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0" yWindow="-20" windowWidth="25230" windowHeight="6090" activeTab="8"/>
  </bookViews>
  <sheets>
    <sheet name="tropes" sheetId="3" r:id="rId1"/>
    <sheet name="episodes" sheetId="7" r:id="rId2"/>
    <sheet name="allLove" sheetId="14" r:id="rId3"/>
    <sheet name="captainsLog" sheetId="20" r:id="rId4"/>
    <sheet name="commLink" sheetId="19" r:id="rId5"/>
    <sheet name="dataPadd" sheetId="21" r:id="rId6"/>
    <sheet name="eyebrow" sheetId="9" r:id="rId7"/>
    <sheet name="hug" sheetId="23" r:id="rId8"/>
    <sheet name="kiss" sheetId="24" r:id="rId9"/>
    <sheet name="love" sheetId="17" r:id="rId10"/>
    <sheet name="menActWomenAre" sheetId="11" r:id="rId11"/>
    <sheet name="sexism" sheetId="12" r:id="rId12"/>
    <sheet name="tech" sheetId="16" r:id="rId13"/>
    <sheet name="telephone" sheetId="18" r:id="rId14"/>
    <sheet name="tricorder" sheetId="22" r:id="rId15"/>
    <sheet name="spokePos" sheetId="10" r:id="rId16"/>
    <sheet name="deaths" sheetId="2" r:id="rId17"/>
  </sheets>
  <definedNames>
    <definedName name="_xlnm._FilterDatabase" localSheetId="0" hidden="1">tropes!$A$1:$P$1667</definedName>
  </definedNames>
  <calcPr calcId="145621"/>
</workbook>
</file>

<file path=xl/calcChain.xml><?xml version="1.0" encoding="utf-8"?>
<calcChain xmlns="http://schemas.openxmlformats.org/spreadsheetml/2006/main">
  <c r="I4" i="24" l="1"/>
  <c r="I5" i="24"/>
  <c r="I6" i="24"/>
  <c r="I7" i="24"/>
  <c r="I8" i="24"/>
  <c r="I9" i="24"/>
  <c r="I10" i="24"/>
  <c r="I11" i="24"/>
  <c r="I12" i="24"/>
  <c r="I13" i="24"/>
  <c r="I14" i="24"/>
  <c r="I15" i="24"/>
  <c r="I16" i="24"/>
  <c r="I17" i="24"/>
  <c r="I18" i="24"/>
  <c r="I3" i="24"/>
  <c r="I4" i="23"/>
  <c r="I5" i="23"/>
  <c r="I6" i="23"/>
  <c r="I7" i="23"/>
  <c r="I8" i="23"/>
  <c r="I9" i="23"/>
  <c r="I10" i="23"/>
  <c r="I11" i="23"/>
  <c r="I12" i="23"/>
  <c r="I13" i="23"/>
  <c r="I14" i="23"/>
  <c r="I15" i="23"/>
  <c r="I3" i="23"/>
  <c r="H16" i="24"/>
  <c r="G16" i="24"/>
  <c r="F16" i="24"/>
  <c r="E16" i="24"/>
  <c r="H15" i="24"/>
  <c r="G15" i="24"/>
  <c r="F15" i="24"/>
  <c r="E15" i="24"/>
  <c r="H14" i="24"/>
  <c r="G14" i="24"/>
  <c r="F14" i="24"/>
  <c r="E14" i="24"/>
  <c r="H13" i="24"/>
  <c r="G13" i="24"/>
  <c r="F13" i="24"/>
  <c r="E13" i="24"/>
  <c r="H12" i="24"/>
  <c r="G12" i="24"/>
  <c r="F12" i="24"/>
  <c r="E12" i="24"/>
  <c r="H11" i="24"/>
  <c r="G11" i="24"/>
  <c r="F11" i="24"/>
  <c r="E11" i="24"/>
  <c r="H5" i="24"/>
  <c r="G5" i="24"/>
  <c r="F5" i="24"/>
  <c r="E5" i="24"/>
  <c r="H18" i="24"/>
  <c r="G18" i="24"/>
  <c r="F18" i="24"/>
  <c r="E18" i="24"/>
  <c r="H17" i="24"/>
  <c r="G17" i="24"/>
  <c r="F17" i="24"/>
  <c r="E17" i="24"/>
  <c r="H4" i="24"/>
  <c r="G4" i="24"/>
  <c r="F4" i="24"/>
  <c r="E4" i="24"/>
  <c r="H3" i="24"/>
  <c r="G3" i="24"/>
  <c r="F3" i="24"/>
  <c r="E3" i="24"/>
  <c r="H9" i="24"/>
  <c r="G9" i="24"/>
  <c r="F9" i="24"/>
  <c r="E9" i="24"/>
  <c r="H8" i="24"/>
  <c r="G8" i="24"/>
  <c r="F8" i="24"/>
  <c r="E8" i="24"/>
  <c r="H2" i="24"/>
  <c r="G2" i="24"/>
  <c r="F2" i="24"/>
  <c r="E2" i="24"/>
  <c r="H6" i="24"/>
  <c r="G6" i="24"/>
  <c r="F6" i="24"/>
  <c r="E6" i="24"/>
  <c r="H7" i="24"/>
  <c r="G7" i="24"/>
  <c r="F7" i="24"/>
  <c r="E7" i="24"/>
  <c r="H10" i="24"/>
  <c r="G10" i="24"/>
  <c r="F10" i="24"/>
  <c r="E10" i="24"/>
  <c r="H79" i="22"/>
  <c r="G79" i="22"/>
  <c r="F79" i="22"/>
  <c r="E79" i="22"/>
  <c r="H78" i="22"/>
  <c r="G78" i="22"/>
  <c r="F78" i="22"/>
  <c r="E78" i="22"/>
  <c r="H77" i="22"/>
  <c r="G77" i="22"/>
  <c r="F77" i="22"/>
  <c r="E77" i="22"/>
  <c r="H76" i="22"/>
  <c r="G76" i="22"/>
  <c r="F76" i="22"/>
  <c r="E76" i="22"/>
  <c r="H75" i="22"/>
  <c r="G75" i="22"/>
  <c r="F75" i="22"/>
  <c r="E75" i="22"/>
  <c r="H74" i="22"/>
  <c r="G74" i="22"/>
  <c r="F74" i="22"/>
  <c r="E74" i="22"/>
  <c r="H73" i="22"/>
  <c r="G73" i="22"/>
  <c r="F73" i="22"/>
  <c r="E73" i="22"/>
  <c r="H72" i="22"/>
  <c r="G72" i="22"/>
  <c r="F72" i="22"/>
  <c r="E72" i="22"/>
  <c r="H71" i="22"/>
  <c r="G71" i="22"/>
  <c r="F71" i="22"/>
  <c r="E71" i="22"/>
  <c r="H70" i="22"/>
  <c r="G70" i="22"/>
  <c r="F70" i="22"/>
  <c r="E70" i="22"/>
  <c r="H69" i="22"/>
  <c r="G69" i="22"/>
  <c r="F69" i="22"/>
  <c r="E69" i="22"/>
  <c r="H68" i="22"/>
  <c r="G68" i="22"/>
  <c r="F68" i="22"/>
  <c r="E68" i="22"/>
  <c r="H67" i="22"/>
  <c r="G67" i="22"/>
  <c r="F67" i="22"/>
  <c r="E67" i="22"/>
  <c r="H66" i="22"/>
  <c r="G66" i="22"/>
  <c r="F66" i="22"/>
  <c r="E66" i="22"/>
  <c r="H65" i="22"/>
  <c r="G65" i="22"/>
  <c r="F65" i="22"/>
  <c r="E65" i="22"/>
  <c r="H64" i="22"/>
  <c r="G64" i="22"/>
  <c r="F64" i="22"/>
  <c r="E64" i="22"/>
  <c r="H63" i="22"/>
  <c r="G63" i="22"/>
  <c r="F63" i="22"/>
  <c r="E63" i="22"/>
  <c r="H62" i="22"/>
  <c r="G62" i="22"/>
  <c r="F62" i="22"/>
  <c r="E62" i="22"/>
  <c r="H61" i="22"/>
  <c r="G61" i="22"/>
  <c r="F61" i="22"/>
  <c r="E61" i="22"/>
  <c r="H60" i="22"/>
  <c r="G60" i="22"/>
  <c r="F60" i="22"/>
  <c r="E60" i="22"/>
  <c r="H59" i="22"/>
  <c r="G59" i="22"/>
  <c r="F59" i="22"/>
  <c r="E59" i="22"/>
  <c r="H58" i="22"/>
  <c r="G58" i="22"/>
  <c r="F58" i="22"/>
  <c r="E58" i="22"/>
  <c r="H57" i="22"/>
  <c r="G57" i="22"/>
  <c r="F57" i="22"/>
  <c r="E57" i="22"/>
  <c r="H56" i="22"/>
  <c r="G56" i="22"/>
  <c r="F56" i="22"/>
  <c r="E56" i="22"/>
  <c r="H55" i="22"/>
  <c r="G55" i="22"/>
  <c r="F55" i="22"/>
  <c r="E55" i="22"/>
  <c r="H54" i="22"/>
  <c r="G54" i="22"/>
  <c r="F54" i="22"/>
  <c r="E54" i="22"/>
  <c r="H53" i="22"/>
  <c r="G53" i="22"/>
  <c r="F53" i="22"/>
  <c r="E53" i="22"/>
  <c r="H52" i="22"/>
  <c r="G52" i="22"/>
  <c r="F52" i="22"/>
  <c r="E52" i="22"/>
  <c r="H51" i="22"/>
  <c r="G51" i="22"/>
  <c r="F51" i="22"/>
  <c r="E51" i="22"/>
  <c r="H50" i="22"/>
  <c r="G50" i="22"/>
  <c r="F50" i="22"/>
  <c r="E50" i="22"/>
  <c r="H49" i="22"/>
  <c r="G49" i="22"/>
  <c r="F49" i="22"/>
  <c r="E49" i="22"/>
  <c r="H48" i="22"/>
  <c r="G48" i="22"/>
  <c r="F48" i="22"/>
  <c r="E48" i="22"/>
  <c r="H47" i="22"/>
  <c r="G47" i="22"/>
  <c r="F47" i="22"/>
  <c r="E47" i="22"/>
  <c r="H46" i="22"/>
  <c r="G46" i="22"/>
  <c r="F46" i="22"/>
  <c r="E46" i="22"/>
  <c r="H45" i="22"/>
  <c r="G45" i="22"/>
  <c r="F45" i="22"/>
  <c r="E45" i="22"/>
  <c r="H44" i="22"/>
  <c r="G44" i="22"/>
  <c r="F44" i="22"/>
  <c r="E44" i="22"/>
  <c r="H43" i="22"/>
  <c r="G43" i="22"/>
  <c r="F43" i="22"/>
  <c r="E43" i="22"/>
  <c r="H42" i="22"/>
  <c r="G42" i="22"/>
  <c r="F42" i="22"/>
  <c r="E42" i="22"/>
  <c r="H41" i="22"/>
  <c r="G41" i="22"/>
  <c r="F41" i="22"/>
  <c r="E41" i="22"/>
  <c r="H40" i="22"/>
  <c r="G40" i="22"/>
  <c r="F40" i="22"/>
  <c r="E40" i="22"/>
  <c r="H39" i="22"/>
  <c r="G39" i="22"/>
  <c r="F39" i="22"/>
  <c r="E39" i="22"/>
  <c r="H38" i="22"/>
  <c r="G38" i="22"/>
  <c r="F38" i="22"/>
  <c r="E38" i="22"/>
  <c r="H37" i="22"/>
  <c r="G37" i="22"/>
  <c r="F37" i="22"/>
  <c r="E37" i="22"/>
  <c r="H36" i="22"/>
  <c r="G36" i="22"/>
  <c r="F36" i="22"/>
  <c r="E36" i="22"/>
  <c r="H35" i="22"/>
  <c r="G35" i="22"/>
  <c r="F35" i="22"/>
  <c r="E35" i="22"/>
  <c r="H34" i="22"/>
  <c r="G34" i="22"/>
  <c r="F34" i="22"/>
  <c r="E34" i="22"/>
  <c r="H33" i="22"/>
  <c r="G33" i="22"/>
  <c r="F33" i="22"/>
  <c r="E33" i="22"/>
  <c r="H32" i="22"/>
  <c r="G32" i="22"/>
  <c r="F32" i="22"/>
  <c r="E32" i="22"/>
  <c r="H31" i="22"/>
  <c r="G31" i="22"/>
  <c r="F31" i="22"/>
  <c r="E31" i="22"/>
  <c r="H30" i="22"/>
  <c r="G30" i="22"/>
  <c r="F30" i="22"/>
  <c r="E30" i="22"/>
  <c r="H29" i="22"/>
  <c r="G29" i="22"/>
  <c r="F29" i="22"/>
  <c r="E29" i="22"/>
  <c r="H28" i="22"/>
  <c r="G28" i="22"/>
  <c r="F28" i="22"/>
  <c r="E28" i="22"/>
  <c r="H27" i="22"/>
  <c r="G27" i="22"/>
  <c r="F27" i="22"/>
  <c r="E27" i="22"/>
  <c r="H26" i="22"/>
  <c r="G26" i="22"/>
  <c r="F26" i="22"/>
  <c r="E26" i="22"/>
  <c r="H25" i="22"/>
  <c r="G25" i="22"/>
  <c r="F25" i="22"/>
  <c r="E25" i="22"/>
  <c r="H24" i="22"/>
  <c r="G24" i="22"/>
  <c r="F24" i="22"/>
  <c r="E24" i="22"/>
  <c r="H23" i="22"/>
  <c r="G23" i="22"/>
  <c r="F23" i="22"/>
  <c r="E23" i="22"/>
  <c r="H22" i="22"/>
  <c r="G22" i="22"/>
  <c r="F22" i="22"/>
  <c r="E22" i="22"/>
  <c r="H21" i="22"/>
  <c r="G21" i="22"/>
  <c r="F21" i="22"/>
  <c r="E21" i="22"/>
  <c r="H20" i="22"/>
  <c r="G20" i="22"/>
  <c r="F20" i="22"/>
  <c r="E20" i="22"/>
  <c r="H19" i="22"/>
  <c r="G19" i="22"/>
  <c r="F19" i="22"/>
  <c r="E19" i="22"/>
  <c r="H18" i="22"/>
  <c r="G18" i="22"/>
  <c r="F18" i="22"/>
  <c r="E18" i="22"/>
  <c r="H17" i="22"/>
  <c r="G17" i="22"/>
  <c r="F17" i="22"/>
  <c r="E17" i="22"/>
  <c r="H16" i="22"/>
  <c r="G16" i="22"/>
  <c r="F16" i="22"/>
  <c r="E16" i="22"/>
  <c r="H15" i="22"/>
  <c r="G15" i="22"/>
  <c r="F15" i="22"/>
  <c r="E15" i="22"/>
  <c r="H14" i="22"/>
  <c r="G14" i="22"/>
  <c r="F14" i="22"/>
  <c r="E14" i="22"/>
  <c r="H13" i="22"/>
  <c r="G13" i="22"/>
  <c r="F13" i="22"/>
  <c r="E13" i="22"/>
  <c r="H12" i="22"/>
  <c r="G12" i="22"/>
  <c r="F12" i="22"/>
  <c r="E12" i="22"/>
  <c r="H11" i="22"/>
  <c r="G11" i="22"/>
  <c r="F11" i="22"/>
  <c r="E11" i="22"/>
  <c r="H10" i="22"/>
  <c r="G10" i="22"/>
  <c r="F10" i="22"/>
  <c r="E10" i="22"/>
  <c r="H9" i="22"/>
  <c r="G9" i="22"/>
  <c r="F9" i="22"/>
  <c r="E9" i="22"/>
  <c r="H8" i="22"/>
  <c r="G8" i="22"/>
  <c r="F8" i="22"/>
  <c r="E8" i="22"/>
  <c r="H7" i="22"/>
  <c r="G7" i="22"/>
  <c r="F7" i="22"/>
  <c r="E7" i="22"/>
  <c r="H6" i="22"/>
  <c r="G6" i="22"/>
  <c r="F6" i="22"/>
  <c r="E6" i="22"/>
  <c r="H5" i="22"/>
  <c r="G5" i="22"/>
  <c r="F5" i="22"/>
  <c r="E5" i="22"/>
  <c r="H4" i="22"/>
  <c r="G4" i="22"/>
  <c r="F4" i="22"/>
  <c r="E4" i="22"/>
  <c r="H3" i="22"/>
  <c r="G3" i="22"/>
  <c r="F3" i="22"/>
  <c r="E3" i="22"/>
  <c r="H2" i="22"/>
  <c r="G2" i="22"/>
  <c r="F2" i="22"/>
  <c r="E2" i="22"/>
  <c r="H116" i="21"/>
  <c r="G116" i="21"/>
  <c r="F116" i="21"/>
  <c r="E116" i="21"/>
  <c r="H115" i="21"/>
  <c r="G115" i="21"/>
  <c r="F115" i="21"/>
  <c r="E115" i="21"/>
  <c r="H113" i="21"/>
  <c r="G113" i="21"/>
  <c r="F113" i="21"/>
  <c r="E113" i="21"/>
  <c r="H114" i="21"/>
  <c r="G114" i="21"/>
  <c r="F114" i="21"/>
  <c r="E114" i="21"/>
  <c r="H112" i="21"/>
  <c r="G112" i="21"/>
  <c r="F112" i="21"/>
  <c r="E112" i="21"/>
  <c r="H111" i="21"/>
  <c r="G111" i="21"/>
  <c r="F111" i="21"/>
  <c r="E111" i="21"/>
  <c r="H110" i="21"/>
  <c r="G110" i="21"/>
  <c r="F110" i="21"/>
  <c r="E110" i="21"/>
  <c r="H109" i="21"/>
  <c r="G109" i="21"/>
  <c r="F109" i="21"/>
  <c r="E109" i="21"/>
  <c r="H108" i="21"/>
  <c r="G108" i="21"/>
  <c r="F108" i="21"/>
  <c r="E108" i="21"/>
  <c r="H107" i="21"/>
  <c r="G107" i="21"/>
  <c r="F107" i="21"/>
  <c r="E107" i="21"/>
  <c r="H105" i="21"/>
  <c r="G105" i="21"/>
  <c r="F105" i="21"/>
  <c r="E105" i="21"/>
  <c r="H104" i="21"/>
  <c r="G104" i="21"/>
  <c r="F104" i="21"/>
  <c r="E104" i="21"/>
  <c r="H103" i="21"/>
  <c r="G103" i="21"/>
  <c r="F103" i="21"/>
  <c r="E103" i="21"/>
  <c r="H102" i="21"/>
  <c r="G102" i="21"/>
  <c r="F102" i="21"/>
  <c r="E102" i="21"/>
  <c r="H106" i="21"/>
  <c r="G106" i="21"/>
  <c r="F106" i="21"/>
  <c r="E106" i="21"/>
  <c r="H101" i="21"/>
  <c r="G101" i="21"/>
  <c r="F101" i="21"/>
  <c r="E101" i="21"/>
  <c r="H98" i="21"/>
  <c r="G98" i="21"/>
  <c r="F98" i="21"/>
  <c r="E98" i="21"/>
  <c r="H94" i="21"/>
  <c r="G94" i="21"/>
  <c r="F94" i="21"/>
  <c r="E94" i="21"/>
  <c r="H90" i="21"/>
  <c r="G90" i="21"/>
  <c r="F90" i="21"/>
  <c r="E90" i="21"/>
  <c r="H100" i="21"/>
  <c r="G100" i="21"/>
  <c r="F100" i="21"/>
  <c r="E100" i="21"/>
  <c r="H99" i="21"/>
  <c r="G99" i="21"/>
  <c r="F99" i="21"/>
  <c r="E99" i="21"/>
  <c r="H97" i="21"/>
  <c r="G97" i="21"/>
  <c r="F97" i="21"/>
  <c r="E97" i="21"/>
  <c r="H96" i="21"/>
  <c r="G96" i="21"/>
  <c r="F96" i="21"/>
  <c r="E96" i="21"/>
  <c r="H95" i="21"/>
  <c r="G95" i="21"/>
  <c r="F95" i="21"/>
  <c r="E95" i="21"/>
  <c r="H93" i="21"/>
  <c r="G93" i="21"/>
  <c r="F93" i="21"/>
  <c r="E93" i="21"/>
  <c r="H92" i="21"/>
  <c r="G92" i="21"/>
  <c r="F92" i="21"/>
  <c r="E92" i="21"/>
  <c r="H91" i="21"/>
  <c r="G91" i="21"/>
  <c r="F91" i="21"/>
  <c r="E91" i="21"/>
  <c r="H89" i="21"/>
  <c r="G89" i="21"/>
  <c r="F89" i="21"/>
  <c r="E89" i="21"/>
  <c r="H88" i="21"/>
  <c r="G88" i="21"/>
  <c r="F88" i="21"/>
  <c r="E88" i="21"/>
  <c r="H82" i="21"/>
  <c r="G82" i="21"/>
  <c r="F82" i="21"/>
  <c r="E82" i="21"/>
  <c r="H80" i="21"/>
  <c r="G80" i="21"/>
  <c r="F80" i="21"/>
  <c r="E80" i="21"/>
  <c r="H87" i="21"/>
  <c r="G87" i="21"/>
  <c r="F87" i="21"/>
  <c r="E87" i="21"/>
  <c r="H86" i="21"/>
  <c r="G86" i="21"/>
  <c r="F86" i="21"/>
  <c r="E86" i="21"/>
  <c r="H85" i="21"/>
  <c r="G85" i="21"/>
  <c r="F85" i="21"/>
  <c r="E85" i="21"/>
  <c r="H84" i="21"/>
  <c r="G84" i="21"/>
  <c r="F84" i="21"/>
  <c r="E84" i="21"/>
  <c r="H83" i="21"/>
  <c r="G83" i="21"/>
  <c r="F83" i="21"/>
  <c r="E83" i="21"/>
  <c r="H81" i="21"/>
  <c r="G81" i="21"/>
  <c r="F81" i="21"/>
  <c r="E81" i="21"/>
  <c r="H79" i="21"/>
  <c r="G79" i="21"/>
  <c r="F79" i="21"/>
  <c r="E79" i="21"/>
  <c r="H78" i="21"/>
  <c r="G78" i="21"/>
  <c r="F78" i="21"/>
  <c r="E78" i="21"/>
  <c r="H77" i="21"/>
  <c r="G77" i="21"/>
  <c r="F77" i="21"/>
  <c r="E77" i="21"/>
  <c r="H74" i="21"/>
  <c r="G74" i="21"/>
  <c r="F74" i="21"/>
  <c r="E74" i="21"/>
  <c r="H76" i="21"/>
  <c r="G76" i="21"/>
  <c r="F76" i="21"/>
  <c r="E76" i="21"/>
  <c r="H75" i="21"/>
  <c r="G75" i="21"/>
  <c r="F75" i="21"/>
  <c r="E75" i="21"/>
  <c r="H73" i="21"/>
  <c r="G73" i="21"/>
  <c r="F73" i="21"/>
  <c r="E73" i="21"/>
  <c r="H68" i="21"/>
  <c r="G68" i="21"/>
  <c r="F68" i="21"/>
  <c r="E68" i="21"/>
  <c r="H72" i="21"/>
  <c r="G72" i="21"/>
  <c r="F72" i="21"/>
  <c r="E72" i="21"/>
  <c r="H71" i="21"/>
  <c r="G71" i="21"/>
  <c r="F71" i="21"/>
  <c r="E71" i="21"/>
  <c r="H70" i="21"/>
  <c r="G70" i="21"/>
  <c r="F70" i="21"/>
  <c r="E70" i="21"/>
  <c r="H69" i="21"/>
  <c r="G69" i="21"/>
  <c r="F69" i="21"/>
  <c r="E69" i="21"/>
  <c r="H67" i="21"/>
  <c r="G67" i="21"/>
  <c r="F67" i="21"/>
  <c r="E67" i="21"/>
  <c r="H66" i="21"/>
  <c r="G66" i="21"/>
  <c r="F66" i="21"/>
  <c r="E66" i="21"/>
  <c r="H65" i="21"/>
  <c r="G65" i="21"/>
  <c r="F65" i="21"/>
  <c r="E65" i="21"/>
  <c r="H64" i="21"/>
  <c r="G64" i="21"/>
  <c r="F64" i="21"/>
  <c r="E64" i="21"/>
  <c r="H63" i="21"/>
  <c r="G63" i="21"/>
  <c r="F63" i="21"/>
  <c r="E63" i="21"/>
  <c r="H62" i="21"/>
  <c r="G62" i="21"/>
  <c r="F62" i="21"/>
  <c r="E62" i="21"/>
  <c r="H61" i="21"/>
  <c r="G61" i="21"/>
  <c r="F61" i="21"/>
  <c r="E61" i="21"/>
  <c r="H60" i="21"/>
  <c r="G60" i="21"/>
  <c r="F60" i="21"/>
  <c r="E60" i="21"/>
  <c r="H59" i="21"/>
  <c r="G59" i="21"/>
  <c r="F59" i="21"/>
  <c r="E59" i="21"/>
  <c r="H58" i="21"/>
  <c r="G58" i="21"/>
  <c r="F58" i="21"/>
  <c r="E58" i="21"/>
  <c r="H57" i="21"/>
  <c r="G57" i="21"/>
  <c r="F57" i="21"/>
  <c r="E57" i="21"/>
  <c r="H56" i="21"/>
  <c r="G56" i="21"/>
  <c r="F56" i="21"/>
  <c r="E56" i="21"/>
  <c r="H55" i="21"/>
  <c r="G55" i="21"/>
  <c r="F55" i="21"/>
  <c r="E55" i="21"/>
  <c r="H54" i="21"/>
  <c r="G54" i="21"/>
  <c r="F54" i="21"/>
  <c r="E54" i="21"/>
  <c r="H53" i="21"/>
  <c r="G53" i="21"/>
  <c r="F53" i="21"/>
  <c r="E53" i="21"/>
  <c r="H52" i="21"/>
  <c r="G52" i="21"/>
  <c r="F52" i="21"/>
  <c r="E52" i="21"/>
  <c r="H51" i="21"/>
  <c r="G51" i="21"/>
  <c r="F51" i="21"/>
  <c r="E51" i="21"/>
  <c r="H50" i="21"/>
  <c r="G50" i="21"/>
  <c r="F50" i="21"/>
  <c r="E50" i="21"/>
  <c r="H49" i="21"/>
  <c r="G49" i="21"/>
  <c r="F49" i="21"/>
  <c r="E49" i="21"/>
  <c r="H48" i="21"/>
  <c r="G48" i="21"/>
  <c r="F48" i="21"/>
  <c r="E48" i="21"/>
  <c r="H47" i="21"/>
  <c r="G47" i="21"/>
  <c r="F47" i="21"/>
  <c r="E47" i="21"/>
  <c r="H46" i="21"/>
  <c r="G46" i="21"/>
  <c r="F46" i="21"/>
  <c r="E46" i="21"/>
  <c r="H45" i="21"/>
  <c r="G45" i="21"/>
  <c r="F45" i="21"/>
  <c r="E45" i="21"/>
  <c r="H44" i="21"/>
  <c r="G44" i="21"/>
  <c r="F44" i="21"/>
  <c r="E44" i="21"/>
  <c r="H43" i="21"/>
  <c r="G43" i="21"/>
  <c r="F43" i="21"/>
  <c r="E43" i="21"/>
  <c r="H42" i="21"/>
  <c r="G42" i="21"/>
  <c r="F42" i="21"/>
  <c r="E42" i="21"/>
  <c r="H41" i="21"/>
  <c r="G41" i="21"/>
  <c r="F41" i="21"/>
  <c r="E41" i="21"/>
  <c r="H40" i="21"/>
  <c r="G40" i="21"/>
  <c r="F40" i="21"/>
  <c r="E40" i="21"/>
  <c r="H39" i="21"/>
  <c r="G39" i="21"/>
  <c r="F39" i="21"/>
  <c r="E39" i="21"/>
  <c r="H38" i="21"/>
  <c r="G38" i="21"/>
  <c r="F38" i="21"/>
  <c r="E38" i="21"/>
  <c r="H37" i="21"/>
  <c r="G37" i="21"/>
  <c r="F37" i="21"/>
  <c r="E37" i="21"/>
  <c r="H36" i="21"/>
  <c r="G36" i="21"/>
  <c r="F36" i="21"/>
  <c r="E36" i="21"/>
  <c r="H35" i="21"/>
  <c r="G35" i="21"/>
  <c r="F35" i="21"/>
  <c r="E35" i="21"/>
  <c r="H34" i="21"/>
  <c r="G34" i="21"/>
  <c r="F34" i="21"/>
  <c r="E34" i="21"/>
  <c r="H33" i="21"/>
  <c r="G33" i="21"/>
  <c r="F33" i="21"/>
  <c r="E33" i="21"/>
  <c r="H32" i="21"/>
  <c r="G32" i="21"/>
  <c r="F32" i="21"/>
  <c r="E32" i="21"/>
  <c r="H31" i="21"/>
  <c r="G31" i="21"/>
  <c r="F31" i="21"/>
  <c r="E31" i="21"/>
  <c r="H30" i="21"/>
  <c r="G30" i="21"/>
  <c r="F30" i="21"/>
  <c r="E30" i="21"/>
  <c r="H29" i="21"/>
  <c r="G29" i="21"/>
  <c r="F29" i="21"/>
  <c r="E29" i="21"/>
  <c r="H28" i="21"/>
  <c r="G28" i="21"/>
  <c r="F28" i="21"/>
  <c r="E28" i="21"/>
  <c r="H27" i="21"/>
  <c r="G27" i="21"/>
  <c r="F27" i="21"/>
  <c r="E27" i="21"/>
  <c r="H26" i="21"/>
  <c r="G26" i="21"/>
  <c r="F26" i="21"/>
  <c r="E26" i="21"/>
  <c r="H25" i="21"/>
  <c r="G25" i="21"/>
  <c r="F25" i="21"/>
  <c r="E25" i="21"/>
  <c r="H24" i="21"/>
  <c r="G24" i="21"/>
  <c r="F24" i="21"/>
  <c r="E24" i="21"/>
  <c r="H23" i="21"/>
  <c r="G23" i="21"/>
  <c r="F23" i="21"/>
  <c r="E23" i="21"/>
  <c r="H22" i="21"/>
  <c r="G22" i="21"/>
  <c r="F22" i="21"/>
  <c r="E22" i="21"/>
  <c r="H21" i="21"/>
  <c r="G21" i="21"/>
  <c r="F21" i="21"/>
  <c r="E21" i="21"/>
  <c r="H20" i="21"/>
  <c r="G20" i="21"/>
  <c r="F20" i="21"/>
  <c r="E20" i="21"/>
  <c r="H19" i="21"/>
  <c r="G19" i="21"/>
  <c r="F19" i="21"/>
  <c r="E19" i="21"/>
  <c r="H18" i="21"/>
  <c r="G18" i="21"/>
  <c r="F18" i="21"/>
  <c r="E18" i="21"/>
  <c r="H17" i="21"/>
  <c r="G17" i="21"/>
  <c r="F17" i="21"/>
  <c r="E17" i="21"/>
  <c r="H16" i="21"/>
  <c r="G16" i="21"/>
  <c r="F16" i="21"/>
  <c r="E16" i="21"/>
  <c r="H15" i="21"/>
  <c r="G15" i="21"/>
  <c r="F15" i="21"/>
  <c r="E15" i="21"/>
  <c r="H14" i="21"/>
  <c r="G14" i="21"/>
  <c r="F14" i="21"/>
  <c r="E14" i="21"/>
  <c r="H13" i="21"/>
  <c r="G13" i="21"/>
  <c r="F13" i="21"/>
  <c r="E13" i="21"/>
  <c r="H12" i="21"/>
  <c r="G12" i="21"/>
  <c r="F12" i="21"/>
  <c r="E12" i="21"/>
  <c r="H11" i="21"/>
  <c r="G11" i="21"/>
  <c r="F11" i="21"/>
  <c r="E11" i="21"/>
  <c r="H10" i="21"/>
  <c r="G10" i="21"/>
  <c r="F10" i="21"/>
  <c r="E10" i="21"/>
  <c r="H9" i="21"/>
  <c r="G9" i="21"/>
  <c r="F9" i="21"/>
  <c r="E9" i="21"/>
  <c r="H8" i="21"/>
  <c r="G8" i="21"/>
  <c r="F8" i="21"/>
  <c r="E8" i="21"/>
  <c r="H7" i="21"/>
  <c r="G7" i="21"/>
  <c r="F7" i="21"/>
  <c r="E7" i="21"/>
  <c r="H6" i="21"/>
  <c r="G6" i="21"/>
  <c r="F6" i="21"/>
  <c r="E6" i="21"/>
  <c r="H5" i="21"/>
  <c r="G5" i="21"/>
  <c r="F5" i="21"/>
  <c r="E5" i="21"/>
  <c r="H4" i="21"/>
  <c r="G4" i="21"/>
  <c r="F4" i="21"/>
  <c r="E4" i="21"/>
  <c r="H3" i="21"/>
  <c r="G3" i="21"/>
  <c r="F3" i="21"/>
  <c r="E3" i="21"/>
  <c r="H2" i="21"/>
  <c r="G2" i="21"/>
  <c r="F2" i="21"/>
  <c r="E2" i="21"/>
  <c r="H113" i="20"/>
  <c r="G113" i="20"/>
  <c r="F113" i="20"/>
  <c r="E113" i="20"/>
  <c r="H112" i="20"/>
  <c r="G112" i="20"/>
  <c r="F112" i="20"/>
  <c r="E112" i="20"/>
  <c r="H111" i="20"/>
  <c r="G111" i="20"/>
  <c r="F111" i="20"/>
  <c r="E111" i="20"/>
  <c r="H110" i="20"/>
  <c r="G110" i="20"/>
  <c r="F110" i="20"/>
  <c r="E110" i="20"/>
  <c r="H109" i="20"/>
  <c r="G109" i="20"/>
  <c r="F109" i="20"/>
  <c r="E109" i="20"/>
  <c r="H108" i="20"/>
  <c r="G108" i="20"/>
  <c r="F108" i="20"/>
  <c r="E108" i="20"/>
  <c r="H107" i="20"/>
  <c r="G107" i="20"/>
  <c r="F107" i="20"/>
  <c r="E107" i="20"/>
  <c r="H106" i="20"/>
  <c r="G106" i="20"/>
  <c r="F106" i="20"/>
  <c r="E106" i="20"/>
  <c r="H105" i="20"/>
  <c r="G105" i="20"/>
  <c r="F105" i="20"/>
  <c r="E105" i="20"/>
  <c r="H104" i="20"/>
  <c r="G104" i="20"/>
  <c r="F104" i="20"/>
  <c r="E104" i="20"/>
  <c r="H103" i="20"/>
  <c r="G103" i="20"/>
  <c r="F103" i="20"/>
  <c r="E103" i="20"/>
  <c r="H102" i="20"/>
  <c r="G102" i="20"/>
  <c r="F102" i="20"/>
  <c r="E102" i="20"/>
  <c r="H101" i="20"/>
  <c r="G101" i="20"/>
  <c r="F101" i="20"/>
  <c r="E101" i="20"/>
  <c r="H100" i="20"/>
  <c r="G100" i="20"/>
  <c r="F100" i="20"/>
  <c r="E100" i="20"/>
  <c r="H99" i="20"/>
  <c r="G99" i="20"/>
  <c r="F99" i="20"/>
  <c r="E99" i="20"/>
  <c r="H98" i="20"/>
  <c r="G98" i="20"/>
  <c r="F98" i="20"/>
  <c r="E98" i="20"/>
  <c r="H97" i="20"/>
  <c r="G97" i="20"/>
  <c r="F97" i="20"/>
  <c r="E97" i="20"/>
  <c r="H96" i="20"/>
  <c r="G96" i="20"/>
  <c r="F96" i="20"/>
  <c r="E96" i="20"/>
  <c r="H95" i="20"/>
  <c r="G95" i="20"/>
  <c r="F95" i="20"/>
  <c r="E95" i="20"/>
  <c r="H94" i="20"/>
  <c r="G94" i="20"/>
  <c r="F94" i="20"/>
  <c r="E94" i="20"/>
  <c r="H93" i="20"/>
  <c r="G93" i="20"/>
  <c r="F93" i="20"/>
  <c r="E93" i="20"/>
  <c r="H92" i="20"/>
  <c r="G92" i="20"/>
  <c r="F92" i="20"/>
  <c r="E92" i="20"/>
  <c r="H91" i="20"/>
  <c r="G91" i="20"/>
  <c r="F91" i="20"/>
  <c r="E91" i="20"/>
  <c r="H90" i="20"/>
  <c r="G90" i="20"/>
  <c r="F90" i="20"/>
  <c r="E90" i="20"/>
  <c r="H89" i="20"/>
  <c r="G89" i="20"/>
  <c r="F89" i="20"/>
  <c r="E89" i="20"/>
  <c r="H88" i="20"/>
  <c r="G88" i="20"/>
  <c r="F88" i="20"/>
  <c r="E88" i="20"/>
  <c r="H87" i="20"/>
  <c r="G87" i="20"/>
  <c r="F87" i="20"/>
  <c r="E87" i="20"/>
  <c r="H86" i="20"/>
  <c r="G86" i="20"/>
  <c r="F86" i="20"/>
  <c r="E86" i="20"/>
  <c r="H85" i="20"/>
  <c r="G85" i="20"/>
  <c r="F85" i="20"/>
  <c r="E85" i="20"/>
  <c r="H84" i="20"/>
  <c r="G84" i="20"/>
  <c r="F84" i="20"/>
  <c r="E84" i="20"/>
  <c r="H83" i="20"/>
  <c r="G83" i="20"/>
  <c r="F83" i="20"/>
  <c r="E83" i="20"/>
  <c r="H82" i="20"/>
  <c r="G82" i="20"/>
  <c r="F82" i="20"/>
  <c r="E82" i="20"/>
  <c r="H81" i="20"/>
  <c r="G81" i="20"/>
  <c r="F81" i="20"/>
  <c r="E81" i="20"/>
  <c r="H80" i="20"/>
  <c r="G80" i="20"/>
  <c r="F80" i="20"/>
  <c r="E80" i="20"/>
  <c r="H79" i="20"/>
  <c r="G79" i="20"/>
  <c r="F79" i="20"/>
  <c r="E79" i="20"/>
  <c r="H78" i="20"/>
  <c r="G78" i="20"/>
  <c r="F78" i="20"/>
  <c r="E78" i="20"/>
  <c r="H77" i="20"/>
  <c r="G77" i="20"/>
  <c r="F77" i="20"/>
  <c r="E77" i="20"/>
  <c r="H76" i="20"/>
  <c r="G76" i="20"/>
  <c r="F76" i="20"/>
  <c r="E76" i="20"/>
  <c r="H75" i="20"/>
  <c r="G75" i="20"/>
  <c r="F75" i="20"/>
  <c r="E75" i="20"/>
  <c r="H74" i="20"/>
  <c r="G74" i="20"/>
  <c r="F74" i="20"/>
  <c r="E74" i="20"/>
  <c r="H73" i="20"/>
  <c r="G73" i="20"/>
  <c r="F73" i="20"/>
  <c r="E73" i="20"/>
  <c r="H72" i="20"/>
  <c r="G72" i="20"/>
  <c r="F72" i="20"/>
  <c r="E72" i="20"/>
  <c r="H71" i="20"/>
  <c r="G71" i="20"/>
  <c r="F71" i="20"/>
  <c r="E71" i="20"/>
  <c r="H70" i="20"/>
  <c r="G70" i="20"/>
  <c r="F70" i="20"/>
  <c r="E70" i="20"/>
  <c r="H69" i="20"/>
  <c r="G69" i="20"/>
  <c r="F69" i="20"/>
  <c r="E69" i="20"/>
  <c r="H68" i="20"/>
  <c r="G68" i="20"/>
  <c r="F68" i="20"/>
  <c r="E68" i="20"/>
  <c r="H67" i="20"/>
  <c r="G67" i="20"/>
  <c r="F67" i="20"/>
  <c r="E67" i="20"/>
  <c r="H66" i="20"/>
  <c r="G66" i="20"/>
  <c r="F66" i="20"/>
  <c r="E66" i="20"/>
  <c r="H65" i="20"/>
  <c r="G65" i="20"/>
  <c r="F65" i="20"/>
  <c r="E65" i="20"/>
  <c r="H64" i="20"/>
  <c r="G64" i="20"/>
  <c r="F64" i="20"/>
  <c r="E64" i="20"/>
  <c r="H63" i="20"/>
  <c r="G63" i="20"/>
  <c r="F63" i="20"/>
  <c r="E63" i="20"/>
  <c r="H62" i="20"/>
  <c r="G62" i="20"/>
  <c r="F62" i="20"/>
  <c r="E62" i="20"/>
  <c r="H61" i="20"/>
  <c r="G61" i="20"/>
  <c r="F61" i="20"/>
  <c r="E61" i="20"/>
  <c r="H60" i="20"/>
  <c r="G60" i="20"/>
  <c r="F60" i="20"/>
  <c r="E60" i="20"/>
  <c r="H59" i="20"/>
  <c r="G59" i="20"/>
  <c r="F59" i="20"/>
  <c r="E59" i="20"/>
  <c r="H58" i="20"/>
  <c r="G58" i="20"/>
  <c r="F58" i="20"/>
  <c r="E58" i="20"/>
  <c r="H57" i="20"/>
  <c r="G57" i="20"/>
  <c r="F57" i="20"/>
  <c r="E57" i="20"/>
  <c r="H56" i="20"/>
  <c r="G56" i="20"/>
  <c r="F56" i="20"/>
  <c r="E56" i="20"/>
  <c r="H55" i="20"/>
  <c r="G55" i="20"/>
  <c r="F55" i="20"/>
  <c r="E55" i="20"/>
  <c r="H54" i="20"/>
  <c r="G54" i="20"/>
  <c r="F54" i="20"/>
  <c r="E54" i="20"/>
  <c r="H53" i="20"/>
  <c r="G53" i="20"/>
  <c r="F53" i="20"/>
  <c r="E53" i="20"/>
  <c r="H52" i="20"/>
  <c r="G52" i="20"/>
  <c r="F52" i="20"/>
  <c r="E52" i="20"/>
  <c r="H51" i="20"/>
  <c r="G51" i="20"/>
  <c r="F51" i="20"/>
  <c r="E51" i="20"/>
  <c r="H50" i="20"/>
  <c r="G50" i="20"/>
  <c r="F50" i="20"/>
  <c r="E50" i="20"/>
  <c r="H49" i="20"/>
  <c r="G49" i="20"/>
  <c r="F49" i="20"/>
  <c r="E49" i="20"/>
  <c r="H48" i="20"/>
  <c r="G48" i="20"/>
  <c r="F48" i="20"/>
  <c r="E48" i="20"/>
  <c r="H47" i="20"/>
  <c r="G47" i="20"/>
  <c r="F47" i="20"/>
  <c r="E47" i="20"/>
  <c r="H46" i="20"/>
  <c r="G46" i="20"/>
  <c r="F46" i="20"/>
  <c r="E46" i="20"/>
  <c r="H45" i="20"/>
  <c r="G45" i="20"/>
  <c r="F45" i="20"/>
  <c r="E45" i="20"/>
  <c r="H44" i="20"/>
  <c r="G44" i="20"/>
  <c r="F44" i="20"/>
  <c r="E44" i="20"/>
  <c r="H43" i="20"/>
  <c r="G43" i="20"/>
  <c r="F43" i="20"/>
  <c r="E43" i="20"/>
  <c r="H42" i="20"/>
  <c r="G42" i="20"/>
  <c r="F42" i="20"/>
  <c r="E42" i="20"/>
  <c r="H41" i="20"/>
  <c r="G41" i="20"/>
  <c r="F41" i="20"/>
  <c r="E41" i="20"/>
  <c r="H40" i="20"/>
  <c r="G40" i="20"/>
  <c r="F40" i="20"/>
  <c r="E40" i="20"/>
  <c r="H39" i="20"/>
  <c r="G39" i="20"/>
  <c r="F39" i="20"/>
  <c r="E39" i="20"/>
  <c r="H38" i="20"/>
  <c r="G38" i="20"/>
  <c r="F38" i="20"/>
  <c r="E38" i="20"/>
  <c r="H37" i="20"/>
  <c r="G37" i="20"/>
  <c r="F37" i="20"/>
  <c r="E37" i="20"/>
  <c r="H36" i="20"/>
  <c r="G36" i="20"/>
  <c r="F36" i="20"/>
  <c r="E36" i="20"/>
  <c r="H35" i="20"/>
  <c r="G35" i="20"/>
  <c r="F35" i="20"/>
  <c r="E35" i="20"/>
  <c r="H34" i="20"/>
  <c r="G34" i="20"/>
  <c r="F34" i="20"/>
  <c r="E34" i="20"/>
  <c r="H33" i="20"/>
  <c r="G33" i="20"/>
  <c r="F33" i="20"/>
  <c r="E33" i="20"/>
  <c r="H32" i="20"/>
  <c r="G32" i="20"/>
  <c r="F32" i="20"/>
  <c r="E32" i="20"/>
  <c r="H31" i="20"/>
  <c r="G31" i="20"/>
  <c r="F31" i="20"/>
  <c r="E31" i="20"/>
  <c r="H30" i="20"/>
  <c r="G30" i="20"/>
  <c r="F30" i="20"/>
  <c r="E30" i="20"/>
  <c r="H29" i="20"/>
  <c r="G29" i="20"/>
  <c r="F29" i="20"/>
  <c r="E29" i="20"/>
  <c r="H28" i="20"/>
  <c r="G28" i="20"/>
  <c r="F28" i="20"/>
  <c r="E28" i="20"/>
  <c r="H27" i="20"/>
  <c r="G27" i="20"/>
  <c r="F27" i="20"/>
  <c r="E27" i="20"/>
  <c r="H26" i="20"/>
  <c r="G26" i="20"/>
  <c r="F26" i="20"/>
  <c r="E26" i="20"/>
  <c r="H25" i="20"/>
  <c r="G25" i="20"/>
  <c r="F25" i="20"/>
  <c r="E25" i="20"/>
  <c r="H24" i="20"/>
  <c r="G24" i="20"/>
  <c r="F24" i="20"/>
  <c r="E24" i="20"/>
  <c r="H23" i="20"/>
  <c r="G23" i="20"/>
  <c r="F23" i="20"/>
  <c r="E23" i="20"/>
  <c r="H22" i="20"/>
  <c r="G22" i="20"/>
  <c r="F22" i="20"/>
  <c r="E22" i="20"/>
  <c r="H21" i="20"/>
  <c r="G21" i="20"/>
  <c r="F21" i="20"/>
  <c r="E21" i="20"/>
  <c r="H20" i="20"/>
  <c r="G20" i="20"/>
  <c r="F20" i="20"/>
  <c r="E20" i="20"/>
  <c r="H19" i="20"/>
  <c r="G19" i="20"/>
  <c r="F19" i="20"/>
  <c r="E19" i="20"/>
  <c r="H18" i="20"/>
  <c r="G18" i="20"/>
  <c r="F18" i="20"/>
  <c r="E18" i="20"/>
  <c r="H17" i="20"/>
  <c r="G17" i="20"/>
  <c r="F17" i="20"/>
  <c r="E17" i="20"/>
  <c r="H16" i="20"/>
  <c r="G16" i="20"/>
  <c r="F16" i="20"/>
  <c r="E16" i="20"/>
  <c r="H15" i="20"/>
  <c r="G15" i="20"/>
  <c r="F15" i="20"/>
  <c r="E15" i="20"/>
  <c r="H14" i="20"/>
  <c r="G14" i="20"/>
  <c r="F14" i="20"/>
  <c r="E14" i="20"/>
  <c r="H13" i="20"/>
  <c r="G13" i="20"/>
  <c r="F13" i="20"/>
  <c r="E13" i="20"/>
  <c r="H12" i="20"/>
  <c r="G12" i="20"/>
  <c r="F12" i="20"/>
  <c r="E12" i="20"/>
  <c r="H11" i="20"/>
  <c r="G11" i="20"/>
  <c r="F11" i="20"/>
  <c r="E11" i="20"/>
  <c r="H10" i="20"/>
  <c r="G10" i="20"/>
  <c r="F10" i="20"/>
  <c r="E10" i="20"/>
  <c r="H9" i="20"/>
  <c r="G9" i="20"/>
  <c r="F9" i="20"/>
  <c r="E9" i="20"/>
  <c r="H8" i="20"/>
  <c r="G8" i="20"/>
  <c r="F8" i="20"/>
  <c r="E8" i="20"/>
  <c r="H7" i="20"/>
  <c r="G7" i="20"/>
  <c r="F7" i="20"/>
  <c r="E7" i="20"/>
  <c r="H6" i="20"/>
  <c r="G6" i="20"/>
  <c r="F6" i="20"/>
  <c r="E6" i="20"/>
  <c r="H5" i="20"/>
  <c r="G5" i="20"/>
  <c r="F5" i="20"/>
  <c r="E5" i="20"/>
  <c r="H4" i="20"/>
  <c r="G4" i="20"/>
  <c r="F4" i="20"/>
  <c r="E4" i="20"/>
  <c r="H3" i="20"/>
  <c r="G3" i="20"/>
  <c r="F3" i="20"/>
  <c r="E3" i="20"/>
  <c r="H2" i="20"/>
  <c r="G2" i="20"/>
  <c r="F2" i="20"/>
  <c r="E2" i="20"/>
  <c r="H116" i="19"/>
  <c r="G116" i="19"/>
  <c r="F116" i="19"/>
  <c r="E116" i="19"/>
  <c r="H115" i="19"/>
  <c r="G115" i="19"/>
  <c r="F115" i="19"/>
  <c r="E115" i="19"/>
  <c r="H114" i="19"/>
  <c r="G114" i="19"/>
  <c r="F114" i="19"/>
  <c r="E114" i="19"/>
  <c r="H113" i="19"/>
  <c r="G113" i="19"/>
  <c r="F113" i="19"/>
  <c r="E113" i="19"/>
  <c r="H112" i="19"/>
  <c r="G112" i="19"/>
  <c r="F112" i="19"/>
  <c r="E112" i="19"/>
  <c r="H111" i="19"/>
  <c r="G111" i="19"/>
  <c r="F111" i="19"/>
  <c r="E111" i="19"/>
  <c r="H110" i="19"/>
  <c r="G110" i="19"/>
  <c r="F110" i="19"/>
  <c r="E110" i="19"/>
  <c r="H109" i="19"/>
  <c r="G109" i="19"/>
  <c r="F109" i="19"/>
  <c r="E109" i="19"/>
  <c r="H108" i="19"/>
  <c r="G108" i="19"/>
  <c r="F108" i="19"/>
  <c r="E108" i="19"/>
  <c r="H107" i="19"/>
  <c r="G107" i="19"/>
  <c r="F107" i="19"/>
  <c r="E107" i="19"/>
  <c r="H106" i="19"/>
  <c r="G106" i="19"/>
  <c r="F106" i="19"/>
  <c r="E106" i="19"/>
  <c r="H105" i="19"/>
  <c r="G105" i="19"/>
  <c r="F105" i="19"/>
  <c r="E105" i="19"/>
  <c r="H104" i="19"/>
  <c r="G104" i="19"/>
  <c r="F104" i="19"/>
  <c r="E104" i="19"/>
  <c r="H103" i="19"/>
  <c r="G103" i="19"/>
  <c r="F103" i="19"/>
  <c r="E103" i="19"/>
  <c r="H102" i="19"/>
  <c r="G102" i="19"/>
  <c r="F102" i="19"/>
  <c r="E102" i="19"/>
  <c r="H101" i="19"/>
  <c r="G101" i="19"/>
  <c r="F101" i="19"/>
  <c r="E101" i="19"/>
  <c r="H100" i="19"/>
  <c r="G100" i="19"/>
  <c r="F100" i="19"/>
  <c r="E100" i="19"/>
  <c r="H99" i="19"/>
  <c r="G99" i="19"/>
  <c r="F99" i="19"/>
  <c r="E99" i="19"/>
  <c r="H98" i="19"/>
  <c r="G98" i="19"/>
  <c r="F98" i="19"/>
  <c r="E98" i="19"/>
  <c r="H97" i="19"/>
  <c r="G97" i="19"/>
  <c r="F97" i="19"/>
  <c r="E97" i="19"/>
  <c r="H96" i="19"/>
  <c r="G96" i="19"/>
  <c r="F96" i="19"/>
  <c r="E96" i="19"/>
  <c r="H95" i="19"/>
  <c r="G95" i="19"/>
  <c r="F95" i="19"/>
  <c r="E95" i="19"/>
  <c r="H94" i="19"/>
  <c r="G94" i="19"/>
  <c r="F94" i="19"/>
  <c r="E94" i="19"/>
  <c r="H93" i="19"/>
  <c r="G93" i="19"/>
  <c r="F93" i="19"/>
  <c r="E93" i="19"/>
  <c r="H92" i="19"/>
  <c r="G92" i="19"/>
  <c r="F92" i="19"/>
  <c r="E92" i="19"/>
  <c r="H91" i="19"/>
  <c r="G91" i="19"/>
  <c r="F91" i="19"/>
  <c r="E91" i="19"/>
  <c r="H90" i="19"/>
  <c r="G90" i="19"/>
  <c r="F90" i="19"/>
  <c r="E90" i="19"/>
  <c r="H89" i="19"/>
  <c r="G89" i="19"/>
  <c r="F89" i="19"/>
  <c r="E89" i="19"/>
  <c r="H88" i="19"/>
  <c r="G88" i="19"/>
  <c r="F88" i="19"/>
  <c r="E88" i="19"/>
  <c r="H87" i="19"/>
  <c r="G87" i="19"/>
  <c r="F87" i="19"/>
  <c r="E87" i="19"/>
  <c r="H86" i="19"/>
  <c r="G86" i="19"/>
  <c r="F86" i="19"/>
  <c r="E86" i="19"/>
  <c r="H85" i="19"/>
  <c r="G85" i="19"/>
  <c r="F85" i="19"/>
  <c r="E85" i="19"/>
  <c r="H84" i="19"/>
  <c r="G84" i="19"/>
  <c r="F84" i="19"/>
  <c r="E84" i="19"/>
  <c r="H83" i="19"/>
  <c r="G83" i="19"/>
  <c r="F83" i="19"/>
  <c r="E83" i="19"/>
  <c r="H82" i="19"/>
  <c r="G82" i="19"/>
  <c r="F82" i="19"/>
  <c r="E82" i="19"/>
  <c r="H81" i="19"/>
  <c r="G81" i="19"/>
  <c r="F81" i="19"/>
  <c r="E81" i="19"/>
  <c r="H80" i="19"/>
  <c r="G80" i="19"/>
  <c r="F80" i="19"/>
  <c r="E80" i="19"/>
  <c r="H79" i="19"/>
  <c r="G79" i="19"/>
  <c r="F79" i="19"/>
  <c r="E79" i="19"/>
  <c r="H78" i="19"/>
  <c r="G78" i="19"/>
  <c r="F78" i="19"/>
  <c r="E78" i="19"/>
  <c r="H77" i="19"/>
  <c r="G77" i="19"/>
  <c r="F77" i="19"/>
  <c r="E77" i="19"/>
  <c r="H76" i="19"/>
  <c r="G76" i="19"/>
  <c r="F76" i="19"/>
  <c r="E76" i="19"/>
  <c r="H75" i="19"/>
  <c r="G75" i="19"/>
  <c r="F75" i="19"/>
  <c r="E75" i="19"/>
  <c r="H74" i="19"/>
  <c r="G74" i="19"/>
  <c r="F74" i="19"/>
  <c r="E74" i="19"/>
  <c r="H73" i="19"/>
  <c r="G73" i="19"/>
  <c r="F73" i="19"/>
  <c r="E73" i="19"/>
  <c r="H72" i="19"/>
  <c r="G72" i="19"/>
  <c r="F72" i="19"/>
  <c r="E72" i="19"/>
  <c r="H71" i="19"/>
  <c r="G71" i="19"/>
  <c r="F71" i="19"/>
  <c r="E71" i="19"/>
  <c r="H70" i="19"/>
  <c r="G70" i="19"/>
  <c r="F70" i="19"/>
  <c r="E70" i="19"/>
  <c r="H69" i="19"/>
  <c r="G69" i="19"/>
  <c r="F69" i="19"/>
  <c r="E69" i="19"/>
  <c r="H68" i="19"/>
  <c r="G68" i="19"/>
  <c r="F68" i="19"/>
  <c r="E68" i="19"/>
  <c r="H67" i="19"/>
  <c r="G67" i="19"/>
  <c r="F67" i="19"/>
  <c r="E67" i="19"/>
  <c r="H66" i="19"/>
  <c r="G66" i="19"/>
  <c r="F66" i="19"/>
  <c r="E66" i="19"/>
  <c r="H65" i="19"/>
  <c r="G65" i="19"/>
  <c r="F65" i="19"/>
  <c r="E65" i="19"/>
  <c r="H64" i="19"/>
  <c r="G64" i="19"/>
  <c r="F64" i="19"/>
  <c r="E64" i="19"/>
  <c r="H63" i="19"/>
  <c r="G63" i="19"/>
  <c r="F63" i="19"/>
  <c r="E63" i="19"/>
  <c r="H62" i="19"/>
  <c r="G62" i="19"/>
  <c r="F62" i="19"/>
  <c r="E62" i="19"/>
  <c r="H61" i="19"/>
  <c r="G61" i="19"/>
  <c r="F61" i="19"/>
  <c r="E61" i="19"/>
  <c r="H60" i="19"/>
  <c r="G60" i="19"/>
  <c r="F60" i="19"/>
  <c r="E60" i="19"/>
  <c r="H59" i="19"/>
  <c r="G59" i="19"/>
  <c r="F59" i="19"/>
  <c r="E59" i="19"/>
  <c r="H58" i="19"/>
  <c r="G58" i="19"/>
  <c r="F58" i="19"/>
  <c r="E58" i="19"/>
  <c r="H57" i="19"/>
  <c r="G57" i="19"/>
  <c r="F57" i="19"/>
  <c r="E57" i="19"/>
  <c r="H56" i="19"/>
  <c r="G56" i="19"/>
  <c r="F56" i="19"/>
  <c r="E56" i="19"/>
  <c r="H55" i="19"/>
  <c r="G55" i="19"/>
  <c r="F55" i="19"/>
  <c r="E55" i="19"/>
  <c r="H54" i="19"/>
  <c r="G54" i="19"/>
  <c r="F54" i="19"/>
  <c r="E54" i="19"/>
  <c r="H53" i="19"/>
  <c r="G53" i="19"/>
  <c r="F53" i="19"/>
  <c r="E53" i="19"/>
  <c r="H52" i="19"/>
  <c r="G52" i="19"/>
  <c r="F52" i="19"/>
  <c r="E52" i="19"/>
  <c r="H51" i="19"/>
  <c r="G51" i="19"/>
  <c r="F51" i="19"/>
  <c r="E51" i="19"/>
  <c r="H50" i="19"/>
  <c r="G50" i="19"/>
  <c r="F50" i="19"/>
  <c r="E50" i="19"/>
  <c r="H49" i="19"/>
  <c r="G49" i="19"/>
  <c r="F49" i="19"/>
  <c r="E49" i="19"/>
  <c r="H48" i="19"/>
  <c r="G48" i="19"/>
  <c r="F48" i="19"/>
  <c r="E48" i="19"/>
  <c r="H47" i="19"/>
  <c r="G47" i="19"/>
  <c r="F47" i="19"/>
  <c r="E47" i="19"/>
  <c r="H46" i="19"/>
  <c r="G46" i="19"/>
  <c r="F46" i="19"/>
  <c r="E46" i="19"/>
  <c r="H45" i="19"/>
  <c r="G45" i="19"/>
  <c r="F45" i="19"/>
  <c r="E45" i="19"/>
  <c r="H44" i="19"/>
  <c r="G44" i="19"/>
  <c r="F44" i="19"/>
  <c r="E44" i="19"/>
  <c r="H43" i="19"/>
  <c r="G43" i="19"/>
  <c r="F43" i="19"/>
  <c r="E43" i="19"/>
  <c r="H42" i="19"/>
  <c r="G42" i="19"/>
  <c r="F42" i="19"/>
  <c r="E42" i="19"/>
  <c r="H41" i="19"/>
  <c r="G41" i="19"/>
  <c r="F41" i="19"/>
  <c r="E41" i="19"/>
  <c r="H40" i="19"/>
  <c r="G40" i="19"/>
  <c r="F40" i="19"/>
  <c r="E40" i="19"/>
  <c r="H39" i="19"/>
  <c r="G39" i="19"/>
  <c r="F39" i="19"/>
  <c r="E39" i="19"/>
  <c r="H38" i="19"/>
  <c r="G38" i="19"/>
  <c r="F38" i="19"/>
  <c r="E38" i="19"/>
  <c r="H37" i="19"/>
  <c r="G37" i="19"/>
  <c r="F37" i="19"/>
  <c r="E37" i="19"/>
  <c r="H36" i="19"/>
  <c r="G36" i="19"/>
  <c r="F36" i="19"/>
  <c r="E36" i="19"/>
  <c r="H35" i="19"/>
  <c r="G35" i="19"/>
  <c r="F35" i="19"/>
  <c r="E35" i="19"/>
  <c r="H34" i="19"/>
  <c r="G34" i="19"/>
  <c r="F34" i="19"/>
  <c r="E34" i="19"/>
  <c r="H33" i="19"/>
  <c r="G33" i="19"/>
  <c r="F33" i="19"/>
  <c r="E33" i="19"/>
  <c r="H32" i="19"/>
  <c r="G32" i="19"/>
  <c r="F32" i="19"/>
  <c r="E32" i="19"/>
  <c r="H31" i="19"/>
  <c r="G31" i="19"/>
  <c r="F31" i="19"/>
  <c r="E31" i="19"/>
  <c r="H30" i="19"/>
  <c r="G30" i="19"/>
  <c r="F30" i="19"/>
  <c r="E30" i="19"/>
  <c r="H29" i="19"/>
  <c r="G29" i="19"/>
  <c r="F29" i="19"/>
  <c r="E29" i="19"/>
  <c r="H28" i="19"/>
  <c r="G28" i="19"/>
  <c r="F28" i="19"/>
  <c r="E28" i="19"/>
  <c r="H27" i="19"/>
  <c r="G27" i="19"/>
  <c r="F27" i="19"/>
  <c r="E27" i="19"/>
  <c r="H26" i="19"/>
  <c r="G26" i="19"/>
  <c r="F26" i="19"/>
  <c r="E26" i="19"/>
  <c r="H25" i="19"/>
  <c r="G25" i="19"/>
  <c r="F25" i="19"/>
  <c r="E25" i="19"/>
  <c r="H24" i="19"/>
  <c r="G24" i="19"/>
  <c r="F24" i="19"/>
  <c r="E24" i="19"/>
  <c r="H23" i="19"/>
  <c r="G23" i="19"/>
  <c r="F23" i="19"/>
  <c r="E23" i="19"/>
  <c r="H22" i="19"/>
  <c r="G22" i="19"/>
  <c r="F22" i="19"/>
  <c r="E22" i="19"/>
  <c r="H21" i="19"/>
  <c r="G21" i="19"/>
  <c r="F21" i="19"/>
  <c r="E21" i="19"/>
  <c r="H20" i="19"/>
  <c r="G20" i="19"/>
  <c r="F20" i="19"/>
  <c r="E20" i="19"/>
  <c r="H19" i="19"/>
  <c r="G19" i="19"/>
  <c r="F19" i="19"/>
  <c r="E19" i="19"/>
  <c r="H18" i="19"/>
  <c r="G18" i="19"/>
  <c r="F18" i="19"/>
  <c r="E18" i="19"/>
  <c r="H17" i="19"/>
  <c r="G17" i="19"/>
  <c r="F17" i="19"/>
  <c r="E17" i="19"/>
  <c r="H16" i="19"/>
  <c r="G16" i="19"/>
  <c r="F16" i="19"/>
  <c r="E16" i="19"/>
  <c r="H15" i="19"/>
  <c r="G15" i="19"/>
  <c r="F15" i="19"/>
  <c r="E15" i="19"/>
  <c r="H14" i="19"/>
  <c r="G14" i="19"/>
  <c r="F14" i="19"/>
  <c r="E14" i="19"/>
  <c r="H13" i="19"/>
  <c r="G13" i="19"/>
  <c r="F13" i="19"/>
  <c r="E13" i="19"/>
  <c r="H12" i="19"/>
  <c r="G12" i="19"/>
  <c r="F12" i="19"/>
  <c r="E12" i="19"/>
  <c r="H11" i="19"/>
  <c r="G11" i="19"/>
  <c r="F11" i="19"/>
  <c r="E11" i="19"/>
  <c r="H10" i="19"/>
  <c r="G10" i="19"/>
  <c r="F10" i="19"/>
  <c r="E10" i="19"/>
  <c r="H9" i="19"/>
  <c r="G9" i="19"/>
  <c r="F9" i="19"/>
  <c r="E9" i="19"/>
  <c r="H8" i="19"/>
  <c r="G8" i="19"/>
  <c r="F8" i="19"/>
  <c r="E8" i="19"/>
  <c r="H7" i="19"/>
  <c r="G7" i="19"/>
  <c r="F7" i="19"/>
  <c r="E7" i="19"/>
  <c r="H6" i="19"/>
  <c r="G6" i="19"/>
  <c r="F6" i="19"/>
  <c r="E6" i="19"/>
  <c r="H5" i="19"/>
  <c r="G5" i="19"/>
  <c r="F5" i="19"/>
  <c r="E5" i="19"/>
  <c r="H4" i="19"/>
  <c r="G4" i="19"/>
  <c r="F4" i="19"/>
  <c r="E4" i="19"/>
  <c r="H3" i="19"/>
  <c r="G3" i="19"/>
  <c r="F3" i="19"/>
  <c r="E3" i="19"/>
  <c r="H2" i="19"/>
  <c r="G2" i="19"/>
  <c r="F2" i="19"/>
  <c r="E2" i="19"/>
  <c r="H117" i="18"/>
  <c r="G117" i="18"/>
  <c r="F117" i="18"/>
  <c r="E117" i="18"/>
  <c r="H116" i="18"/>
  <c r="G116" i="18"/>
  <c r="F116" i="18"/>
  <c r="E116" i="18"/>
  <c r="H115" i="18"/>
  <c r="G115" i="18"/>
  <c r="F115" i="18"/>
  <c r="E115" i="18"/>
  <c r="H114" i="18"/>
  <c r="G114" i="18"/>
  <c r="F114" i="18"/>
  <c r="E114" i="18"/>
  <c r="H113" i="18"/>
  <c r="G113" i="18"/>
  <c r="F113" i="18"/>
  <c r="E113" i="18"/>
  <c r="H112" i="18"/>
  <c r="G112" i="18"/>
  <c r="F112" i="18"/>
  <c r="E112" i="18"/>
  <c r="H111" i="18"/>
  <c r="G111" i="18"/>
  <c r="F111" i="18"/>
  <c r="E111" i="18"/>
  <c r="H110" i="18"/>
  <c r="G110" i="18"/>
  <c r="F110" i="18"/>
  <c r="E110" i="18"/>
  <c r="H108" i="18"/>
  <c r="G108" i="18"/>
  <c r="F108" i="18"/>
  <c r="E108" i="18"/>
  <c r="H107" i="18"/>
  <c r="G107" i="18"/>
  <c r="F107" i="18"/>
  <c r="E107" i="18"/>
  <c r="H106" i="18"/>
  <c r="G106" i="18"/>
  <c r="F106" i="18"/>
  <c r="E106" i="18"/>
  <c r="H109" i="18"/>
  <c r="G109" i="18"/>
  <c r="F109" i="18"/>
  <c r="E109" i="18"/>
  <c r="C109" i="18"/>
  <c r="H105" i="18"/>
  <c r="G105" i="18"/>
  <c r="F105" i="18"/>
  <c r="E105" i="18"/>
  <c r="H104" i="18"/>
  <c r="G104" i="18"/>
  <c r="F104" i="18"/>
  <c r="E104" i="18"/>
  <c r="H103" i="18"/>
  <c r="G103" i="18"/>
  <c r="F103" i="18"/>
  <c r="E103" i="18"/>
  <c r="H102" i="18"/>
  <c r="G102" i="18"/>
  <c r="F102" i="18"/>
  <c r="E102" i="18"/>
  <c r="H101" i="18"/>
  <c r="G101" i="18"/>
  <c r="F101" i="18"/>
  <c r="E101" i="18"/>
  <c r="H100" i="18"/>
  <c r="G100" i="18"/>
  <c r="F100" i="18"/>
  <c r="E100" i="18"/>
  <c r="H99" i="18"/>
  <c r="G99" i="18"/>
  <c r="F99" i="18"/>
  <c r="E99" i="18"/>
  <c r="H98" i="18"/>
  <c r="G98" i="18"/>
  <c r="F98" i="18"/>
  <c r="E98" i="18"/>
  <c r="H97" i="18"/>
  <c r="G97" i="18"/>
  <c r="F97" i="18"/>
  <c r="E97" i="18"/>
  <c r="H96" i="18"/>
  <c r="G96" i="18"/>
  <c r="F96" i="18"/>
  <c r="E96" i="18"/>
  <c r="H95" i="18"/>
  <c r="G95" i="18"/>
  <c r="F95" i="18"/>
  <c r="E95" i="18"/>
  <c r="H94" i="18"/>
  <c r="G94" i="18"/>
  <c r="F94" i="18"/>
  <c r="E94" i="18"/>
  <c r="H93" i="18"/>
  <c r="G93" i="18"/>
  <c r="F93" i="18"/>
  <c r="E93" i="18"/>
  <c r="H92" i="18"/>
  <c r="G92" i="18"/>
  <c r="F92" i="18"/>
  <c r="E92" i="18"/>
  <c r="H91" i="18"/>
  <c r="G91" i="18"/>
  <c r="F91" i="18"/>
  <c r="E91" i="18"/>
  <c r="H90" i="18"/>
  <c r="G90" i="18"/>
  <c r="F90" i="18"/>
  <c r="E90" i="18"/>
  <c r="H89" i="18"/>
  <c r="G89" i="18"/>
  <c r="F89" i="18"/>
  <c r="E89" i="18"/>
  <c r="H88" i="18"/>
  <c r="G88" i="18"/>
  <c r="F88" i="18"/>
  <c r="E88" i="18"/>
  <c r="H87" i="18"/>
  <c r="G87" i="18"/>
  <c r="F87" i="18"/>
  <c r="E87" i="18"/>
  <c r="H86" i="18"/>
  <c r="G86" i="18"/>
  <c r="F86" i="18"/>
  <c r="E86" i="18"/>
  <c r="H85" i="18"/>
  <c r="G85" i="18"/>
  <c r="F85" i="18"/>
  <c r="E85" i="18"/>
  <c r="H84" i="18"/>
  <c r="G84" i="18"/>
  <c r="F84" i="18"/>
  <c r="E84" i="18"/>
  <c r="H83" i="18"/>
  <c r="G83" i="18"/>
  <c r="F83" i="18"/>
  <c r="E83" i="18"/>
  <c r="H82" i="18"/>
  <c r="G82" i="18"/>
  <c r="F82" i="18"/>
  <c r="E82" i="18"/>
  <c r="H81" i="18"/>
  <c r="G81" i="18"/>
  <c r="F81" i="18"/>
  <c r="E81" i="18"/>
  <c r="H80" i="18"/>
  <c r="G80" i="18"/>
  <c r="F80" i="18"/>
  <c r="E80" i="18"/>
  <c r="H78" i="18"/>
  <c r="G78" i="18"/>
  <c r="F78" i="18"/>
  <c r="E78" i="18"/>
  <c r="H77" i="18"/>
  <c r="G77" i="18"/>
  <c r="F77" i="18"/>
  <c r="E77" i="18"/>
  <c r="H76" i="18"/>
  <c r="G76" i="18"/>
  <c r="F76" i="18"/>
  <c r="E76" i="18"/>
  <c r="H75" i="18"/>
  <c r="G75" i="18"/>
  <c r="F75" i="18"/>
  <c r="E75" i="18"/>
  <c r="H79" i="18"/>
  <c r="G79" i="18"/>
  <c r="F79" i="18"/>
  <c r="E79" i="18"/>
  <c r="C79" i="18"/>
  <c r="H74" i="18"/>
  <c r="G74" i="18"/>
  <c r="F74" i="18"/>
  <c r="E74" i="18"/>
  <c r="H73" i="18"/>
  <c r="G73" i="18"/>
  <c r="F73" i="18"/>
  <c r="E73" i="18"/>
  <c r="H72" i="18"/>
  <c r="G72" i="18"/>
  <c r="F72" i="18"/>
  <c r="E72" i="18"/>
  <c r="H71" i="18"/>
  <c r="G71" i="18"/>
  <c r="F71" i="18"/>
  <c r="E71" i="18"/>
  <c r="H70" i="18"/>
  <c r="G70" i="18"/>
  <c r="F70" i="18"/>
  <c r="E70" i="18"/>
  <c r="H69" i="18"/>
  <c r="G69" i="18"/>
  <c r="F69" i="18"/>
  <c r="E69" i="18"/>
  <c r="H68" i="18"/>
  <c r="G68" i="18"/>
  <c r="F68" i="18"/>
  <c r="E68" i="18"/>
  <c r="H67" i="18"/>
  <c r="G67" i="18"/>
  <c r="F67" i="18"/>
  <c r="E67" i="18"/>
  <c r="H66" i="18"/>
  <c r="G66" i="18"/>
  <c r="F66" i="18"/>
  <c r="E66" i="18"/>
  <c r="H65" i="18"/>
  <c r="G65" i="18"/>
  <c r="F65" i="18"/>
  <c r="E65" i="18"/>
  <c r="H64" i="18"/>
  <c r="G64" i="18"/>
  <c r="F64" i="18"/>
  <c r="E64" i="18"/>
  <c r="H63" i="18"/>
  <c r="G63" i="18"/>
  <c r="F63" i="18"/>
  <c r="E63" i="18"/>
  <c r="H62" i="18"/>
  <c r="G62" i="18"/>
  <c r="F62" i="18"/>
  <c r="E62" i="18"/>
  <c r="H61" i="18"/>
  <c r="G61" i="18"/>
  <c r="F61" i="18"/>
  <c r="E61" i="18"/>
  <c r="H60" i="18"/>
  <c r="G60" i="18"/>
  <c r="F60" i="18"/>
  <c r="E60" i="18"/>
  <c r="H59" i="18"/>
  <c r="G59" i="18"/>
  <c r="F59" i="18"/>
  <c r="E59" i="18"/>
  <c r="H58" i="18"/>
  <c r="G58" i="18"/>
  <c r="F58" i="18"/>
  <c r="E58" i="18"/>
  <c r="H57" i="18"/>
  <c r="G57" i="18"/>
  <c r="F57" i="18"/>
  <c r="E57" i="18"/>
  <c r="H56" i="18"/>
  <c r="G56" i="18"/>
  <c r="F56" i="18"/>
  <c r="E56" i="18"/>
  <c r="H55" i="18"/>
  <c r="G55" i="18"/>
  <c r="F55" i="18"/>
  <c r="E55" i="18"/>
  <c r="H54" i="18"/>
  <c r="G54" i="18"/>
  <c r="F54" i="18"/>
  <c r="E54" i="18"/>
  <c r="H53" i="18"/>
  <c r="G53" i="18"/>
  <c r="F53" i="18"/>
  <c r="E53" i="18"/>
  <c r="H52" i="18"/>
  <c r="G52" i="18"/>
  <c r="F52" i="18"/>
  <c r="E52" i="18"/>
  <c r="H51" i="18"/>
  <c r="G51" i="18"/>
  <c r="F51" i="18"/>
  <c r="E51" i="18"/>
  <c r="H50" i="18"/>
  <c r="G50" i="18"/>
  <c r="F50" i="18"/>
  <c r="E50" i="18"/>
  <c r="H49" i="18"/>
  <c r="G49" i="18"/>
  <c r="F49" i="18"/>
  <c r="E49" i="18"/>
  <c r="H48" i="18"/>
  <c r="G48" i="18"/>
  <c r="F48" i="18"/>
  <c r="E48" i="18"/>
  <c r="H47" i="18"/>
  <c r="G47" i="18"/>
  <c r="F47" i="18"/>
  <c r="E47" i="18"/>
  <c r="H46" i="18"/>
  <c r="G46" i="18"/>
  <c r="F46" i="18"/>
  <c r="E46" i="18"/>
  <c r="H45" i="18"/>
  <c r="G45" i="18"/>
  <c r="F45" i="18"/>
  <c r="E45" i="18"/>
  <c r="H44" i="18"/>
  <c r="G44" i="18"/>
  <c r="F44" i="18"/>
  <c r="E44" i="18"/>
  <c r="H43" i="18"/>
  <c r="G43" i="18"/>
  <c r="F43" i="18"/>
  <c r="E43" i="18"/>
  <c r="H42" i="18"/>
  <c r="G42" i="18"/>
  <c r="F42" i="18"/>
  <c r="E42" i="18"/>
  <c r="H41" i="18"/>
  <c r="G41" i="18"/>
  <c r="F41" i="18"/>
  <c r="E41" i="18"/>
  <c r="H40" i="18"/>
  <c r="G40" i="18"/>
  <c r="F40" i="18"/>
  <c r="E40" i="18"/>
  <c r="H39" i="18"/>
  <c r="G39" i="18"/>
  <c r="F39" i="18"/>
  <c r="E39" i="18"/>
  <c r="H38" i="18"/>
  <c r="G38" i="18"/>
  <c r="F38" i="18"/>
  <c r="E38" i="18"/>
  <c r="H37" i="18"/>
  <c r="G37" i="18"/>
  <c r="F37" i="18"/>
  <c r="E37" i="18"/>
  <c r="H36" i="18"/>
  <c r="G36" i="18"/>
  <c r="F36" i="18"/>
  <c r="E36" i="18"/>
  <c r="H35" i="18"/>
  <c r="G35" i="18"/>
  <c r="F35" i="18"/>
  <c r="E35" i="18"/>
  <c r="H34" i="18"/>
  <c r="G34" i="18"/>
  <c r="F34" i="18"/>
  <c r="E34" i="18"/>
  <c r="H33" i="18"/>
  <c r="G33" i="18"/>
  <c r="F33" i="18"/>
  <c r="E33" i="18"/>
  <c r="H32" i="18"/>
  <c r="G32" i="18"/>
  <c r="F32" i="18"/>
  <c r="E32" i="18"/>
  <c r="H31" i="18"/>
  <c r="G31" i="18"/>
  <c r="F31" i="18"/>
  <c r="E31" i="18"/>
  <c r="H30" i="18"/>
  <c r="G30" i="18"/>
  <c r="F30" i="18"/>
  <c r="E30" i="18"/>
  <c r="H29" i="18"/>
  <c r="G29" i="18"/>
  <c r="F29" i="18"/>
  <c r="E29" i="18"/>
  <c r="H28" i="18"/>
  <c r="G28" i="18"/>
  <c r="F28" i="18"/>
  <c r="E28" i="18"/>
  <c r="H27" i="18"/>
  <c r="G27" i="18"/>
  <c r="F27" i="18"/>
  <c r="E27" i="18"/>
  <c r="H26" i="18"/>
  <c r="G26" i="18"/>
  <c r="F26" i="18"/>
  <c r="E26" i="18"/>
  <c r="H25" i="18"/>
  <c r="G25" i="18"/>
  <c r="F25" i="18"/>
  <c r="E25" i="18"/>
  <c r="H24" i="18"/>
  <c r="G24" i="18"/>
  <c r="F24" i="18"/>
  <c r="E24" i="18"/>
  <c r="H23" i="18"/>
  <c r="G23" i="18"/>
  <c r="F23" i="18"/>
  <c r="E23" i="18"/>
  <c r="H22" i="18"/>
  <c r="G22" i="18"/>
  <c r="F22" i="18"/>
  <c r="E22" i="18"/>
  <c r="H21" i="18"/>
  <c r="G21" i="18"/>
  <c r="F21" i="18"/>
  <c r="E21" i="18"/>
  <c r="H20" i="18"/>
  <c r="G20" i="18"/>
  <c r="F20" i="18"/>
  <c r="E20" i="18"/>
  <c r="H19" i="18"/>
  <c r="G19" i="18"/>
  <c r="F19" i="18"/>
  <c r="E19" i="18"/>
  <c r="H18" i="18"/>
  <c r="G18" i="18"/>
  <c r="F18" i="18"/>
  <c r="E18" i="18"/>
  <c r="H17" i="18"/>
  <c r="G17" i="18"/>
  <c r="F17" i="18"/>
  <c r="E17" i="18"/>
  <c r="H16" i="18"/>
  <c r="G16" i="18"/>
  <c r="F16" i="18"/>
  <c r="E16" i="18"/>
  <c r="H15" i="18"/>
  <c r="G15" i="18"/>
  <c r="F15" i="18"/>
  <c r="E15" i="18"/>
  <c r="H14" i="18"/>
  <c r="G14" i="18"/>
  <c r="F14" i="18"/>
  <c r="E14" i="18"/>
  <c r="H13" i="18"/>
  <c r="G13" i="18"/>
  <c r="F13" i="18"/>
  <c r="E13" i="18"/>
  <c r="H12" i="18"/>
  <c r="G12" i="18"/>
  <c r="F12" i="18"/>
  <c r="E12" i="18"/>
  <c r="H11" i="18"/>
  <c r="G11" i="18"/>
  <c r="F11" i="18"/>
  <c r="E11" i="18"/>
  <c r="H10" i="18"/>
  <c r="G10" i="18"/>
  <c r="F10" i="18"/>
  <c r="E10" i="18"/>
  <c r="H9" i="18"/>
  <c r="G9" i="18"/>
  <c r="F9" i="18"/>
  <c r="E9" i="18"/>
  <c r="H8" i="18"/>
  <c r="G8" i="18"/>
  <c r="F8" i="18"/>
  <c r="E8" i="18"/>
  <c r="H7" i="18"/>
  <c r="G7" i="18"/>
  <c r="F7" i="18"/>
  <c r="E7" i="18"/>
  <c r="H6" i="18"/>
  <c r="G6" i="18"/>
  <c r="F6" i="18"/>
  <c r="E6" i="18"/>
  <c r="H5" i="18"/>
  <c r="G5" i="18"/>
  <c r="F5" i="18"/>
  <c r="E5" i="18"/>
  <c r="H4" i="18"/>
  <c r="G4" i="18"/>
  <c r="F4" i="18"/>
  <c r="E4" i="18"/>
  <c r="H3" i="18"/>
  <c r="G3" i="18"/>
  <c r="F3" i="18"/>
  <c r="E3" i="18"/>
  <c r="H2" i="18"/>
  <c r="G2" i="18"/>
  <c r="F2" i="18"/>
  <c r="E2" i="18"/>
  <c r="C1625" i="3"/>
  <c r="L974" i="3"/>
  <c r="K974" i="3"/>
  <c r="H974" i="3"/>
  <c r="G974" i="3"/>
  <c r="F974" i="3"/>
  <c r="E974" i="3"/>
  <c r="L1472" i="3"/>
  <c r="K1472" i="3"/>
  <c r="H1472" i="3"/>
  <c r="G1472" i="3"/>
  <c r="F1472" i="3"/>
  <c r="E1472" i="3"/>
  <c r="L1451" i="3"/>
  <c r="K1451" i="3"/>
  <c r="H1451" i="3"/>
  <c r="G1451" i="3"/>
  <c r="F1451" i="3"/>
  <c r="E1451" i="3"/>
  <c r="L1452" i="3"/>
  <c r="K1452" i="3"/>
  <c r="H1452" i="3"/>
  <c r="G1452" i="3"/>
  <c r="F1452" i="3"/>
  <c r="E1452" i="3"/>
  <c r="L1449" i="3"/>
  <c r="K1449" i="3"/>
  <c r="H1449" i="3"/>
  <c r="G1449" i="3"/>
  <c r="F1449" i="3"/>
  <c r="E1449" i="3"/>
  <c r="L1447" i="3"/>
  <c r="K1447" i="3"/>
  <c r="H1447" i="3"/>
  <c r="G1447" i="3"/>
  <c r="F1447" i="3"/>
  <c r="E1447" i="3"/>
  <c r="L633" i="3"/>
  <c r="K633" i="3"/>
  <c r="H633" i="3"/>
  <c r="G633" i="3"/>
  <c r="F633" i="3"/>
  <c r="E633" i="3"/>
  <c r="L723" i="3"/>
  <c r="K723" i="3"/>
  <c r="H723" i="3"/>
  <c r="G723" i="3"/>
  <c r="F723" i="3"/>
  <c r="E723" i="3"/>
  <c r="L1446" i="3"/>
  <c r="K1446" i="3"/>
  <c r="H1446" i="3"/>
  <c r="G1446" i="3"/>
  <c r="F1446" i="3"/>
  <c r="E1446" i="3"/>
  <c r="L1445" i="3"/>
  <c r="K1445" i="3"/>
  <c r="H1445" i="3"/>
  <c r="G1445" i="3"/>
  <c r="F1445" i="3"/>
  <c r="E1445" i="3"/>
  <c r="L1443" i="3"/>
  <c r="K1443" i="3"/>
  <c r="H1443" i="3"/>
  <c r="G1443" i="3"/>
  <c r="F1443" i="3"/>
  <c r="E1443" i="3"/>
  <c r="L1441" i="3"/>
  <c r="K1441" i="3"/>
  <c r="H1441" i="3"/>
  <c r="G1441" i="3"/>
  <c r="F1441" i="3"/>
  <c r="E1441" i="3"/>
  <c r="L1442" i="3"/>
  <c r="K1442" i="3"/>
  <c r="H1442" i="3"/>
  <c r="G1442" i="3"/>
  <c r="F1442" i="3"/>
  <c r="E1442" i="3"/>
  <c r="L1444" i="3"/>
  <c r="K1444" i="3"/>
  <c r="H1444" i="3"/>
  <c r="G1444" i="3"/>
  <c r="F1444" i="3"/>
  <c r="E1444" i="3"/>
  <c r="L1440" i="3"/>
  <c r="K1440" i="3"/>
  <c r="H1440" i="3"/>
  <c r="G1440" i="3"/>
  <c r="F1440" i="3"/>
  <c r="E1440" i="3"/>
  <c r="L741" i="3"/>
  <c r="K741" i="3"/>
  <c r="H741" i="3"/>
  <c r="G741" i="3"/>
  <c r="F741" i="3"/>
  <c r="E741" i="3"/>
  <c r="L1439" i="3"/>
  <c r="K1439" i="3"/>
  <c r="H1439" i="3"/>
  <c r="G1439" i="3"/>
  <c r="F1439" i="3"/>
  <c r="E1439" i="3"/>
  <c r="L1438" i="3"/>
  <c r="K1438" i="3"/>
  <c r="H1438" i="3"/>
  <c r="G1438" i="3"/>
  <c r="F1438" i="3"/>
  <c r="E1438" i="3"/>
  <c r="L1437" i="3"/>
  <c r="K1437" i="3"/>
  <c r="H1437" i="3"/>
  <c r="G1437" i="3"/>
  <c r="F1437" i="3"/>
  <c r="E1437" i="3"/>
  <c r="L1436" i="3"/>
  <c r="K1436" i="3"/>
  <c r="H1436" i="3"/>
  <c r="G1436" i="3"/>
  <c r="F1436" i="3"/>
  <c r="E1436" i="3"/>
  <c r="L1435" i="3"/>
  <c r="K1435" i="3"/>
  <c r="H1435" i="3"/>
  <c r="G1435" i="3"/>
  <c r="F1435" i="3"/>
  <c r="E1435" i="3"/>
  <c r="L1434" i="3"/>
  <c r="K1434" i="3"/>
  <c r="H1434" i="3"/>
  <c r="G1434" i="3"/>
  <c r="F1434" i="3"/>
  <c r="E1434" i="3"/>
  <c r="L1182" i="3"/>
  <c r="K1182" i="3"/>
  <c r="H1182" i="3"/>
  <c r="G1182" i="3"/>
  <c r="F1182" i="3"/>
  <c r="E1182" i="3"/>
  <c r="L1433" i="3"/>
  <c r="K1433" i="3"/>
  <c r="H1433" i="3"/>
  <c r="G1433" i="3"/>
  <c r="F1433" i="3"/>
  <c r="E1433" i="3"/>
  <c r="L1432" i="3"/>
  <c r="K1432" i="3"/>
  <c r="H1432" i="3"/>
  <c r="G1432" i="3"/>
  <c r="F1432" i="3"/>
  <c r="E1432" i="3"/>
  <c r="L1431" i="3"/>
  <c r="K1431" i="3"/>
  <c r="H1431" i="3"/>
  <c r="G1431" i="3"/>
  <c r="F1431" i="3"/>
  <c r="E1431" i="3"/>
  <c r="L1427" i="3"/>
  <c r="K1427" i="3"/>
  <c r="H1427" i="3"/>
  <c r="G1427" i="3"/>
  <c r="F1427" i="3"/>
  <c r="E1427" i="3"/>
  <c r="L1430" i="3"/>
  <c r="K1430" i="3"/>
  <c r="H1430" i="3"/>
  <c r="G1430" i="3"/>
  <c r="F1430" i="3"/>
  <c r="E1430" i="3"/>
  <c r="L1429" i="3"/>
  <c r="K1429" i="3"/>
  <c r="H1429" i="3"/>
  <c r="G1429" i="3"/>
  <c r="F1429" i="3"/>
  <c r="E1429" i="3"/>
  <c r="L1428" i="3"/>
  <c r="K1428" i="3"/>
  <c r="H1428" i="3"/>
  <c r="G1428" i="3"/>
  <c r="F1428" i="3"/>
  <c r="E1428" i="3"/>
  <c r="L1424" i="3"/>
  <c r="K1424" i="3"/>
  <c r="H1424" i="3"/>
  <c r="G1424" i="3"/>
  <c r="F1424" i="3"/>
  <c r="E1424" i="3"/>
  <c r="L1426" i="3"/>
  <c r="K1426" i="3"/>
  <c r="H1426" i="3"/>
  <c r="G1426" i="3"/>
  <c r="F1426" i="3"/>
  <c r="E1426" i="3"/>
  <c r="L1425" i="3"/>
  <c r="K1425" i="3"/>
  <c r="H1425" i="3"/>
  <c r="G1425" i="3"/>
  <c r="F1425" i="3"/>
  <c r="E1425" i="3"/>
  <c r="L1423" i="3"/>
  <c r="K1423" i="3"/>
  <c r="H1423" i="3"/>
  <c r="G1423" i="3"/>
  <c r="F1423" i="3"/>
  <c r="E1423" i="3"/>
  <c r="C746" i="3"/>
  <c r="L1400" i="3"/>
  <c r="K1400" i="3"/>
  <c r="H1400" i="3"/>
  <c r="G1400" i="3"/>
  <c r="F1400" i="3"/>
  <c r="E1400" i="3"/>
  <c r="L619" i="3"/>
  <c r="K619" i="3"/>
  <c r="H619" i="3"/>
  <c r="G619" i="3"/>
  <c r="F619" i="3"/>
  <c r="E619" i="3"/>
  <c r="L791" i="3"/>
  <c r="K791" i="3"/>
  <c r="H791" i="3"/>
  <c r="G791" i="3"/>
  <c r="F791" i="3"/>
  <c r="E791" i="3"/>
  <c r="L1551" i="3"/>
  <c r="K1551" i="3"/>
  <c r="H1551" i="3"/>
  <c r="G1551" i="3"/>
  <c r="F1551" i="3"/>
  <c r="E1551" i="3"/>
  <c r="L954" i="3"/>
  <c r="K954" i="3"/>
  <c r="H954" i="3"/>
  <c r="G954" i="3"/>
  <c r="F954" i="3"/>
  <c r="E954" i="3"/>
  <c r="L792" i="3"/>
  <c r="K792" i="3"/>
  <c r="H792" i="3"/>
  <c r="G792" i="3"/>
  <c r="F792" i="3"/>
  <c r="E792" i="3"/>
  <c r="L1151" i="3"/>
  <c r="K1151" i="3"/>
  <c r="H1151" i="3"/>
  <c r="G1151" i="3"/>
  <c r="F1151" i="3"/>
  <c r="E1151" i="3"/>
  <c r="L1004" i="3"/>
  <c r="K1004" i="3"/>
  <c r="H1004" i="3"/>
  <c r="G1004" i="3"/>
  <c r="F1004" i="3"/>
  <c r="E1004" i="3"/>
  <c r="L918" i="3"/>
  <c r="K918" i="3"/>
  <c r="H918" i="3"/>
  <c r="G918" i="3"/>
  <c r="F918" i="3"/>
  <c r="E918" i="3"/>
  <c r="L1656" i="3"/>
  <c r="K1656" i="3"/>
  <c r="H1656" i="3"/>
  <c r="G1656" i="3"/>
  <c r="F1656" i="3"/>
  <c r="E1656" i="3"/>
  <c r="L1655" i="3"/>
  <c r="K1655" i="3"/>
  <c r="H1655" i="3"/>
  <c r="G1655" i="3"/>
  <c r="F1655" i="3"/>
  <c r="E1655" i="3"/>
  <c r="L1654" i="3"/>
  <c r="K1654" i="3"/>
  <c r="H1654" i="3"/>
  <c r="G1654" i="3"/>
  <c r="F1654" i="3"/>
  <c r="E1654" i="3"/>
  <c r="L1603" i="3"/>
  <c r="K1603" i="3"/>
  <c r="H1603" i="3"/>
  <c r="G1603" i="3"/>
  <c r="F1603" i="3"/>
  <c r="E1603" i="3"/>
  <c r="L920" i="3"/>
  <c r="K920" i="3"/>
  <c r="H920" i="3"/>
  <c r="G920" i="3"/>
  <c r="F920" i="3"/>
  <c r="E920" i="3"/>
  <c r="L373" i="3"/>
  <c r="K373" i="3"/>
  <c r="H373" i="3"/>
  <c r="G373" i="3"/>
  <c r="F373" i="3"/>
  <c r="E373" i="3"/>
  <c r="L378" i="3"/>
  <c r="K378" i="3"/>
  <c r="H378" i="3"/>
  <c r="G378" i="3"/>
  <c r="F378" i="3"/>
  <c r="E378" i="3"/>
  <c r="L922" i="3"/>
  <c r="K922" i="3"/>
  <c r="H922" i="3"/>
  <c r="G922" i="3"/>
  <c r="F922" i="3"/>
  <c r="E922" i="3"/>
  <c r="L1558" i="3"/>
  <c r="K1558" i="3"/>
  <c r="H1558" i="3"/>
  <c r="G1558" i="3"/>
  <c r="F1558" i="3"/>
  <c r="E1558" i="3"/>
  <c r="L375" i="3"/>
  <c r="K375" i="3"/>
  <c r="H375" i="3"/>
  <c r="G375" i="3"/>
  <c r="F375" i="3"/>
  <c r="E375" i="3"/>
  <c r="L1080" i="3"/>
  <c r="K1080" i="3"/>
  <c r="H1080" i="3"/>
  <c r="G1080" i="3"/>
  <c r="F1080" i="3"/>
  <c r="E1080" i="3"/>
  <c r="L14" i="3"/>
  <c r="K14" i="3"/>
  <c r="H14" i="3"/>
  <c r="G14" i="3"/>
  <c r="F14" i="3"/>
  <c r="E14" i="3"/>
  <c r="L377" i="3"/>
  <c r="K377" i="3"/>
  <c r="H377" i="3"/>
  <c r="G377" i="3"/>
  <c r="F377" i="3"/>
  <c r="E377" i="3"/>
  <c r="L372" i="3"/>
  <c r="K372" i="3"/>
  <c r="H372" i="3"/>
  <c r="G372" i="3"/>
  <c r="F372" i="3"/>
  <c r="E372" i="3"/>
  <c r="L1646" i="3"/>
  <c r="K1646" i="3"/>
  <c r="H1646" i="3"/>
  <c r="G1646" i="3"/>
  <c r="F1646" i="3"/>
  <c r="E1646" i="3"/>
  <c r="L87" i="3"/>
  <c r="K87" i="3"/>
  <c r="H87" i="3"/>
  <c r="G87" i="3"/>
  <c r="F87" i="3"/>
  <c r="E87" i="3"/>
  <c r="L1648" i="3"/>
  <c r="K1648" i="3"/>
  <c r="H1648" i="3"/>
  <c r="G1648" i="3"/>
  <c r="F1648" i="3"/>
  <c r="E1648" i="3"/>
  <c r="L1647" i="3"/>
  <c r="K1647" i="3"/>
  <c r="H1647" i="3"/>
  <c r="G1647" i="3"/>
  <c r="F1647" i="3"/>
  <c r="E1647" i="3"/>
  <c r="L1616" i="3"/>
  <c r="K1616" i="3"/>
  <c r="H1616" i="3"/>
  <c r="G1616" i="3"/>
  <c r="F1616" i="3"/>
  <c r="E1616" i="3"/>
  <c r="L376" i="3"/>
  <c r="K376" i="3"/>
  <c r="H376" i="3"/>
  <c r="G376" i="3"/>
  <c r="F376" i="3"/>
  <c r="E376" i="3"/>
  <c r="L374" i="3"/>
  <c r="K374" i="3"/>
  <c r="H374" i="3"/>
  <c r="G374" i="3"/>
  <c r="F374" i="3"/>
  <c r="E374" i="3"/>
  <c r="L371" i="3"/>
  <c r="K371" i="3"/>
  <c r="H371" i="3"/>
  <c r="G371" i="3"/>
  <c r="F371" i="3"/>
  <c r="E371" i="3"/>
  <c r="L1653" i="3"/>
  <c r="K1653" i="3"/>
  <c r="H1653" i="3"/>
  <c r="G1653" i="3"/>
  <c r="F1653" i="3"/>
  <c r="E1653" i="3"/>
  <c r="L207" i="3"/>
  <c r="K207" i="3"/>
  <c r="H207" i="3"/>
  <c r="G207" i="3"/>
  <c r="F207" i="3"/>
  <c r="E207" i="3"/>
  <c r="L1053" i="3"/>
  <c r="K1053" i="3"/>
  <c r="H1053" i="3"/>
  <c r="G1053" i="3"/>
  <c r="F1053" i="3"/>
  <c r="E1053" i="3"/>
  <c r="L253" i="3"/>
  <c r="K253" i="3"/>
  <c r="H253" i="3"/>
  <c r="G253" i="3"/>
  <c r="F253" i="3"/>
  <c r="E253" i="3"/>
  <c r="L254" i="3"/>
  <c r="K254" i="3"/>
  <c r="H254" i="3"/>
  <c r="G254" i="3"/>
  <c r="F254" i="3"/>
  <c r="E254" i="3"/>
  <c r="L1342" i="3"/>
  <c r="K1342" i="3"/>
  <c r="H1342" i="3"/>
  <c r="G1342" i="3"/>
  <c r="F1342" i="3"/>
  <c r="E1342" i="3"/>
  <c r="L1341" i="3"/>
  <c r="K1341" i="3"/>
  <c r="H1341" i="3"/>
  <c r="G1341" i="3"/>
  <c r="F1341" i="3"/>
  <c r="E1341" i="3"/>
  <c r="L919" i="3"/>
  <c r="K919" i="3"/>
  <c r="H919" i="3"/>
  <c r="G919" i="3"/>
  <c r="F919" i="3"/>
  <c r="E919" i="3"/>
  <c r="L208" i="3"/>
  <c r="K208" i="3"/>
  <c r="H208" i="3"/>
  <c r="G208" i="3"/>
  <c r="F208" i="3"/>
  <c r="E208" i="3"/>
  <c r="L921" i="3"/>
  <c r="K921" i="3"/>
  <c r="H921" i="3"/>
  <c r="G921" i="3"/>
  <c r="F921" i="3"/>
  <c r="E921" i="3"/>
  <c r="L494" i="3"/>
  <c r="K494" i="3"/>
  <c r="H494" i="3"/>
  <c r="G494" i="3"/>
  <c r="F494" i="3"/>
  <c r="E494" i="3"/>
  <c r="L493" i="3"/>
  <c r="K493" i="3"/>
  <c r="H493" i="3"/>
  <c r="G493" i="3"/>
  <c r="F493" i="3"/>
  <c r="E493" i="3"/>
  <c r="L620" i="3"/>
  <c r="K620" i="3"/>
  <c r="H620" i="3"/>
  <c r="G620" i="3"/>
  <c r="F620" i="3"/>
  <c r="E620" i="3"/>
  <c r="L1644" i="3"/>
  <c r="K1644" i="3"/>
  <c r="H1644" i="3"/>
  <c r="G1644" i="3"/>
  <c r="F1644" i="3"/>
  <c r="E1644" i="3"/>
  <c r="L496" i="3"/>
  <c r="K496" i="3"/>
  <c r="H496" i="3"/>
  <c r="G496" i="3"/>
  <c r="F496" i="3"/>
  <c r="E496" i="3"/>
  <c r="L69" i="3"/>
  <c r="K69" i="3"/>
  <c r="H69" i="3"/>
  <c r="G69" i="3"/>
  <c r="F69" i="3"/>
  <c r="E69" i="3"/>
  <c r="L206" i="3"/>
  <c r="K206" i="3"/>
  <c r="H206" i="3"/>
  <c r="G206" i="3"/>
  <c r="F206" i="3"/>
  <c r="E206" i="3"/>
  <c r="L1549" i="3"/>
  <c r="K1549" i="3"/>
  <c r="H1549" i="3"/>
  <c r="G1549" i="3"/>
  <c r="F1549" i="3"/>
  <c r="E1549" i="3"/>
  <c r="L1550" i="3"/>
  <c r="K1550" i="3"/>
  <c r="H1550" i="3"/>
  <c r="G1550" i="3"/>
  <c r="F1550" i="3"/>
  <c r="E1550" i="3"/>
  <c r="L739" i="3"/>
  <c r="K739" i="3"/>
  <c r="H739" i="3"/>
  <c r="G739" i="3"/>
  <c r="F739" i="3"/>
  <c r="E739" i="3"/>
  <c r="L370" i="3"/>
  <c r="K370" i="3"/>
  <c r="H370" i="3"/>
  <c r="G370" i="3"/>
  <c r="F370" i="3"/>
  <c r="E370" i="3"/>
  <c r="L1215" i="3"/>
  <c r="K1215" i="3"/>
  <c r="H1215" i="3"/>
  <c r="G1215" i="3"/>
  <c r="F1215" i="3"/>
  <c r="E1215" i="3"/>
  <c r="E6" i="17"/>
  <c r="F6" i="17"/>
  <c r="G6" i="17"/>
  <c r="H6" i="17"/>
  <c r="E2" i="17"/>
  <c r="F2" i="17"/>
  <c r="G2" i="17"/>
  <c r="H2" i="17"/>
  <c r="E3" i="17"/>
  <c r="F3" i="17"/>
  <c r="G3" i="17"/>
  <c r="H3" i="17"/>
  <c r="E8" i="17"/>
  <c r="F8" i="17"/>
  <c r="G8" i="17"/>
  <c r="H8" i="17"/>
  <c r="E9" i="17"/>
  <c r="F9" i="17"/>
  <c r="G9" i="17"/>
  <c r="H9" i="17"/>
  <c r="E10" i="17"/>
  <c r="F10" i="17"/>
  <c r="G10" i="17"/>
  <c r="H10" i="17"/>
  <c r="E11" i="17"/>
  <c r="F11" i="17"/>
  <c r="G11" i="17"/>
  <c r="H11" i="17"/>
  <c r="E12" i="17"/>
  <c r="F12" i="17"/>
  <c r="G12" i="17"/>
  <c r="H12" i="17"/>
  <c r="E13" i="17"/>
  <c r="F13" i="17"/>
  <c r="G13" i="17"/>
  <c r="H13" i="17"/>
  <c r="E14" i="17"/>
  <c r="F14" i="17"/>
  <c r="G14" i="17"/>
  <c r="H14" i="17"/>
  <c r="E15" i="17"/>
  <c r="F15" i="17"/>
  <c r="G15" i="17"/>
  <c r="H15" i="17"/>
  <c r="E17" i="17"/>
  <c r="F17" i="17"/>
  <c r="G17" i="17"/>
  <c r="H17" i="17"/>
  <c r="E18" i="17"/>
  <c r="F18" i="17"/>
  <c r="G18" i="17"/>
  <c r="H18" i="17"/>
  <c r="E19" i="17"/>
  <c r="F19" i="17"/>
  <c r="G19" i="17"/>
  <c r="H19" i="17"/>
  <c r="E20" i="17"/>
  <c r="F20" i="17"/>
  <c r="G20" i="17"/>
  <c r="H20" i="17"/>
  <c r="E21" i="17"/>
  <c r="F21" i="17"/>
  <c r="G21" i="17"/>
  <c r="H21" i="17"/>
  <c r="E23" i="17"/>
  <c r="F23" i="17"/>
  <c r="G23" i="17"/>
  <c r="H23" i="17"/>
  <c r="E30" i="17"/>
  <c r="F30" i="17"/>
  <c r="G30" i="17"/>
  <c r="H30" i="17"/>
  <c r="H36" i="17"/>
  <c r="G36" i="17"/>
  <c r="F36" i="17"/>
  <c r="E36" i="17"/>
  <c r="H35" i="17"/>
  <c r="G35" i="17"/>
  <c r="F35" i="17"/>
  <c r="E35" i="17"/>
  <c r="H34" i="17"/>
  <c r="G34" i="17"/>
  <c r="F34" i="17"/>
  <c r="E34" i="17"/>
  <c r="H33" i="17"/>
  <c r="G33" i="17"/>
  <c r="F33" i="17"/>
  <c r="E33" i="17"/>
  <c r="H32" i="17"/>
  <c r="G32" i="17"/>
  <c r="F32" i="17"/>
  <c r="E32" i="17"/>
  <c r="H31" i="17"/>
  <c r="G31" i="17"/>
  <c r="F31" i="17"/>
  <c r="E31" i="17"/>
  <c r="H29" i="17"/>
  <c r="G29" i="17"/>
  <c r="F29" i="17"/>
  <c r="E29" i="17"/>
  <c r="H28" i="17"/>
  <c r="G28" i="17"/>
  <c r="F28" i="17"/>
  <c r="E28" i="17"/>
  <c r="H27" i="17"/>
  <c r="G27" i="17"/>
  <c r="F27" i="17"/>
  <c r="E27" i="17"/>
  <c r="H26" i="17"/>
  <c r="G26" i="17"/>
  <c r="F26" i="17"/>
  <c r="E26" i="17"/>
  <c r="H25" i="17"/>
  <c r="G25" i="17"/>
  <c r="F25" i="17"/>
  <c r="E25" i="17"/>
  <c r="H24" i="17"/>
  <c r="G24" i="17"/>
  <c r="F24" i="17"/>
  <c r="E24" i="17"/>
  <c r="H22" i="17"/>
  <c r="G22" i="17"/>
  <c r="F22" i="17"/>
  <c r="E22" i="17"/>
  <c r="H16" i="17"/>
  <c r="G16" i="17"/>
  <c r="F16" i="17"/>
  <c r="E16" i="17"/>
  <c r="H7" i="17"/>
  <c r="G7" i="17"/>
  <c r="F7" i="17"/>
  <c r="E7" i="17"/>
  <c r="H5" i="17"/>
  <c r="G5" i="17"/>
  <c r="F5" i="17"/>
  <c r="E5" i="17"/>
  <c r="H4" i="17"/>
  <c r="G4" i="17"/>
  <c r="F4" i="17"/>
  <c r="E4" i="17"/>
  <c r="J26" i="14"/>
  <c r="J76" i="14"/>
  <c r="J77" i="14"/>
  <c r="J78" i="14"/>
  <c r="J27" i="14"/>
  <c r="J69" i="14"/>
  <c r="J65" i="14"/>
  <c r="J79" i="14"/>
  <c r="J80" i="14"/>
  <c r="J101" i="14"/>
  <c r="J28" i="14"/>
  <c r="J70" i="14"/>
  <c r="J71" i="14"/>
  <c r="J60" i="14"/>
  <c r="J6" i="14"/>
  <c r="J102" i="14"/>
  <c r="J7" i="14"/>
  <c r="J29" i="14"/>
  <c r="J62" i="14"/>
  <c r="J103" i="14"/>
  <c r="J54" i="14"/>
  <c r="J30" i="14"/>
  <c r="J24" i="14"/>
  <c r="J56" i="14"/>
  <c r="J57" i="14"/>
  <c r="J73" i="14"/>
  <c r="J74" i="14" s="1"/>
  <c r="J81" i="14"/>
  <c r="J31" i="14"/>
  <c r="J14" i="14"/>
  <c r="J104" i="14"/>
  <c r="J22" i="14"/>
  <c r="J32" i="14"/>
  <c r="J2" i="14"/>
  <c r="J9" i="14"/>
  <c r="J91" i="14"/>
  <c r="J105" i="14"/>
  <c r="J82" i="14"/>
  <c r="J33" i="14"/>
  <c r="J47" i="14"/>
  <c r="J15" i="14"/>
  <c r="J5" i="14"/>
  <c r="J16" i="14"/>
  <c r="J75" i="14"/>
  <c r="J72" i="14"/>
  <c r="J12" i="14"/>
  <c r="J83" i="14"/>
  <c r="J45" i="14"/>
  <c r="J34" i="14"/>
  <c r="J35" i="14"/>
  <c r="J48" i="14"/>
  <c r="J49" i="14"/>
  <c r="J52" i="14"/>
  <c r="J61" i="14"/>
  <c r="J66" i="14"/>
  <c r="J36" i="14"/>
  <c r="J84" i="14"/>
  <c r="J37" i="14"/>
  <c r="J17" i="14"/>
  <c r="J55" i="14"/>
  <c r="J67" i="14"/>
  <c r="J106" i="14"/>
  <c r="J38" i="14"/>
  <c r="J4" i="14"/>
  <c r="J39" i="14"/>
  <c r="J40" i="14"/>
  <c r="J41" i="14"/>
  <c r="J50" i="14"/>
  <c r="J18" i="14"/>
  <c r="J95" i="14"/>
  <c r="J96" i="14"/>
  <c r="J97" i="14"/>
  <c r="J90" i="14"/>
  <c r="J107" i="14"/>
  <c r="J108" i="14" s="1"/>
  <c r="J85" i="14"/>
  <c r="J42" i="14"/>
  <c r="J51" i="14"/>
  <c r="J20" i="14"/>
  <c r="J98" i="14"/>
  <c r="J92" i="14"/>
  <c r="J94" i="14"/>
  <c r="J86" i="14"/>
  <c r="J87" i="14"/>
  <c r="J43" i="14"/>
  <c r="J3" i="14"/>
  <c r="J89" i="14"/>
  <c r="J21" i="14"/>
  <c r="J88" i="14"/>
  <c r="J46" i="14"/>
  <c r="J44" i="14"/>
  <c r="J19" i="14"/>
  <c r="J99" i="14"/>
  <c r="J100" i="14"/>
  <c r="J11" i="14"/>
  <c r="J64" i="14"/>
  <c r="J13" i="14"/>
  <c r="J53" i="14"/>
  <c r="J10" i="14"/>
  <c r="J109" i="14"/>
  <c r="J8" i="14"/>
  <c r="J110" i="14"/>
  <c r="J111" i="14"/>
  <c r="J23" i="14"/>
  <c r="J58" i="14"/>
  <c r="J59" i="14"/>
  <c r="J63" i="14"/>
  <c r="J93" i="14"/>
  <c r="C1028" i="3" l="1"/>
  <c r="C1027" i="3"/>
  <c r="C1026" i="3"/>
  <c r="C1025" i="3"/>
  <c r="C1024" i="3"/>
  <c r="C1023" i="3"/>
  <c r="C1022" i="3"/>
  <c r="C1021" i="3"/>
  <c r="C1020" i="3"/>
  <c r="C1019" i="3"/>
  <c r="C1018" i="3"/>
  <c r="C1017" i="3"/>
  <c r="C1016" i="3"/>
  <c r="C1015" i="3"/>
  <c r="C1014" i="3"/>
  <c r="C1013" i="3"/>
  <c r="C1012" i="3"/>
  <c r="C1011" i="3"/>
  <c r="C1010" i="3"/>
  <c r="C1009" i="3"/>
  <c r="C1008" i="3"/>
  <c r="C1007" i="3"/>
  <c r="C1006" i="3"/>
  <c r="C1667" i="3"/>
  <c r="C1666" i="3"/>
  <c r="C1665" i="3"/>
  <c r="C1663" i="3"/>
  <c r="C1662" i="3"/>
  <c r="C1661" i="3"/>
  <c r="C1659" i="3"/>
  <c r="C1658" i="3"/>
  <c r="C1657" i="3"/>
  <c r="C1652" i="3"/>
  <c r="C1649" i="3"/>
  <c r="C1645" i="3"/>
  <c r="C1643" i="3"/>
  <c r="C1636" i="3"/>
  <c r="C1635" i="3"/>
  <c r="C1634" i="3"/>
  <c r="C1633" i="3"/>
  <c r="C1632" i="3"/>
  <c r="C1631" i="3"/>
  <c r="C1629" i="3"/>
  <c r="C1628" i="3"/>
  <c r="C1627" i="3"/>
  <c r="C1626" i="3"/>
  <c r="C1623" i="3"/>
  <c r="C1622" i="3"/>
  <c r="C1621" i="3"/>
  <c r="C1620" i="3"/>
  <c r="C1619" i="3"/>
  <c r="C1618" i="3"/>
  <c r="C1617" i="3"/>
  <c r="C1615" i="3"/>
  <c r="C1614" i="3"/>
  <c r="C1607" i="3"/>
  <c r="C1604" i="3"/>
  <c r="C1602" i="3"/>
  <c r="C1601" i="3"/>
  <c r="C1600" i="3"/>
  <c r="C1599" i="3"/>
  <c r="C1598" i="3"/>
  <c r="C1597" i="3"/>
  <c r="C1596" i="3"/>
  <c r="C1595" i="3"/>
  <c r="C1594" i="3"/>
  <c r="C1593" i="3"/>
  <c r="C1592" i="3"/>
  <c r="C1591" i="3"/>
  <c r="C1590" i="3"/>
  <c r="C1589" i="3"/>
  <c r="C1588" i="3"/>
  <c r="C1587" i="3"/>
  <c r="C1557" i="3"/>
  <c r="C1556" i="3"/>
  <c r="C1554" i="3"/>
  <c r="C1548" i="3"/>
  <c r="C1547" i="3"/>
  <c r="C1546" i="3"/>
  <c r="C1545" i="3"/>
  <c r="C1544" i="3"/>
  <c r="C1543" i="3"/>
  <c r="C1542" i="3"/>
  <c r="C1541" i="3"/>
  <c r="C1540" i="3"/>
  <c r="C1539" i="3"/>
  <c r="C1538" i="3"/>
  <c r="C1537" i="3"/>
  <c r="C1536" i="3"/>
  <c r="C1535" i="3"/>
  <c r="C1534" i="3"/>
  <c r="C1533" i="3"/>
  <c r="C1532" i="3"/>
  <c r="C1531" i="3"/>
  <c r="C1530" i="3"/>
  <c r="C1529" i="3"/>
  <c r="C1528" i="3"/>
  <c r="C1527" i="3"/>
  <c r="C1526" i="3"/>
  <c r="C1474" i="3"/>
  <c r="C1470" i="3"/>
  <c r="C1468" i="3"/>
  <c r="C1462" i="3"/>
  <c r="C1461" i="3"/>
  <c r="C1460" i="3"/>
  <c r="C1453" i="3"/>
  <c r="C1450" i="3"/>
  <c r="C1448" i="3"/>
  <c r="C1422" i="3"/>
  <c r="C1417" i="3"/>
  <c r="C1416" i="3"/>
  <c r="C1415" i="3"/>
  <c r="C1407" i="3"/>
  <c r="C1399" i="3"/>
  <c r="C1398" i="3"/>
  <c r="C1397" i="3"/>
  <c r="C1396" i="3"/>
  <c r="C1381" i="3"/>
  <c r="C1380" i="3"/>
  <c r="C1379" i="3"/>
  <c r="C1378" i="3"/>
  <c r="C1374" i="3"/>
  <c r="C1371" i="3"/>
  <c r="C1370" i="3"/>
  <c r="C1365" i="3"/>
  <c r="C1364" i="3"/>
  <c r="C1359" i="3"/>
  <c r="C1358" i="3"/>
  <c r="C1357" i="3"/>
  <c r="C1356" i="3"/>
  <c r="C1355" i="3"/>
  <c r="C1354" i="3"/>
  <c r="C1340" i="3"/>
  <c r="C1339" i="3"/>
  <c r="C1338" i="3"/>
  <c r="C1337" i="3"/>
  <c r="C1336" i="3"/>
  <c r="C1335" i="3"/>
  <c r="C1334" i="3"/>
  <c r="C1333" i="3"/>
  <c r="C1332" i="3"/>
  <c r="C1331" i="3"/>
  <c r="C1330" i="3"/>
  <c r="C1329" i="3"/>
  <c r="C1328" i="3"/>
  <c r="C1327" i="3"/>
  <c r="C1326" i="3"/>
  <c r="C1325" i="3"/>
  <c r="C1324" i="3"/>
  <c r="C1323" i="3"/>
  <c r="C1322" i="3"/>
  <c r="C1321" i="3"/>
  <c r="C1320" i="3"/>
  <c r="C1319" i="3"/>
  <c r="C1318" i="3"/>
  <c r="C1317" i="3"/>
  <c r="C1316" i="3"/>
  <c r="C1315" i="3"/>
  <c r="C1314" i="3"/>
  <c r="C1313" i="3"/>
  <c r="C1312" i="3"/>
  <c r="C1311" i="3"/>
  <c r="C1310" i="3"/>
  <c r="C1309" i="3"/>
  <c r="C1308" i="3"/>
  <c r="C1307" i="3"/>
  <c r="C1306" i="3"/>
  <c r="C1305" i="3"/>
  <c r="C1304" i="3"/>
  <c r="C1303" i="3"/>
  <c r="C1302" i="3"/>
  <c r="C1301" i="3"/>
  <c r="C1300" i="3"/>
  <c r="C1299" i="3"/>
  <c r="C1245" i="3"/>
  <c r="C1244" i="3"/>
  <c r="C1243" i="3"/>
  <c r="C1242" i="3"/>
  <c r="C1241" i="3"/>
  <c r="C1240" i="3"/>
  <c r="C1239" i="3"/>
  <c r="C1238" i="3"/>
  <c r="C1237" i="3"/>
  <c r="C1233" i="3"/>
  <c r="C1232" i="3"/>
  <c r="C1231" i="3"/>
  <c r="C1230" i="3"/>
  <c r="C1229" i="3"/>
  <c r="C1228" i="3"/>
  <c r="C1227" i="3"/>
  <c r="C1226" i="3"/>
  <c r="C1218" i="3"/>
  <c r="C1217" i="3"/>
  <c r="C1216" i="3"/>
  <c r="C1214" i="3"/>
  <c r="C1209" i="3"/>
  <c r="C1208" i="3"/>
  <c r="C1200" i="3"/>
  <c r="C1199" i="3"/>
  <c r="C1198" i="3"/>
  <c r="C1207" i="3"/>
  <c r="C1184" i="3"/>
  <c r="C1183" i="3"/>
  <c r="C1177" i="3"/>
  <c r="C1176" i="3"/>
  <c r="C1163" i="3"/>
  <c r="C1159" i="3"/>
  <c r="C1150" i="3"/>
  <c r="C1149" i="3"/>
  <c r="C1148" i="3"/>
  <c r="C1147" i="3"/>
  <c r="C1143" i="3"/>
  <c r="C1140" i="3"/>
  <c r="C1103" i="3"/>
  <c r="C1101" i="3"/>
  <c r="C1100" i="3"/>
  <c r="C1088" i="3"/>
  <c r="C1076" i="3"/>
  <c r="C1057" i="3"/>
  <c r="C1056" i="3"/>
  <c r="C1046" i="3"/>
  <c r="C1038" i="3"/>
  <c r="C1037" i="3"/>
  <c r="C1036" i="3"/>
  <c r="C953" i="3"/>
  <c r="C850" i="3"/>
  <c r="C661" i="3"/>
  <c r="C643" i="3"/>
  <c r="C642" i="3"/>
  <c r="C641" i="3"/>
  <c r="C626" i="3"/>
  <c r="C624" i="3"/>
  <c r="C623" i="3"/>
  <c r="C483" i="3"/>
  <c r="C452" i="3"/>
  <c r="C210" i="3"/>
  <c r="C96" i="3"/>
  <c r="C85" i="3"/>
  <c r="C84" i="3"/>
  <c r="C83" i="3"/>
  <c r="C76" i="3"/>
  <c r="C75" i="3"/>
  <c r="C65" i="3"/>
  <c r="C63" i="3"/>
  <c r="C61" i="3"/>
  <c r="C59" i="3"/>
  <c r="C57" i="3"/>
  <c r="C55" i="3"/>
  <c r="C5" i="3"/>
  <c r="C66" i="3"/>
  <c r="C64" i="3"/>
  <c r="C62" i="3"/>
  <c r="C60" i="3"/>
  <c r="C58" i="3"/>
  <c r="C56" i="3"/>
  <c r="C54" i="3"/>
  <c r="C52" i="3"/>
  <c r="C46" i="3"/>
  <c r="H354" i="16" l="1"/>
  <c r="G354" i="16"/>
  <c r="F354" i="16"/>
  <c r="E354" i="16"/>
  <c r="H353" i="16"/>
  <c r="G353" i="16"/>
  <c r="F353" i="16"/>
  <c r="E353" i="16"/>
  <c r="H352" i="16"/>
  <c r="G352" i="16"/>
  <c r="F352" i="16"/>
  <c r="E352" i="16"/>
  <c r="H351" i="16"/>
  <c r="G351" i="16"/>
  <c r="F351" i="16"/>
  <c r="E351" i="16"/>
  <c r="H350" i="16"/>
  <c r="G350" i="16"/>
  <c r="F350" i="16"/>
  <c r="E350" i="16"/>
  <c r="H349" i="16"/>
  <c r="G349" i="16"/>
  <c r="F349" i="16"/>
  <c r="E349" i="16"/>
  <c r="H348" i="16"/>
  <c r="G348" i="16"/>
  <c r="F348" i="16"/>
  <c r="E348" i="16"/>
  <c r="H347" i="16"/>
  <c r="G347" i="16"/>
  <c r="F347" i="16"/>
  <c r="E347" i="16"/>
  <c r="H346" i="16"/>
  <c r="G346" i="16"/>
  <c r="F346" i="16"/>
  <c r="E346" i="16"/>
  <c r="H345" i="16"/>
  <c r="G345" i="16"/>
  <c r="F345" i="16"/>
  <c r="E345" i="16"/>
  <c r="H344" i="16"/>
  <c r="G344" i="16"/>
  <c r="F344" i="16"/>
  <c r="E344" i="16"/>
  <c r="H343" i="16"/>
  <c r="G343" i="16"/>
  <c r="F343" i="16"/>
  <c r="E343" i="16"/>
  <c r="H342" i="16"/>
  <c r="G342" i="16"/>
  <c r="F342" i="16"/>
  <c r="E342" i="16"/>
  <c r="H341" i="16"/>
  <c r="G341" i="16"/>
  <c r="F341" i="16"/>
  <c r="E341" i="16"/>
  <c r="H340" i="16"/>
  <c r="G340" i="16"/>
  <c r="F340" i="16"/>
  <c r="E340" i="16"/>
  <c r="H339" i="16"/>
  <c r="G339" i="16"/>
  <c r="F339" i="16"/>
  <c r="E339" i="16"/>
  <c r="H338" i="16"/>
  <c r="G338" i="16"/>
  <c r="F338" i="16"/>
  <c r="E338" i="16"/>
  <c r="H337" i="16"/>
  <c r="G337" i="16"/>
  <c r="F337" i="16"/>
  <c r="E337" i="16"/>
  <c r="H336" i="16"/>
  <c r="G336" i="16"/>
  <c r="F336" i="16"/>
  <c r="E336" i="16"/>
  <c r="H335" i="16"/>
  <c r="G335" i="16"/>
  <c r="F335" i="16"/>
  <c r="E335" i="16"/>
  <c r="H334" i="16"/>
  <c r="G334" i="16"/>
  <c r="F334" i="16"/>
  <c r="E334" i="16"/>
  <c r="H333" i="16"/>
  <c r="G333" i="16"/>
  <c r="F333" i="16"/>
  <c r="E333" i="16"/>
  <c r="H332" i="16"/>
  <c r="G332" i="16"/>
  <c r="F332" i="16"/>
  <c r="E332" i="16"/>
  <c r="H331" i="16"/>
  <c r="G331" i="16"/>
  <c r="F331" i="16"/>
  <c r="E331" i="16"/>
  <c r="H330" i="16"/>
  <c r="G330" i="16"/>
  <c r="F330" i="16"/>
  <c r="E330" i="16"/>
  <c r="H329" i="16"/>
  <c r="G329" i="16"/>
  <c r="F329" i="16"/>
  <c r="E329" i="16"/>
  <c r="H328" i="16"/>
  <c r="G328" i="16"/>
  <c r="F328" i="16"/>
  <c r="E328" i="16"/>
  <c r="H327" i="16"/>
  <c r="G327" i="16"/>
  <c r="F327" i="16"/>
  <c r="E327" i="16"/>
  <c r="H326" i="16"/>
  <c r="G326" i="16"/>
  <c r="F326" i="16"/>
  <c r="E326" i="16"/>
  <c r="H325" i="16"/>
  <c r="G325" i="16"/>
  <c r="F325" i="16"/>
  <c r="E325" i="16"/>
  <c r="H324" i="16"/>
  <c r="G324" i="16"/>
  <c r="F324" i="16"/>
  <c r="E324" i="16"/>
  <c r="H323" i="16"/>
  <c r="G323" i="16"/>
  <c r="F323" i="16"/>
  <c r="E323" i="16"/>
  <c r="H322" i="16"/>
  <c r="G322" i="16"/>
  <c r="F322" i="16"/>
  <c r="E322" i="16"/>
  <c r="H321" i="16"/>
  <c r="G321" i="16"/>
  <c r="F321" i="16"/>
  <c r="E321" i="16"/>
  <c r="H320" i="16"/>
  <c r="G320" i="16"/>
  <c r="F320" i="16"/>
  <c r="E320" i="16"/>
  <c r="H319" i="16"/>
  <c r="G319" i="16"/>
  <c r="F319" i="16"/>
  <c r="E319" i="16"/>
  <c r="H318" i="16"/>
  <c r="G318" i="16"/>
  <c r="F318" i="16"/>
  <c r="E318" i="16"/>
  <c r="H317" i="16"/>
  <c r="G317" i="16"/>
  <c r="F317" i="16"/>
  <c r="E317" i="16"/>
  <c r="H316" i="16"/>
  <c r="G316" i="16"/>
  <c r="F316" i="16"/>
  <c r="E316" i="16"/>
  <c r="H315" i="16"/>
  <c r="G315" i="16"/>
  <c r="F315" i="16"/>
  <c r="E315" i="16"/>
  <c r="H314" i="16"/>
  <c r="G314" i="16"/>
  <c r="F314" i="16"/>
  <c r="E314" i="16"/>
  <c r="H313" i="16"/>
  <c r="G313" i="16"/>
  <c r="F313" i="16"/>
  <c r="E313" i="16"/>
  <c r="H312" i="16"/>
  <c r="G312" i="16"/>
  <c r="F312" i="16"/>
  <c r="E312" i="16"/>
  <c r="H311" i="16"/>
  <c r="G311" i="16"/>
  <c r="F311" i="16"/>
  <c r="E311" i="16"/>
  <c r="H310" i="16"/>
  <c r="G310" i="16"/>
  <c r="F310" i="16"/>
  <c r="E310" i="16"/>
  <c r="H309" i="16"/>
  <c r="G309" i="16"/>
  <c r="F309" i="16"/>
  <c r="E309" i="16"/>
  <c r="H308" i="16"/>
  <c r="G308" i="16"/>
  <c r="F308" i="16"/>
  <c r="E308" i="16"/>
  <c r="H307" i="16"/>
  <c r="G307" i="16"/>
  <c r="F307" i="16"/>
  <c r="E307" i="16"/>
  <c r="H306" i="16"/>
  <c r="G306" i="16"/>
  <c r="F306" i="16"/>
  <c r="E306" i="16"/>
  <c r="H305" i="16"/>
  <c r="G305" i="16"/>
  <c r="F305" i="16"/>
  <c r="E305" i="16"/>
  <c r="H304" i="16"/>
  <c r="G304" i="16"/>
  <c r="F304" i="16"/>
  <c r="E304" i="16"/>
  <c r="H303" i="16"/>
  <c r="G303" i="16"/>
  <c r="F303" i="16"/>
  <c r="E303" i="16"/>
  <c r="H302" i="16"/>
  <c r="G302" i="16"/>
  <c r="F302" i="16"/>
  <c r="E302" i="16"/>
  <c r="H301" i="16"/>
  <c r="G301" i="16"/>
  <c r="F301" i="16"/>
  <c r="E301" i="16"/>
  <c r="H300" i="16"/>
  <c r="G300" i="16"/>
  <c r="F300" i="16"/>
  <c r="E300" i="16"/>
  <c r="H299" i="16"/>
  <c r="G299" i="16"/>
  <c r="F299" i="16"/>
  <c r="E299" i="16"/>
  <c r="H298" i="16"/>
  <c r="G298" i="16"/>
  <c r="F298" i="16"/>
  <c r="E298" i="16"/>
  <c r="H297" i="16"/>
  <c r="G297" i="16"/>
  <c r="F297" i="16"/>
  <c r="E297" i="16"/>
  <c r="H296" i="16"/>
  <c r="G296" i="16"/>
  <c r="F296" i="16"/>
  <c r="E296" i="16"/>
  <c r="H295" i="16"/>
  <c r="G295" i="16"/>
  <c r="F295" i="16"/>
  <c r="E295" i="16"/>
  <c r="H294" i="16"/>
  <c r="G294" i="16"/>
  <c r="F294" i="16"/>
  <c r="E294" i="16"/>
  <c r="H293" i="16"/>
  <c r="G293" i="16"/>
  <c r="F293" i="16"/>
  <c r="E293" i="16"/>
  <c r="H292" i="16"/>
  <c r="G292" i="16"/>
  <c r="F292" i="16"/>
  <c r="E292" i="16"/>
  <c r="H291" i="16"/>
  <c r="G291" i="16"/>
  <c r="F291" i="16"/>
  <c r="E291" i="16"/>
  <c r="H290" i="16"/>
  <c r="G290" i="16"/>
  <c r="F290" i="16"/>
  <c r="E290" i="16"/>
  <c r="H289" i="16"/>
  <c r="G289" i="16"/>
  <c r="F289" i="16"/>
  <c r="E289" i="16"/>
  <c r="H288" i="16"/>
  <c r="G288" i="16"/>
  <c r="F288" i="16"/>
  <c r="E288" i="16"/>
  <c r="H287" i="16"/>
  <c r="G287" i="16"/>
  <c r="F287" i="16"/>
  <c r="E287" i="16"/>
  <c r="H286" i="16"/>
  <c r="G286" i="16"/>
  <c r="F286" i="16"/>
  <c r="E286" i="16"/>
  <c r="H285" i="16"/>
  <c r="G285" i="16"/>
  <c r="F285" i="16"/>
  <c r="E285" i="16"/>
  <c r="H284" i="16"/>
  <c r="G284" i="16"/>
  <c r="F284" i="16"/>
  <c r="E284" i="16"/>
  <c r="H283" i="16"/>
  <c r="G283" i="16"/>
  <c r="F283" i="16"/>
  <c r="E283" i="16"/>
  <c r="H282" i="16"/>
  <c r="G282" i="16"/>
  <c r="F282" i="16"/>
  <c r="E282" i="16"/>
  <c r="H281" i="16"/>
  <c r="G281" i="16"/>
  <c r="F281" i="16"/>
  <c r="E281" i="16"/>
  <c r="H280" i="16"/>
  <c r="G280" i="16"/>
  <c r="F280" i="16"/>
  <c r="E280" i="16"/>
  <c r="H279" i="16"/>
  <c r="G279" i="16"/>
  <c r="F279" i="16"/>
  <c r="E279" i="16"/>
  <c r="H278" i="16"/>
  <c r="G278" i="16"/>
  <c r="F278" i="16"/>
  <c r="E278" i="16"/>
  <c r="H277" i="16"/>
  <c r="G277" i="16"/>
  <c r="F277" i="16"/>
  <c r="E277" i="16"/>
  <c r="H276" i="16"/>
  <c r="G276" i="16"/>
  <c r="F276" i="16"/>
  <c r="E276" i="16"/>
  <c r="H275" i="16"/>
  <c r="G275" i="16"/>
  <c r="F275" i="16"/>
  <c r="E275" i="16"/>
  <c r="H274" i="16"/>
  <c r="G274" i="16"/>
  <c r="F274" i="16"/>
  <c r="E274" i="16"/>
  <c r="H272" i="16"/>
  <c r="G272" i="16"/>
  <c r="F272" i="16"/>
  <c r="E272" i="16"/>
  <c r="H271" i="16"/>
  <c r="G271" i="16"/>
  <c r="F271" i="16"/>
  <c r="E271" i="16"/>
  <c r="H270" i="16"/>
  <c r="G270" i="16"/>
  <c r="F270" i="16"/>
  <c r="E270" i="16"/>
  <c r="H269" i="16"/>
  <c r="G269" i="16"/>
  <c r="F269" i="16"/>
  <c r="E269" i="16"/>
  <c r="H268" i="16"/>
  <c r="G268" i="16"/>
  <c r="F268" i="16"/>
  <c r="E268" i="16"/>
  <c r="H267" i="16"/>
  <c r="G267" i="16"/>
  <c r="F267" i="16"/>
  <c r="E267" i="16"/>
  <c r="H266" i="16"/>
  <c r="G266" i="16"/>
  <c r="F266" i="16"/>
  <c r="E266" i="16"/>
  <c r="H265" i="16"/>
  <c r="G265" i="16"/>
  <c r="F265" i="16"/>
  <c r="E265" i="16"/>
  <c r="H264" i="16"/>
  <c r="G264" i="16"/>
  <c r="F264" i="16"/>
  <c r="E264" i="16"/>
  <c r="H263" i="16"/>
  <c r="G263" i="16"/>
  <c r="F263" i="16"/>
  <c r="E263" i="16"/>
  <c r="H262" i="16"/>
  <c r="G262" i="16"/>
  <c r="F262" i="16"/>
  <c r="E262" i="16"/>
  <c r="H261" i="16"/>
  <c r="G261" i="16"/>
  <c r="F261" i="16"/>
  <c r="E261" i="16"/>
  <c r="H260" i="16"/>
  <c r="G260" i="16"/>
  <c r="F260" i="16"/>
  <c r="E260" i="16"/>
  <c r="H259" i="16"/>
  <c r="G259" i="16"/>
  <c r="F259" i="16"/>
  <c r="E259" i="16"/>
  <c r="H258" i="16"/>
  <c r="G258" i="16"/>
  <c r="F258" i="16"/>
  <c r="E258" i="16"/>
  <c r="H257" i="16"/>
  <c r="G257" i="16"/>
  <c r="F257" i="16"/>
  <c r="E257" i="16"/>
  <c r="H256" i="16"/>
  <c r="G256" i="16"/>
  <c r="F256" i="16"/>
  <c r="E256" i="16"/>
  <c r="H255" i="16"/>
  <c r="G255" i="16"/>
  <c r="F255" i="16"/>
  <c r="E255" i="16"/>
  <c r="H254" i="16"/>
  <c r="G254" i="16"/>
  <c r="F254" i="16"/>
  <c r="E254" i="16"/>
  <c r="H253" i="16"/>
  <c r="G253" i="16"/>
  <c r="F253" i="16"/>
  <c r="E253" i="16"/>
  <c r="H252" i="16"/>
  <c r="G252" i="16"/>
  <c r="F252" i="16"/>
  <c r="E252" i="16"/>
  <c r="H251" i="16"/>
  <c r="G251" i="16"/>
  <c r="F251" i="16"/>
  <c r="E251" i="16"/>
  <c r="H250" i="16"/>
  <c r="G250" i="16"/>
  <c r="F250" i="16"/>
  <c r="E250" i="16"/>
  <c r="H249" i="16"/>
  <c r="G249" i="16"/>
  <c r="F249" i="16"/>
  <c r="E249" i="16"/>
  <c r="H248" i="16"/>
  <c r="G248" i="16"/>
  <c r="F248" i="16"/>
  <c r="E248" i="16"/>
  <c r="H247" i="16"/>
  <c r="G247" i="16"/>
  <c r="F247" i="16"/>
  <c r="E247" i="16"/>
  <c r="H246" i="16"/>
  <c r="G246" i="16"/>
  <c r="F246" i="16"/>
  <c r="E246" i="16"/>
  <c r="H245" i="16"/>
  <c r="G245" i="16"/>
  <c r="F245" i="16"/>
  <c r="E245" i="16"/>
  <c r="H244" i="16"/>
  <c r="G244" i="16"/>
  <c r="F244" i="16"/>
  <c r="E244" i="16"/>
  <c r="H243" i="16"/>
  <c r="G243" i="16"/>
  <c r="F243" i="16"/>
  <c r="E243" i="16"/>
  <c r="H242" i="16"/>
  <c r="G242" i="16"/>
  <c r="F242" i="16"/>
  <c r="E242" i="16"/>
  <c r="H241" i="16"/>
  <c r="G241" i="16"/>
  <c r="F241" i="16"/>
  <c r="E241" i="16"/>
  <c r="H240" i="16"/>
  <c r="G240" i="16"/>
  <c r="F240" i="16"/>
  <c r="E240" i="16"/>
  <c r="H239" i="16"/>
  <c r="G239" i="16"/>
  <c r="F239" i="16"/>
  <c r="E239" i="16"/>
  <c r="H238" i="16"/>
  <c r="G238" i="16"/>
  <c r="F238" i="16"/>
  <c r="E238" i="16"/>
  <c r="H237" i="16"/>
  <c r="G237" i="16"/>
  <c r="F237" i="16"/>
  <c r="E237" i="16"/>
  <c r="H236" i="16"/>
  <c r="G236" i="16"/>
  <c r="F236" i="16"/>
  <c r="E236" i="16"/>
  <c r="H235" i="16"/>
  <c r="G235" i="16"/>
  <c r="F235" i="16"/>
  <c r="E235" i="16"/>
  <c r="H234" i="16"/>
  <c r="G234" i="16"/>
  <c r="F234" i="16"/>
  <c r="E234" i="16"/>
  <c r="H233" i="16"/>
  <c r="G233" i="16"/>
  <c r="F233" i="16"/>
  <c r="E233" i="16"/>
  <c r="H232" i="16"/>
  <c r="G232" i="16"/>
  <c r="F232" i="16"/>
  <c r="E232" i="16"/>
  <c r="H231" i="16"/>
  <c r="G231" i="16"/>
  <c r="F231" i="16"/>
  <c r="E231" i="16"/>
  <c r="H230" i="16"/>
  <c r="G230" i="16"/>
  <c r="F230" i="16"/>
  <c r="E230" i="16"/>
  <c r="H229" i="16"/>
  <c r="G229" i="16"/>
  <c r="F229" i="16"/>
  <c r="E229" i="16"/>
  <c r="H228" i="16"/>
  <c r="G228" i="16"/>
  <c r="F228" i="16"/>
  <c r="E228" i="16"/>
  <c r="H227" i="16"/>
  <c r="G227" i="16"/>
  <c r="F227" i="16"/>
  <c r="E227" i="16"/>
  <c r="H226" i="16"/>
  <c r="G226" i="16"/>
  <c r="F226" i="16"/>
  <c r="E226" i="16"/>
  <c r="H225" i="16"/>
  <c r="G225" i="16"/>
  <c r="F225" i="16"/>
  <c r="E225" i="16"/>
  <c r="H224" i="16"/>
  <c r="G224" i="16"/>
  <c r="F224" i="16"/>
  <c r="E224" i="16"/>
  <c r="H223" i="16"/>
  <c r="G223" i="16"/>
  <c r="F223" i="16"/>
  <c r="E223" i="16"/>
  <c r="H222" i="16"/>
  <c r="G222" i="16"/>
  <c r="F222" i="16"/>
  <c r="E222" i="16"/>
  <c r="H450" i="16"/>
  <c r="G450" i="16"/>
  <c r="F450" i="16"/>
  <c r="E450" i="16"/>
  <c r="H449" i="16"/>
  <c r="G449" i="16"/>
  <c r="F449" i="16"/>
  <c r="E449" i="16"/>
  <c r="H448" i="16"/>
  <c r="G448" i="16"/>
  <c r="F448" i="16"/>
  <c r="E448" i="16"/>
  <c r="H447" i="16"/>
  <c r="G447" i="16"/>
  <c r="F447" i="16"/>
  <c r="E447" i="16"/>
  <c r="H446" i="16"/>
  <c r="G446" i="16"/>
  <c r="F446" i="16"/>
  <c r="E446" i="16"/>
  <c r="H445" i="16"/>
  <c r="G445" i="16"/>
  <c r="F445" i="16"/>
  <c r="E445" i="16"/>
  <c r="H444" i="16"/>
  <c r="G444" i="16"/>
  <c r="F444" i="16"/>
  <c r="E444" i="16"/>
  <c r="H443" i="16"/>
  <c r="G443" i="16"/>
  <c r="F443" i="16"/>
  <c r="E443" i="16"/>
  <c r="H442" i="16"/>
  <c r="G442" i="16"/>
  <c r="F442" i="16"/>
  <c r="E442" i="16"/>
  <c r="H441" i="16"/>
  <c r="G441" i="16"/>
  <c r="F441" i="16"/>
  <c r="E441" i="16"/>
  <c r="H440" i="16"/>
  <c r="G440" i="16"/>
  <c r="F440" i="16"/>
  <c r="E440" i="16"/>
  <c r="H439" i="16"/>
  <c r="G439" i="16"/>
  <c r="F439" i="16"/>
  <c r="E439" i="16"/>
  <c r="H438" i="16"/>
  <c r="G438" i="16"/>
  <c r="F438" i="16"/>
  <c r="E438" i="16"/>
  <c r="H437" i="16"/>
  <c r="G437" i="16"/>
  <c r="F437" i="16"/>
  <c r="E437" i="16"/>
  <c r="H436" i="16"/>
  <c r="G436" i="16"/>
  <c r="F436" i="16"/>
  <c r="E436" i="16"/>
  <c r="H435" i="16"/>
  <c r="G435" i="16"/>
  <c r="F435" i="16"/>
  <c r="E435" i="16"/>
  <c r="H434" i="16"/>
  <c r="G434" i="16"/>
  <c r="F434" i="16"/>
  <c r="E434" i="16"/>
  <c r="H433" i="16"/>
  <c r="G433" i="16"/>
  <c r="F433" i="16"/>
  <c r="E433" i="16"/>
  <c r="H432" i="16"/>
  <c r="G432" i="16"/>
  <c r="F432" i="16"/>
  <c r="E432" i="16"/>
  <c r="H431" i="16"/>
  <c r="G431" i="16"/>
  <c r="F431" i="16"/>
  <c r="E431" i="16"/>
  <c r="H430" i="16"/>
  <c r="G430" i="16"/>
  <c r="F430" i="16"/>
  <c r="E430" i="16"/>
  <c r="H429" i="16"/>
  <c r="G429" i="16"/>
  <c r="F429" i="16"/>
  <c r="E429" i="16"/>
  <c r="H428" i="16"/>
  <c r="G428" i="16"/>
  <c r="F428" i="16"/>
  <c r="E428" i="16"/>
  <c r="H427" i="16"/>
  <c r="G427" i="16"/>
  <c r="F427" i="16"/>
  <c r="E427" i="16"/>
  <c r="H426" i="16"/>
  <c r="G426" i="16"/>
  <c r="F426" i="16"/>
  <c r="E426" i="16"/>
  <c r="H425" i="16"/>
  <c r="G425" i="16"/>
  <c r="F425" i="16"/>
  <c r="E425" i="16"/>
  <c r="H424" i="16"/>
  <c r="G424" i="16"/>
  <c r="F424" i="16"/>
  <c r="E424" i="16"/>
  <c r="H423" i="16"/>
  <c r="G423" i="16"/>
  <c r="F423" i="16"/>
  <c r="E423" i="16"/>
  <c r="H422" i="16"/>
  <c r="G422" i="16"/>
  <c r="F422" i="16"/>
  <c r="E422" i="16"/>
  <c r="H421" i="16"/>
  <c r="G421" i="16"/>
  <c r="F421" i="16"/>
  <c r="E421" i="16"/>
  <c r="H420" i="16"/>
  <c r="G420" i="16"/>
  <c r="F420" i="16"/>
  <c r="E420" i="16"/>
  <c r="H419" i="16"/>
  <c r="G419" i="16"/>
  <c r="F419" i="16"/>
  <c r="E419" i="16"/>
  <c r="H418" i="16"/>
  <c r="G418" i="16"/>
  <c r="F418" i="16"/>
  <c r="E418" i="16"/>
  <c r="H417" i="16"/>
  <c r="G417" i="16"/>
  <c r="F417" i="16"/>
  <c r="E417" i="16"/>
  <c r="H416" i="16"/>
  <c r="G416" i="16"/>
  <c r="F416" i="16"/>
  <c r="E416" i="16"/>
  <c r="H415" i="16"/>
  <c r="G415" i="16"/>
  <c r="F415" i="16"/>
  <c r="E415" i="16"/>
  <c r="H414" i="16"/>
  <c r="G414" i="16"/>
  <c r="F414" i="16"/>
  <c r="E414" i="16"/>
  <c r="H413" i="16"/>
  <c r="G413" i="16"/>
  <c r="F413" i="16"/>
  <c r="E413" i="16"/>
  <c r="H412" i="16"/>
  <c r="G412" i="16"/>
  <c r="F412" i="16"/>
  <c r="E412" i="16"/>
  <c r="H411" i="16"/>
  <c r="G411" i="16"/>
  <c r="F411" i="16"/>
  <c r="E411" i="16"/>
  <c r="H410" i="16"/>
  <c r="G410" i="16"/>
  <c r="F410" i="16"/>
  <c r="E410" i="16"/>
  <c r="H409" i="16"/>
  <c r="G409" i="16"/>
  <c r="F409" i="16"/>
  <c r="E409" i="16"/>
  <c r="H408" i="16"/>
  <c r="G408" i="16"/>
  <c r="F408" i="16"/>
  <c r="E408" i="16"/>
  <c r="H407" i="16"/>
  <c r="G407" i="16"/>
  <c r="F407" i="16"/>
  <c r="E407" i="16"/>
  <c r="H406" i="16"/>
  <c r="G406" i="16"/>
  <c r="F406" i="16"/>
  <c r="E406" i="16"/>
  <c r="H405" i="16"/>
  <c r="G405" i="16"/>
  <c r="F405" i="16"/>
  <c r="E405" i="16"/>
  <c r="H404" i="16"/>
  <c r="G404" i="16"/>
  <c r="F404" i="16"/>
  <c r="E404" i="16"/>
  <c r="H403" i="16"/>
  <c r="G403" i="16"/>
  <c r="F403" i="16"/>
  <c r="E403" i="16"/>
  <c r="H402" i="16"/>
  <c r="G402" i="16"/>
  <c r="F402" i="16"/>
  <c r="E402" i="16"/>
  <c r="H401" i="16"/>
  <c r="G401" i="16"/>
  <c r="F401" i="16"/>
  <c r="E401" i="16"/>
  <c r="H400" i="16"/>
  <c r="G400" i="16"/>
  <c r="F400" i="16"/>
  <c r="E400" i="16"/>
  <c r="H399" i="16"/>
  <c r="G399" i="16"/>
  <c r="F399" i="16"/>
  <c r="E399" i="16"/>
  <c r="H398" i="16"/>
  <c r="G398" i="16"/>
  <c r="F398" i="16"/>
  <c r="E398" i="16"/>
  <c r="H397" i="16"/>
  <c r="G397" i="16"/>
  <c r="F397" i="16"/>
  <c r="E397" i="16"/>
  <c r="H396" i="16"/>
  <c r="G396" i="16"/>
  <c r="F396" i="16"/>
  <c r="E396" i="16"/>
  <c r="H395" i="16"/>
  <c r="G395" i="16"/>
  <c r="F395" i="16"/>
  <c r="E395" i="16"/>
  <c r="H394" i="16"/>
  <c r="G394" i="16"/>
  <c r="F394" i="16"/>
  <c r="E394" i="16"/>
  <c r="H393" i="16"/>
  <c r="G393" i="16"/>
  <c r="F393" i="16"/>
  <c r="E393" i="16"/>
  <c r="H392" i="16"/>
  <c r="G392" i="16"/>
  <c r="F392" i="16"/>
  <c r="E392" i="16"/>
  <c r="H391" i="16"/>
  <c r="G391" i="16"/>
  <c r="F391" i="16"/>
  <c r="E391" i="16"/>
  <c r="H390" i="16"/>
  <c r="G390" i="16"/>
  <c r="F390" i="16"/>
  <c r="E390" i="16"/>
  <c r="H389" i="16"/>
  <c r="G389" i="16"/>
  <c r="F389" i="16"/>
  <c r="E389" i="16"/>
  <c r="H388" i="16"/>
  <c r="G388" i="16"/>
  <c r="F388" i="16"/>
  <c r="E388" i="16"/>
  <c r="H387" i="16"/>
  <c r="G387" i="16"/>
  <c r="F387" i="16"/>
  <c r="E387" i="16"/>
  <c r="H386" i="16"/>
  <c r="G386" i="16"/>
  <c r="F386" i="16"/>
  <c r="E386" i="16"/>
  <c r="H385" i="16"/>
  <c r="G385" i="16"/>
  <c r="F385" i="16"/>
  <c r="E385" i="16"/>
  <c r="H384" i="16"/>
  <c r="G384" i="16"/>
  <c r="F384" i="16"/>
  <c r="E384" i="16"/>
  <c r="H383" i="16"/>
  <c r="G383" i="16"/>
  <c r="F383" i="16"/>
  <c r="E383" i="16"/>
  <c r="H382" i="16"/>
  <c r="G382" i="16"/>
  <c r="F382" i="16"/>
  <c r="E382" i="16"/>
  <c r="H381" i="16"/>
  <c r="G381" i="16"/>
  <c r="F381" i="16"/>
  <c r="E381" i="16"/>
  <c r="H380" i="16"/>
  <c r="G380" i="16"/>
  <c r="F380" i="16"/>
  <c r="E380" i="16"/>
  <c r="H379" i="16"/>
  <c r="G379" i="16"/>
  <c r="F379" i="16"/>
  <c r="E379" i="16"/>
  <c r="H378" i="16"/>
  <c r="G378" i="16"/>
  <c r="F378" i="16"/>
  <c r="E378" i="16"/>
  <c r="H377" i="16"/>
  <c r="G377" i="16"/>
  <c r="F377" i="16"/>
  <c r="E377" i="16"/>
  <c r="H376" i="16"/>
  <c r="G376" i="16"/>
  <c r="F376" i="16"/>
  <c r="E376" i="16"/>
  <c r="H375" i="16"/>
  <c r="G375" i="16"/>
  <c r="F375" i="16"/>
  <c r="E375" i="16"/>
  <c r="H369" i="16"/>
  <c r="G369" i="16"/>
  <c r="F369" i="16"/>
  <c r="E369" i="16"/>
  <c r="H368" i="16"/>
  <c r="G368" i="16"/>
  <c r="F368" i="16"/>
  <c r="E368" i="16"/>
  <c r="H365" i="16"/>
  <c r="G365" i="16"/>
  <c r="F365" i="16"/>
  <c r="E365" i="16"/>
  <c r="H363" i="16"/>
  <c r="G363" i="16"/>
  <c r="F363" i="16"/>
  <c r="E363" i="16"/>
  <c r="H372" i="16"/>
  <c r="G372" i="16"/>
  <c r="F372" i="16"/>
  <c r="E372" i="16"/>
  <c r="H370" i="16"/>
  <c r="G370" i="16"/>
  <c r="F370" i="16"/>
  <c r="E370" i="16"/>
  <c r="H374" i="16"/>
  <c r="G374" i="16"/>
  <c r="F374" i="16"/>
  <c r="E374" i="16"/>
  <c r="H367" i="16"/>
  <c r="G367" i="16"/>
  <c r="F367" i="16"/>
  <c r="E367" i="16"/>
  <c r="H366" i="16"/>
  <c r="G366" i="16"/>
  <c r="F366" i="16"/>
  <c r="E366" i="16"/>
  <c r="H364" i="16"/>
  <c r="G364" i="16"/>
  <c r="F364" i="16"/>
  <c r="E364" i="16"/>
  <c r="H273" i="16"/>
  <c r="G273" i="16"/>
  <c r="F273" i="16"/>
  <c r="E273" i="16"/>
  <c r="H373" i="16"/>
  <c r="G373" i="16"/>
  <c r="F373" i="16"/>
  <c r="E373" i="16"/>
  <c r="H221" i="16"/>
  <c r="G221" i="16"/>
  <c r="F221" i="16"/>
  <c r="E221" i="16"/>
  <c r="H214" i="16"/>
  <c r="G214" i="16"/>
  <c r="F214" i="16"/>
  <c r="E214" i="16"/>
  <c r="H212" i="16"/>
  <c r="G212" i="16"/>
  <c r="F212" i="16"/>
  <c r="E212" i="16"/>
  <c r="H211" i="16"/>
  <c r="G211" i="16"/>
  <c r="F211" i="16"/>
  <c r="E211" i="16"/>
  <c r="H210" i="16"/>
  <c r="G210" i="16"/>
  <c r="F210" i="16"/>
  <c r="E210" i="16"/>
  <c r="H209" i="16"/>
  <c r="G209" i="16"/>
  <c r="F209" i="16"/>
  <c r="E209" i="16"/>
  <c r="H205" i="16"/>
  <c r="G205" i="16"/>
  <c r="F205" i="16"/>
  <c r="E205" i="16"/>
  <c r="H201" i="16"/>
  <c r="G201" i="16"/>
  <c r="F201" i="16"/>
  <c r="E201" i="16"/>
  <c r="H197" i="16"/>
  <c r="G197" i="16"/>
  <c r="F197" i="16"/>
  <c r="E197" i="16"/>
  <c r="H189" i="16"/>
  <c r="G189" i="16"/>
  <c r="F189" i="16"/>
  <c r="E189" i="16"/>
  <c r="H187" i="16"/>
  <c r="G187" i="16"/>
  <c r="F187" i="16"/>
  <c r="E187" i="16"/>
  <c r="H181" i="16"/>
  <c r="G181" i="16"/>
  <c r="F181" i="16"/>
  <c r="E181" i="16"/>
  <c r="H180" i="16"/>
  <c r="G180" i="16"/>
  <c r="F180" i="16"/>
  <c r="E180" i="16"/>
  <c r="H175" i="16"/>
  <c r="G175" i="16"/>
  <c r="F175" i="16"/>
  <c r="E175" i="16"/>
  <c r="H150" i="16"/>
  <c r="G150" i="16"/>
  <c r="F150" i="16"/>
  <c r="E150" i="16"/>
  <c r="H149" i="16"/>
  <c r="G149" i="16"/>
  <c r="F149" i="16"/>
  <c r="E149" i="16"/>
  <c r="H220" i="16"/>
  <c r="G220" i="16"/>
  <c r="F220" i="16"/>
  <c r="E220" i="16"/>
  <c r="H219" i="16"/>
  <c r="G219" i="16"/>
  <c r="F219" i="16"/>
  <c r="E219" i="16"/>
  <c r="H218" i="16"/>
  <c r="G218" i="16"/>
  <c r="F218" i="16"/>
  <c r="E218" i="16"/>
  <c r="H217" i="16"/>
  <c r="G217" i="16"/>
  <c r="F217" i="16"/>
  <c r="E217" i="16"/>
  <c r="H216" i="16"/>
  <c r="G216" i="16"/>
  <c r="F216" i="16"/>
  <c r="E216" i="16"/>
  <c r="H215" i="16"/>
  <c r="G215" i="16"/>
  <c r="F215" i="16"/>
  <c r="E215" i="16"/>
  <c r="H213" i="16"/>
  <c r="G213" i="16"/>
  <c r="F213" i="16"/>
  <c r="E213" i="16"/>
  <c r="H208" i="16"/>
  <c r="G208" i="16"/>
  <c r="F208" i="16"/>
  <c r="E208" i="16"/>
  <c r="H207" i="16"/>
  <c r="G207" i="16"/>
  <c r="F207" i="16"/>
  <c r="E207" i="16"/>
  <c r="H206" i="16"/>
  <c r="G206" i="16"/>
  <c r="F206" i="16"/>
  <c r="E206" i="16"/>
  <c r="H204" i="16"/>
  <c r="G204" i="16"/>
  <c r="F204" i="16"/>
  <c r="E204" i="16"/>
  <c r="H203" i="16"/>
  <c r="G203" i="16"/>
  <c r="F203" i="16"/>
  <c r="E203" i="16"/>
  <c r="H202" i="16"/>
  <c r="G202" i="16"/>
  <c r="F202" i="16"/>
  <c r="E202" i="16"/>
  <c r="H200" i="16"/>
  <c r="G200" i="16"/>
  <c r="F200" i="16"/>
  <c r="E200" i="16"/>
  <c r="H199" i="16"/>
  <c r="G199" i="16"/>
  <c r="F199" i="16"/>
  <c r="E199" i="16"/>
  <c r="H198" i="16"/>
  <c r="G198" i="16"/>
  <c r="F198" i="16"/>
  <c r="E198" i="16"/>
  <c r="H196" i="16"/>
  <c r="G196" i="16"/>
  <c r="F196" i="16"/>
  <c r="E196" i="16"/>
  <c r="H195" i="16"/>
  <c r="G195" i="16"/>
  <c r="F195" i="16"/>
  <c r="E195" i="16"/>
  <c r="H194" i="16"/>
  <c r="G194" i="16"/>
  <c r="F194" i="16"/>
  <c r="E194" i="16"/>
  <c r="H193" i="16"/>
  <c r="G193" i="16"/>
  <c r="F193" i="16"/>
  <c r="E193" i="16"/>
  <c r="H192" i="16"/>
  <c r="G192" i="16"/>
  <c r="F192" i="16"/>
  <c r="E192" i="16"/>
  <c r="H191" i="16"/>
  <c r="G191" i="16"/>
  <c r="F191" i="16"/>
  <c r="E191" i="16"/>
  <c r="H190" i="16"/>
  <c r="G190" i="16"/>
  <c r="F190" i="16"/>
  <c r="E190" i="16"/>
  <c r="H188" i="16"/>
  <c r="G188" i="16"/>
  <c r="F188" i="16"/>
  <c r="E188" i="16"/>
  <c r="H186" i="16"/>
  <c r="G186" i="16"/>
  <c r="F186" i="16"/>
  <c r="E186" i="16"/>
  <c r="H185" i="16"/>
  <c r="G185" i="16"/>
  <c r="F185" i="16"/>
  <c r="E185" i="16"/>
  <c r="H184" i="16"/>
  <c r="G184" i="16"/>
  <c r="F184" i="16"/>
  <c r="E184" i="16"/>
  <c r="H183" i="16"/>
  <c r="G183" i="16"/>
  <c r="F183" i="16"/>
  <c r="E183" i="16"/>
  <c r="H182" i="16"/>
  <c r="G182" i="16"/>
  <c r="F182" i="16"/>
  <c r="E182" i="16"/>
  <c r="H179" i="16"/>
  <c r="G179" i="16"/>
  <c r="F179" i="16"/>
  <c r="E179" i="16"/>
  <c r="H178" i="16"/>
  <c r="G178" i="16"/>
  <c r="F178" i="16"/>
  <c r="E178" i="16"/>
  <c r="H177" i="16"/>
  <c r="G177" i="16"/>
  <c r="F177" i="16"/>
  <c r="E177" i="16"/>
  <c r="H176" i="16"/>
  <c r="G176" i="16"/>
  <c r="F176" i="16"/>
  <c r="E176" i="16"/>
  <c r="H174" i="16"/>
  <c r="G174" i="16"/>
  <c r="F174" i="16"/>
  <c r="E174" i="16"/>
  <c r="H173" i="16"/>
  <c r="G173" i="16"/>
  <c r="F173" i="16"/>
  <c r="E173" i="16"/>
  <c r="H172" i="16"/>
  <c r="G172" i="16"/>
  <c r="F172" i="16"/>
  <c r="E172" i="16"/>
  <c r="H171" i="16"/>
  <c r="G171" i="16"/>
  <c r="F171" i="16"/>
  <c r="E171" i="16"/>
  <c r="H170" i="16"/>
  <c r="G170" i="16"/>
  <c r="F170" i="16"/>
  <c r="E170" i="16"/>
  <c r="H169" i="16"/>
  <c r="G169" i="16"/>
  <c r="F169" i="16"/>
  <c r="E169" i="16"/>
  <c r="H168" i="16"/>
  <c r="G168" i="16"/>
  <c r="F168" i="16"/>
  <c r="E168" i="16"/>
  <c r="H167" i="16"/>
  <c r="G167" i="16"/>
  <c r="F167" i="16"/>
  <c r="E167" i="16"/>
  <c r="H166" i="16"/>
  <c r="G166" i="16"/>
  <c r="F166" i="16"/>
  <c r="E166" i="16"/>
  <c r="H165" i="16"/>
  <c r="G165" i="16"/>
  <c r="F165" i="16"/>
  <c r="E165" i="16"/>
  <c r="H164" i="16"/>
  <c r="G164" i="16"/>
  <c r="F164" i="16"/>
  <c r="E164" i="16"/>
  <c r="H163" i="16"/>
  <c r="G163" i="16"/>
  <c r="F163" i="16"/>
  <c r="E163" i="16"/>
  <c r="H162" i="16"/>
  <c r="G162" i="16"/>
  <c r="F162" i="16"/>
  <c r="E162" i="16"/>
  <c r="H161" i="16"/>
  <c r="G161" i="16"/>
  <c r="F161" i="16"/>
  <c r="E161" i="16"/>
  <c r="H160" i="16"/>
  <c r="G160" i="16"/>
  <c r="F160" i="16"/>
  <c r="E160" i="16"/>
  <c r="H159" i="16"/>
  <c r="G159" i="16"/>
  <c r="F159" i="16"/>
  <c r="E159" i="16"/>
  <c r="H158" i="16"/>
  <c r="G158" i="16"/>
  <c r="F158" i="16"/>
  <c r="E158" i="16"/>
  <c r="H157" i="16"/>
  <c r="G157" i="16"/>
  <c r="F157" i="16"/>
  <c r="E157" i="16"/>
  <c r="H156" i="16"/>
  <c r="G156" i="16"/>
  <c r="F156" i="16"/>
  <c r="E156" i="16"/>
  <c r="H155" i="16"/>
  <c r="G155" i="16"/>
  <c r="F155" i="16"/>
  <c r="E155" i="16"/>
  <c r="H154" i="16"/>
  <c r="G154" i="16"/>
  <c r="F154" i="16"/>
  <c r="E154" i="16"/>
  <c r="H153" i="16"/>
  <c r="G153" i="16"/>
  <c r="F153" i="16"/>
  <c r="E153" i="16"/>
  <c r="H152" i="16"/>
  <c r="G152" i="16"/>
  <c r="F152" i="16"/>
  <c r="E152" i="16"/>
  <c r="H151" i="16"/>
  <c r="G151" i="16"/>
  <c r="F151" i="16"/>
  <c r="E151" i="16"/>
  <c r="H148" i="16"/>
  <c r="G148" i="16"/>
  <c r="F148" i="16"/>
  <c r="E148" i="16"/>
  <c r="H147" i="16"/>
  <c r="G147" i="16"/>
  <c r="F147" i="16"/>
  <c r="E147" i="16"/>
  <c r="H146" i="16"/>
  <c r="G146" i="16"/>
  <c r="F146" i="16"/>
  <c r="E146" i="16"/>
  <c r="H145" i="16"/>
  <c r="G145" i="16"/>
  <c r="F145" i="16"/>
  <c r="E145" i="16"/>
  <c r="H144" i="16"/>
  <c r="G144" i="16"/>
  <c r="F144" i="16"/>
  <c r="E144" i="16"/>
  <c r="H143" i="16"/>
  <c r="G143" i="16"/>
  <c r="F143" i="16"/>
  <c r="E143" i="16"/>
  <c r="H142" i="16"/>
  <c r="G142" i="16"/>
  <c r="F142" i="16"/>
  <c r="E142" i="16"/>
  <c r="H141" i="16"/>
  <c r="G141" i="16"/>
  <c r="F141" i="16"/>
  <c r="E141" i="16"/>
  <c r="H140" i="16"/>
  <c r="G140" i="16"/>
  <c r="F140" i="16"/>
  <c r="E140" i="16"/>
  <c r="H139" i="16"/>
  <c r="G139" i="16"/>
  <c r="F139" i="16"/>
  <c r="E139" i="16"/>
  <c r="H138" i="16"/>
  <c r="G138" i="16"/>
  <c r="F138" i="16"/>
  <c r="E138" i="16"/>
  <c r="H137" i="16"/>
  <c r="G137" i="16"/>
  <c r="F137" i="16"/>
  <c r="E137" i="16"/>
  <c r="H136" i="16"/>
  <c r="G136" i="16"/>
  <c r="F136" i="16"/>
  <c r="E136" i="16"/>
  <c r="H135" i="16"/>
  <c r="G135" i="16"/>
  <c r="F135" i="16"/>
  <c r="E135" i="16"/>
  <c r="H134" i="16"/>
  <c r="G134" i="16"/>
  <c r="F134" i="16"/>
  <c r="E134" i="16"/>
  <c r="H133" i="16"/>
  <c r="G133" i="16"/>
  <c r="F133" i="16"/>
  <c r="E133" i="16"/>
  <c r="H132" i="16"/>
  <c r="G132" i="16"/>
  <c r="F132" i="16"/>
  <c r="E132" i="16"/>
  <c r="H131" i="16"/>
  <c r="G131" i="16"/>
  <c r="F131" i="16"/>
  <c r="E131" i="16"/>
  <c r="H130" i="16"/>
  <c r="G130" i="16"/>
  <c r="F130" i="16"/>
  <c r="E130" i="16"/>
  <c r="H129" i="16"/>
  <c r="G129" i="16"/>
  <c r="F129" i="16"/>
  <c r="E129" i="16"/>
  <c r="H128" i="16"/>
  <c r="G128" i="16"/>
  <c r="F128" i="16"/>
  <c r="E128" i="16"/>
  <c r="H127" i="16"/>
  <c r="G127" i="16"/>
  <c r="F127" i="16"/>
  <c r="E127" i="16"/>
  <c r="H126" i="16"/>
  <c r="G126" i="16"/>
  <c r="F126" i="16"/>
  <c r="E126" i="16"/>
  <c r="H125" i="16"/>
  <c r="G125" i="16"/>
  <c r="F125" i="16"/>
  <c r="E125" i="16"/>
  <c r="H124" i="16"/>
  <c r="G124" i="16"/>
  <c r="F124" i="16"/>
  <c r="E124" i="16"/>
  <c r="H123" i="16"/>
  <c r="G123" i="16"/>
  <c r="F123" i="16"/>
  <c r="E123" i="16"/>
  <c r="H122" i="16"/>
  <c r="G122" i="16"/>
  <c r="F122" i="16"/>
  <c r="E122" i="16"/>
  <c r="H121" i="16"/>
  <c r="G121" i="16"/>
  <c r="F121" i="16"/>
  <c r="E121" i="16"/>
  <c r="H120" i="16"/>
  <c r="G120" i="16"/>
  <c r="F120" i="16"/>
  <c r="E120" i="16"/>
  <c r="H119" i="16"/>
  <c r="G119" i="16"/>
  <c r="F119" i="16"/>
  <c r="E119" i="16"/>
  <c r="H118" i="16"/>
  <c r="G118" i="16"/>
  <c r="F118" i="16"/>
  <c r="E118" i="16"/>
  <c r="H117" i="16"/>
  <c r="G117" i="16"/>
  <c r="F117" i="16"/>
  <c r="E117" i="16"/>
  <c r="H116" i="16"/>
  <c r="G116" i="16"/>
  <c r="F116" i="16"/>
  <c r="E116" i="16"/>
  <c r="H115" i="16"/>
  <c r="G115" i="16"/>
  <c r="F115" i="16"/>
  <c r="E115" i="16"/>
  <c r="H114" i="16"/>
  <c r="G114" i="16"/>
  <c r="F114" i="16"/>
  <c r="E114" i="16"/>
  <c r="H113" i="16"/>
  <c r="G113" i="16"/>
  <c r="F113" i="16"/>
  <c r="E113" i="16"/>
  <c r="H112" i="16"/>
  <c r="G112" i="16"/>
  <c r="F112" i="16"/>
  <c r="E112" i="16"/>
  <c r="H111" i="16"/>
  <c r="G111" i="16"/>
  <c r="F111" i="16"/>
  <c r="E111" i="16"/>
  <c r="H110" i="16"/>
  <c r="G110" i="16"/>
  <c r="F110" i="16"/>
  <c r="E110" i="16"/>
  <c r="H109" i="16"/>
  <c r="G109" i="16"/>
  <c r="F109" i="16"/>
  <c r="E109" i="16"/>
  <c r="H371" i="16"/>
  <c r="G371" i="16"/>
  <c r="F371" i="16"/>
  <c r="E371" i="16"/>
  <c r="H362" i="16"/>
  <c r="G362" i="16"/>
  <c r="F362" i="16"/>
  <c r="E362" i="16"/>
  <c r="H108" i="16"/>
  <c r="G108" i="16"/>
  <c r="F108" i="16"/>
  <c r="E108" i="16"/>
  <c r="H107" i="16"/>
  <c r="G107" i="16"/>
  <c r="F107" i="16"/>
  <c r="E107" i="16"/>
  <c r="H106" i="16"/>
  <c r="G106" i="16"/>
  <c r="F106" i="16"/>
  <c r="E106" i="16"/>
  <c r="H105" i="16"/>
  <c r="G105" i="16"/>
  <c r="F105" i="16"/>
  <c r="E105" i="16"/>
  <c r="H104" i="16"/>
  <c r="G104" i="16"/>
  <c r="F104" i="16"/>
  <c r="E104" i="16"/>
  <c r="H103" i="16"/>
  <c r="G103" i="16"/>
  <c r="F103" i="16"/>
  <c r="E103" i="16"/>
  <c r="H102" i="16"/>
  <c r="G102" i="16"/>
  <c r="F102" i="16"/>
  <c r="E102" i="16"/>
  <c r="H101" i="16"/>
  <c r="G101" i="16"/>
  <c r="F101" i="16"/>
  <c r="E101" i="16"/>
  <c r="H100" i="16"/>
  <c r="G100" i="16"/>
  <c r="F100" i="16"/>
  <c r="E100" i="16"/>
  <c r="H99" i="16"/>
  <c r="G99" i="16"/>
  <c r="F99" i="16"/>
  <c r="E99" i="16"/>
  <c r="H98" i="16"/>
  <c r="G98" i="16"/>
  <c r="F98" i="16"/>
  <c r="E98" i="16"/>
  <c r="H97" i="16"/>
  <c r="G97" i="16"/>
  <c r="F97" i="16"/>
  <c r="E97" i="16"/>
  <c r="H96" i="16"/>
  <c r="G96" i="16"/>
  <c r="F96" i="16"/>
  <c r="E96" i="16"/>
  <c r="H95" i="16"/>
  <c r="G95" i="16"/>
  <c r="F95" i="16"/>
  <c r="E95" i="16"/>
  <c r="H94" i="16"/>
  <c r="G94" i="16"/>
  <c r="F94" i="16"/>
  <c r="E94" i="16"/>
  <c r="H93" i="16"/>
  <c r="G93" i="16"/>
  <c r="F93" i="16"/>
  <c r="E93" i="16"/>
  <c r="H92" i="16"/>
  <c r="G92" i="16"/>
  <c r="F92" i="16"/>
  <c r="E92" i="16"/>
  <c r="H91" i="16"/>
  <c r="G91" i="16"/>
  <c r="F91" i="16"/>
  <c r="E91" i="16"/>
  <c r="H90" i="16"/>
  <c r="G90" i="16"/>
  <c r="F90" i="16"/>
  <c r="E90" i="16"/>
  <c r="H89" i="16"/>
  <c r="G89" i="16"/>
  <c r="F89" i="16"/>
  <c r="E89" i="16"/>
  <c r="H88" i="16"/>
  <c r="G88" i="16"/>
  <c r="F88" i="16"/>
  <c r="E88" i="16"/>
  <c r="H87" i="16"/>
  <c r="G87" i="16"/>
  <c r="F87" i="16"/>
  <c r="E87" i="16"/>
  <c r="H86" i="16"/>
  <c r="G86" i="16"/>
  <c r="F86" i="16"/>
  <c r="E86" i="16"/>
  <c r="H85" i="16"/>
  <c r="G85" i="16"/>
  <c r="F85" i="16"/>
  <c r="E85" i="16"/>
  <c r="H84" i="16"/>
  <c r="G84" i="16"/>
  <c r="F84" i="16"/>
  <c r="E84" i="16"/>
  <c r="H83" i="16"/>
  <c r="G83" i="16"/>
  <c r="F83" i="16"/>
  <c r="E83" i="16"/>
  <c r="H82" i="16"/>
  <c r="G82" i="16"/>
  <c r="F82" i="16"/>
  <c r="E82" i="16"/>
  <c r="H81" i="16"/>
  <c r="G81" i="16"/>
  <c r="F81" i="16"/>
  <c r="E81" i="16"/>
  <c r="H80" i="16"/>
  <c r="G80" i="16"/>
  <c r="F80" i="16"/>
  <c r="E80" i="16"/>
  <c r="H79" i="16"/>
  <c r="G79" i="16"/>
  <c r="F79" i="16"/>
  <c r="E79" i="16"/>
  <c r="H78" i="16"/>
  <c r="G78" i="16"/>
  <c r="F78" i="16"/>
  <c r="E78" i="16"/>
  <c r="H77" i="16"/>
  <c r="G77" i="16"/>
  <c r="F77" i="16"/>
  <c r="E77" i="16"/>
  <c r="H76" i="16"/>
  <c r="G76" i="16"/>
  <c r="F76" i="16"/>
  <c r="E76" i="16"/>
  <c r="H75" i="16"/>
  <c r="G75" i="16"/>
  <c r="F75" i="16"/>
  <c r="E75" i="16"/>
  <c r="H74" i="16"/>
  <c r="G74" i="16"/>
  <c r="F74" i="16"/>
  <c r="E74" i="16"/>
  <c r="H73" i="16"/>
  <c r="G73" i="16"/>
  <c r="F73" i="16"/>
  <c r="E73" i="16"/>
  <c r="H72" i="16"/>
  <c r="G72" i="16"/>
  <c r="F72" i="16"/>
  <c r="E72" i="16"/>
  <c r="H71" i="16"/>
  <c r="G71" i="16"/>
  <c r="F71" i="16"/>
  <c r="E71" i="16"/>
  <c r="H70" i="16"/>
  <c r="G70" i="16"/>
  <c r="F70" i="16"/>
  <c r="E70" i="16"/>
  <c r="H69" i="16"/>
  <c r="G69" i="16"/>
  <c r="F69" i="16"/>
  <c r="E69" i="16"/>
  <c r="H68" i="16"/>
  <c r="G68" i="16"/>
  <c r="F68" i="16"/>
  <c r="E68" i="16"/>
  <c r="H67" i="16"/>
  <c r="G67" i="16"/>
  <c r="F67" i="16"/>
  <c r="E67" i="16"/>
  <c r="H66" i="16"/>
  <c r="G66" i="16"/>
  <c r="F66" i="16"/>
  <c r="E66" i="16"/>
  <c r="H65" i="16"/>
  <c r="G65" i="16"/>
  <c r="F65" i="16"/>
  <c r="E65" i="16"/>
  <c r="H64" i="16"/>
  <c r="G64" i="16"/>
  <c r="F64" i="16"/>
  <c r="E64" i="16"/>
  <c r="H63" i="16"/>
  <c r="G63" i="16"/>
  <c r="F63" i="16"/>
  <c r="E63" i="16"/>
  <c r="H62" i="16"/>
  <c r="G62" i="16"/>
  <c r="F62" i="16"/>
  <c r="E62" i="16"/>
  <c r="H61" i="16"/>
  <c r="G61" i="16"/>
  <c r="F61" i="16"/>
  <c r="E61" i="16"/>
  <c r="H60" i="16"/>
  <c r="G60" i="16"/>
  <c r="F60" i="16"/>
  <c r="E60" i="16"/>
  <c r="H59" i="16"/>
  <c r="G59" i="16"/>
  <c r="F59" i="16"/>
  <c r="E59" i="16"/>
  <c r="H58" i="16"/>
  <c r="G58" i="16"/>
  <c r="F58" i="16"/>
  <c r="E58" i="16"/>
  <c r="H57" i="16"/>
  <c r="G57" i="16"/>
  <c r="F57" i="16"/>
  <c r="E57" i="16"/>
  <c r="H56" i="16"/>
  <c r="G56" i="16"/>
  <c r="F56" i="16"/>
  <c r="E56" i="16"/>
  <c r="H55" i="16"/>
  <c r="G55" i="16"/>
  <c r="F55" i="16"/>
  <c r="E55" i="16"/>
  <c r="H54" i="16"/>
  <c r="G54" i="16"/>
  <c r="F54" i="16"/>
  <c r="E54" i="16"/>
  <c r="H53" i="16"/>
  <c r="G53" i="16"/>
  <c r="F53" i="16"/>
  <c r="E53" i="16"/>
  <c r="H52" i="16"/>
  <c r="G52" i="16"/>
  <c r="F52" i="16"/>
  <c r="E52" i="16"/>
  <c r="H51" i="16"/>
  <c r="G51" i="16"/>
  <c r="F51" i="16"/>
  <c r="E51" i="16"/>
  <c r="H50" i="16"/>
  <c r="G50" i="16"/>
  <c r="F50" i="16"/>
  <c r="E50" i="16"/>
  <c r="H49" i="16"/>
  <c r="G49" i="16"/>
  <c r="F49" i="16"/>
  <c r="E49" i="16"/>
  <c r="H48" i="16"/>
  <c r="G48" i="16"/>
  <c r="F48" i="16"/>
  <c r="E48" i="16"/>
  <c r="H47" i="16"/>
  <c r="G47" i="16"/>
  <c r="F47" i="16"/>
  <c r="E47" i="16"/>
  <c r="H46" i="16"/>
  <c r="G46" i="16"/>
  <c r="F46" i="16"/>
  <c r="E46" i="16"/>
  <c r="H45" i="16"/>
  <c r="G45" i="16"/>
  <c r="F45" i="16"/>
  <c r="E45" i="16"/>
  <c r="H44" i="16"/>
  <c r="G44" i="16"/>
  <c r="F44" i="16"/>
  <c r="E44" i="16"/>
  <c r="H43" i="16"/>
  <c r="G43" i="16"/>
  <c r="F43" i="16"/>
  <c r="E43" i="16"/>
  <c r="H42" i="16"/>
  <c r="G42" i="16"/>
  <c r="F42" i="16"/>
  <c r="E42" i="16"/>
  <c r="H41" i="16"/>
  <c r="G41" i="16"/>
  <c r="F41" i="16"/>
  <c r="E41" i="16"/>
  <c r="H40" i="16"/>
  <c r="G40" i="16"/>
  <c r="F40" i="16"/>
  <c r="E40" i="16"/>
  <c r="H39" i="16"/>
  <c r="G39" i="16"/>
  <c r="F39" i="16"/>
  <c r="E39" i="16"/>
  <c r="H38" i="16"/>
  <c r="G38" i="16"/>
  <c r="F38" i="16"/>
  <c r="E38" i="16"/>
  <c r="H37" i="16"/>
  <c r="G37" i="16"/>
  <c r="F37" i="16"/>
  <c r="E37" i="16"/>
  <c r="H36" i="16"/>
  <c r="G36" i="16"/>
  <c r="F36" i="16"/>
  <c r="E36" i="16"/>
  <c r="H35" i="16"/>
  <c r="G35" i="16"/>
  <c r="F35" i="16"/>
  <c r="E35" i="16"/>
  <c r="H34" i="16"/>
  <c r="G34" i="16"/>
  <c r="F34" i="16"/>
  <c r="E34" i="16"/>
  <c r="H33" i="16"/>
  <c r="G33" i="16"/>
  <c r="F33" i="16"/>
  <c r="E33" i="16"/>
  <c r="H32" i="16"/>
  <c r="G32" i="16"/>
  <c r="F32" i="16"/>
  <c r="E32" i="16"/>
  <c r="H31" i="16"/>
  <c r="G31" i="16"/>
  <c r="F31" i="16"/>
  <c r="E31" i="16"/>
  <c r="H30" i="16"/>
  <c r="G30" i="16"/>
  <c r="F30" i="16"/>
  <c r="E30" i="16"/>
  <c r="H29" i="16"/>
  <c r="G29" i="16"/>
  <c r="F29" i="16"/>
  <c r="E29" i="16"/>
  <c r="H28" i="16"/>
  <c r="G28" i="16"/>
  <c r="F28" i="16"/>
  <c r="E28" i="16"/>
  <c r="H27" i="16"/>
  <c r="G27" i="16"/>
  <c r="F27" i="16"/>
  <c r="E27" i="16"/>
  <c r="H26" i="16"/>
  <c r="G26" i="16"/>
  <c r="F26" i="16"/>
  <c r="E26" i="16"/>
  <c r="H25" i="16"/>
  <c r="G25" i="16"/>
  <c r="F25" i="16"/>
  <c r="E25" i="16"/>
  <c r="H24" i="16"/>
  <c r="G24" i="16"/>
  <c r="F24" i="16"/>
  <c r="E24" i="16"/>
  <c r="H23" i="16"/>
  <c r="G23" i="16"/>
  <c r="F23" i="16"/>
  <c r="E23" i="16"/>
  <c r="H22" i="16"/>
  <c r="G22" i="16"/>
  <c r="F22" i="16"/>
  <c r="E22" i="16"/>
  <c r="H21" i="16"/>
  <c r="G21" i="16"/>
  <c r="F21" i="16"/>
  <c r="E21" i="16"/>
  <c r="H20" i="16"/>
  <c r="G20" i="16"/>
  <c r="F20" i="16"/>
  <c r="E20" i="16"/>
  <c r="H19" i="16"/>
  <c r="G19" i="16"/>
  <c r="F19" i="16"/>
  <c r="E19" i="16"/>
  <c r="H18" i="16"/>
  <c r="G18" i="16"/>
  <c r="F18" i="16"/>
  <c r="E18" i="16"/>
  <c r="H17" i="16"/>
  <c r="G17" i="16"/>
  <c r="F17" i="16"/>
  <c r="E17" i="16"/>
  <c r="H16" i="16"/>
  <c r="G16" i="16"/>
  <c r="F16" i="16"/>
  <c r="E16" i="16"/>
  <c r="H15" i="16"/>
  <c r="G15" i="16"/>
  <c r="F15" i="16"/>
  <c r="E15" i="16"/>
  <c r="H14" i="16"/>
  <c r="G14" i="16"/>
  <c r="F14" i="16"/>
  <c r="E14" i="16"/>
  <c r="H13" i="16"/>
  <c r="G13" i="16"/>
  <c r="F13" i="16"/>
  <c r="E13" i="16"/>
  <c r="H12" i="16"/>
  <c r="G12" i="16"/>
  <c r="F12" i="16"/>
  <c r="E12" i="16"/>
  <c r="H11" i="16"/>
  <c r="G11" i="16"/>
  <c r="F11" i="16"/>
  <c r="E11" i="16"/>
  <c r="H10" i="16"/>
  <c r="G10" i="16"/>
  <c r="F10" i="16"/>
  <c r="E10" i="16"/>
  <c r="H9" i="16"/>
  <c r="G9" i="16"/>
  <c r="F9" i="16"/>
  <c r="E9" i="16"/>
  <c r="H8" i="16"/>
  <c r="G8" i="16"/>
  <c r="F8" i="16"/>
  <c r="E8" i="16"/>
  <c r="H7" i="16"/>
  <c r="G7" i="16"/>
  <c r="F7" i="16"/>
  <c r="E7" i="16"/>
  <c r="H6" i="16"/>
  <c r="G6" i="16"/>
  <c r="F6" i="16"/>
  <c r="E6" i="16"/>
  <c r="H5" i="16"/>
  <c r="G5" i="16"/>
  <c r="F5" i="16"/>
  <c r="E5" i="16"/>
  <c r="H4" i="16"/>
  <c r="G4" i="16"/>
  <c r="F4" i="16"/>
  <c r="E4" i="16"/>
  <c r="H3" i="16"/>
  <c r="G3" i="16"/>
  <c r="F3" i="16"/>
  <c r="E3" i="16"/>
  <c r="H361" i="16"/>
  <c r="G361" i="16"/>
  <c r="F361" i="16"/>
  <c r="E361" i="16"/>
  <c r="H360" i="16"/>
  <c r="G360" i="16"/>
  <c r="F360" i="16"/>
  <c r="E360" i="16"/>
  <c r="H359" i="16"/>
  <c r="G359" i="16"/>
  <c r="F359" i="16"/>
  <c r="E359" i="16"/>
  <c r="H358" i="16"/>
  <c r="G358" i="16"/>
  <c r="F358" i="16"/>
  <c r="E358" i="16"/>
  <c r="H357" i="16"/>
  <c r="G357" i="16"/>
  <c r="F357" i="16"/>
  <c r="E357" i="16"/>
  <c r="H356" i="16"/>
  <c r="G356" i="16"/>
  <c r="F356" i="16"/>
  <c r="E356" i="16"/>
  <c r="H355" i="16"/>
  <c r="G355" i="16"/>
  <c r="F355" i="16"/>
  <c r="E355" i="16"/>
  <c r="H2" i="16"/>
  <c r="G2" i="16"/>
  <c r="F2" i="16"/>
  <c r="E2" i="16"/>
  <c r="J68" i="14"/>
  <c r="I54" i="14"/>
  <c r="H54" i="14"/>
  <c r="G54" i="14"/>
  <c r="F54" i="14"/>
  <c r="I111" i="14"/>
  <c r="H111" i="14"/>
  <c r="G111" i="14"/>
  <c r="F111" i="14"/>
  <c r="I110" i="14"/>
  <c r="H110" i="14"/>
  <c r="G110" i="14"/>
  <c r="F110" i="14"/>
  <c r="I109" i="14"/>
  <c r="H109" i="14"/>
  <c r="G109" i="14"/>
  <c r="F109" i="14"/>
  <c r="I107" i="14"/>
  <c r="H107" i="14"/>
  <c r="G107" i="14"/>
  <c r="F107" i="14"/>
  <c r="I106" i="14"/>
  <c r="H106" i="14"/>
  <c r="G106" i="14"/>
  <c r="F106" i="14"/>
  <c r="I105" i="14"/>
  <c r="H105" i="14"/>
  <c r="G105" i="14"/>
  <c r="F105" i="14"/>
  <c r="I104" i="14"/>
  <c r="H104" i="14"/>
  <c r="G104" i="14"/>
  <c r="F104" i="14"/>
  <c r="I103" i="14"/>
  <c r="H103" i="14"/>
  <c r="G103" i="14"/>
  <c r="F103" i="14"/>
  <c r="I102" i="14"/>
  <c r="H102" i="14"/>
  <c r="G102" i="14"/>
  <c r="F102" i="14"/>
  <c r="I101" i="14"/>
  <c r="H101" i="14"/>
  <c r="G101" i="14"/>
  <c r="F101" i="14"/>
  <c r="I91" i="14"/>
  <c r="H91" i="14"/>
  <c r="G91" i="14"/>
  <c r="F91" i="14"/>
  <c r="I23" i="14"/>
  <c r="H23" i="14"/>
  <c r="G23" i="14"/>
  <c r="F23" i="14"/>
  <c r="I108" i="14"/>
  <c r="H108" i="14"/>
  <c r="G108" i="14"/>
  <c r="F108" i="14"/>
  <c r="I94" i="14"/>
  <c r="H94" i="14"/>
  <c r="G94" i="14"/>
  <c r="F94" i="14"/>
  <c r="I92" i="14"/>
  <c r="H92" i="14"/>
  <c r="G92" i="14"/>
  <c r="F92" i="14"/>
  <c r="I89" i="14"/>
  <c r="H89" i="14"/>
  <c r="G89" i="14"/>
  <c r="F89" i="14"/>
  <c r="I64" i="14"/>
  <c r="H64" i="14"/>
  <c r="G64" i="14"/>
  <c r="F64" i="14"/>
  <c r="I6" i="14"/>
  <c r="H6" i="14"/>
  <c r="G6" i="14"/>
  <c r="F6" i="14"/>
  <c r="I90" i="14"/>
  <c r="H90" i="14"/>
  <c r="G90" i="14"/>
  <c r="F90" i="14"/>
  <c r="I7" i="14"/>
  <c r="H7" i="14"/>
  <c r="G7" i="14"/>
  <c r="F7" i="14"/>
  <c r="I62" i="14"/>
  <c r="H62" i="14"/>
  <c r="G62" i="14"/>
  <c r="F62" i="14"/>
  <c r="I67" i="14"/>
  <c r="H67" i="14"/>
  <c r="G67" i="14"/>
  <c r="F67" i="14"/>
  <c r="I66" i="14"/>
  <c r="H66" i="14"/>
  <c r="G66" i="14"/>
  <c r="F66" i="14"/>
  <c r="I65" i="14"/>
  <c r="H65" i="14"/>
  <c r="G65" i="14"/>
  <c r="F65" i="14"/>
  <c r="I61" i="14"/>
  <c r="H61" i="14"/>
  <c r="G61" i="14"/>
  <c r="F61" i="14"/>
  <c r="I71" i="14"/>
  <c r="H71" i="14"/>
  <c r="G71" i="14"/>
  <c r="F71" i="14"/>
  <c r="I70" i="14"/>
  <c r="H70" i="14"/>
  <c r="G70" i="14"/>
  <c r="F70" i="14"/>
  <c r="I69" i="14"/>
  <c r="H69" i="14"/>
  <c r="G69" i="14"/>
  <c r="F69" i="14"/>
  <c r="I11" i="14"/>
  <c r="H11" i="14"/>
  <c r="G11" i="14"/>
  <c r="F11" i="14"/>
  <c r="I72" i="14"/>
  <c r="H72" i="14"/>
  <c r="G72" i="14"/>
  <c r="F72" i="14"/>
  <c r="I100" i="14"/>
  <c r="H100" i="14"/>
  <c r="G100" i="14"/>
  <c r="F100" i="14"/>
  <c r="I99" i="14"/>
  <c r="H99" i="14"/>
  <c r="G99" i="14"/>
  <c r="F99" i="14"/>
  <c r="I98" i="14"/>
  <c r="H98" i="14"/>
  <c r="G98" i="14"/>
  <c r="F98" i="14"/>
  <c r="I97" i="14"/>
  <c r="H97" i="14"/>
  <c r="G97" i="14"/>
  <c r="F97" i="14"/>
  <c r="I96" i="14"/>
  <c r="H96" i="14"/>
  <c r="G96" i="14"/>
  <c r="F96" i="14"/>
  <c r="I95" i="14"/>
  <c r="H95" i="14"/>
  <c r="G95" i="14"/>
  <c r="F95" i="14"/>
  <c r="I73" i="14"/>
  <c r="H73" i="14"/>
  <c r="G73" i="14"/>
  <c r="F73" i="14"/>
  <c r="I59" i="14"/>
  <c r="H59" i="14"/>
  <c r="G59" i="14"/>
  <c r="F59" i="14"/>
  <c r="I58" i="14"/>
  <c r="H58" i="14"/>
  <c r="G58" i="14"/>
  <c r="F58" i="14"/>
  <c r="I57" i="14"/>
  <c r="H57" i="14"/>
  <c r="G57" i="14"/>
  <c r="F57" i="14"/>
  <c r="I56" i="14"/>
  <c r="H56" i="14"/>
  <c r="G56" i="14"/>
  <c r="F56" i="14"/>
  <c r="I55" i="14"/>
  <c r="H55" i="14"/>
  <c r="G55" i="14"/>
  <c r="F55" i="14"/>
  <c r="I52" i="14"/>
  <c r="H52" i="14"/>
  <c r="G52" i="14"/>
  <c r="F52" i="14"/>
  <c r="I24" i="14"/>
  <c r="H24" i="14"/>
  <c r="G24" i="14"/>
  <c r="F24" i="14"/>
  <c r="I9" i="14"/>
  <c r="H9" i="14"/>
  <c r="G9" i="14"/>
  <c r="F9" i="14"/>
  <c r="I5" i="14"/>
  <c r="H5" i="14"/>
  <c r="G5" i="14"/>
  <c r="F5" i="14"/>
  <c r="I4" i="14"/>
  <c r="H4" i="14"/>
  <c r="G4" i="14"/>
  <c r="F4" i="14"/>
  <c r="I75" i="14"/>
  <c r="H75" i="14"/>
  <c r="G75" i="14"/>
  <c r="F75" i="14"/>
  <c r="I53" i="14"/>
  <c r="H53" i="14"/>
  <c r="G53" i="14"/>
  <c r="F53" i="14"/>
  <c r="I20" i="14"/>
  <c r="H20" i="14"/>
  <c r="G20" i="14"/>
  <c r="F20" i="14"/>
  <c r="I19" i="14"/>
  <c r="H19" i="14"/>
  <c r="G19" i="14"/>
  <c r="F19" i="14"/>
  <c r="I18" i="14"/>
  <c r="H18" i="14"/>
  <c r="G18" i="14"/>
  <c r="F18" i="14"/>
  <c r="I17" i="14"/>
  <c r="H17" i="14"/>
  <c r="G17" i="14"/>
  <c r="F17" i="14"/>
  <c r="I16" i="14"/>
  <c r="H16" i="14"/>
  <c r="G16" i="14"/>
  <c r="F16" i="14"/>
  <c r="I15" i="14"/>
  <c r="H15" i="14"/>
  <c r="G15" i="14"/>
  <c r="F15" i="14"/>
  <c r="I14" i="14"/>
  <c r="H14" i="14"/>
  <c r="G14" i="14"/>
  <c r="F14" i="14"/>
  <c r="I13" i="14"/>
  <c r="H13" i="14"/>
  <c r="G13" i="14"/>
  <c r="F13" i="14"/>
  <c r="I3" i="14"/>
  <c r="H3" i="14"/>
  <c r="G3" i="14"/>
  <c r="F3" i="14"/>
  <c r="I2" i="14"/>
  <c r="H2" i="14"/>
  <c r="G2" i="14"/>
  <c r="F2" i="14"/>
  <c r="I51" i="14"/>
  <c r="H51" i="14"/>
  <c r="G51" i="14"/>
  <c r="F51" i="14"/>
  <c r="I50" i="14"/>
  <c r="H50" i="14"/>
  <c r="G50" i="14"/>
  <c r="F50" i="14"/>
  <c r="I49" i="14"/>
  <c r="H49" i="14"/>
  <c r="G49" i="14"/>
  <c r="F49" i="14"/>
  <c r="I48" i="14"/>
  <c r="H48" i="14"/>
  <c r="G48" i="14"/>
  <c r="F48" i="14"/>
  <c r="I47" i="14"/>
  <c r="H47" i="14"/>
  <c r="G47" i="14"/>
  <c r="F47" i="14"/>
  <c r="I42" i="14"/>
  <c r="H42" i="14"/>
  <c r="G42" i="14"/>
  <c r="F42" i="14"/>
  <c r="I38" i="14"/>
  <c r="H38" i="14"/>
  <c r="G38" i="14"/>
  <c r="F38" i="14"/>
  <c r="I37" i="14"/>
  <c r="H37" i="14"/>
  <c r="G37" i="14"/>
  <c r="F37" i="14"/>
  <c r="I32" i="14"/>
  <c r="H32" i="14"/>
  <c r="G32" i="14"/>
  <c r="F32" i="14"/>
  <c r="I35" i="14"/>
  <c r="H35" i="14"/>
  <c r="G35" i="14"/>
  <c r="F35" i="14"/>
  <c r="I27" i="14"/>
  <c r="H27" i="14"/>
  <c r="G27" i="14"/>
  <c r="F27" i="14"/>
  <c r="I36" i="14"/>
  <c r="H36" i="14"/>
  <c r="G36" i="14"/>
  <c r="F36" i="14"/>
  <c r="I30" i="14"/>
  <c r="H30" i="14"/>
  <c r="G30" i="14"/>
  <c r="F30" i="14"/>
  <c r="I44" i="14"/>
  <c r="H44" i="14"/>
  <c r="G44" i="14"/>
  <c r="F44" i="14"/>
  <c r="I43" i="14"/>
  <c r="H43" i="14"/>
  <c r="G43" i="14"/>
  <c r="F43" i="14"/>
  <c r="I41" i="14"/>
  <c r="H41" i="14"/>
  <c r="G41" i="14"/>
  <c r="F41" i="14"/>
  <c r="I40" i="14"/>
  <c r="H40" i="14"/>
  <c r="G40" i="14"/>
  <c r="F40" i="14"/>
  <c r="I39" i="14"/>
  <c r="H39" i="14"/>
  <c r="G39" i="14"/>
  <c r="F39" i="14"/>
  <c r="I34" i="14"/>
  <c r="H34" i="14"/>
  <c r="G34" i="14"/>
  <c r="F34" i="14"/>
  <c r="I33" i="14"/>
  <c r="H33" i="14"/>
  <c r="G33" i="14"/>
  <c r="F33" i="14"/>
  <c r="I31" i="14"/>
  <c r="H31" i="14"/>
  <c r="G31" i="14"/>
  <c r="F31" i="14"/>
  <c r="I29" i="14"/>
  <c r="H29" i="14"/>
  <c r="G29" i="14"/>
  <c r="F29" i="14"/>
  <c r="I28" i="14"/>
  <c r="H28" i="14"/>
  <c r="G28" i="14"/>
  <c r="F28" i="14"/>
  <c r="I26" i="14"/>
  <c r="H26" i="14"/>
  <c r="G26" i="14"/>
  <c r="F26" i="14"/>
  <c r="I25" i="14"/>
  <c r="H25" i="14"/>
  <c r="G25" i="14"/>
  <c r="F25" i="14"/>
  <c r="I46" i="14"/>
  <c r="H46" i="14"/>
  <c r="G46" i="14"/>
  <c r="F46" i="14"/>
  <c r="I45" i="14"/>
  <c r="H45" i="14"/>
  <c r="G45" i="14"/>
  <c r="F45" i="14"/>
  <c r="I80" i="14"/>
  <c r="H80" i="14"/>
  <c r="G80" i="14"/>
  <c r="F80" i="14"/>
  <c r="I60" i="14"/>
  <c r="H60" i="14"/>
  <c r="G60" i="14"/>
  <c r="F60" i="14"/>
  <c r="I82" i="14"/>
  <c r="H82" i="14"/>
  <c r="G82" i="14"/>
  <c r="F82" i="14"/>
  <c r="I78" i="14"/>
  <c r="H78" i="14"/>
  <c r="G78" i="14"/>
  <c r="F78" i="14"/>
  <c r="I77" i="14"/>
  <c r="H77" i="14"/>
  <c r="G77" i="14"/>
  <c r="F77" i="14"/>
  <c r="I88" i="14"/>
  <c r="H88" i="14"/>
  <c r="G88" i="14"/>
  <c r="F88" i="14"/>
  <c r="I87" i="14"/>
  <c r="H87" i="14"/>
  <c r="G87" i="14"/>
  <c r="F87" i="14"/>
  <c r="I86" i="14"/>
  <c r="H86" i="14"/>
  <c r="G86" i="14"/>
  <c r="F86" i="14"/>
  <c r="I85" i="14"/>
  <c r="H85" i="14"/>
  <c r="G85" i="14"/>
  <c r="F85" i="14"/>
  <c r="I84" i="14"/>
  <c r="H84" i="14"/>
  <c r="G84" i="14"/>
  <c r="F84" i="14"/>
  <c r="I83" i="14"/>
  <c r="H83" i="14"/>
  <c r="G83" i="14"/>
  <c r="F83" i="14"/>
  <c r="I81" i="14"/>
  <c r="H81" i="14"/>
  <c r="G81" i="14"/>
  <c r="F81" i="14"/>
  <c r="I79" i="14"/>
  <c r="H79" i="14"/>
  <c r="G79" i="14"/>
  <c r="F79" i="14"/>
  <c r="I76" i="14"/>
  <c r="H76" i="14"/>
  <c r="G76" i="14"/>
  <c r="F76" i="14"/>
  <c r="I12" i="14"/>
  <c r="H12" i="14"/>
  <c r="G12" i="14"/>
  <c r="F12" i="14"/>
  <c r="I93" i="14"/>
  <c r="H93" i="14"/>
  <c r="G93" i="14"/>
  <c r="F93" i="14"/>
  <c r="I22" i="14"/>
  <c r="H22" i="14"/>
  <c r="G22" i="14"/>
  <c r="F22" i="14"/>
  <c r="I21" i="14"/>
  <c r="H21" i="14"/>
  <c r="G21" i="14"/>
  <c r="F21" i="14"/>
  <c r="I74" i="14"/>
  <c r="H74" i="14"/>
  <c r="G74" i="14"/>
  <c r="F74" i="14"/>
  <c r="I68" i="14"/>
  <c r="H68" i="14"/>
  <c r="G68" i="14"/>
  <c r="F68" i="14"/>
  <c r="I63" i="14"/>
  <c r="H63" i="14"/>
  <c r="G63" i="14"/>
  <c r="F63" i="14"/>
  <c r="I10" i="14"/>
  <c r="H10" i="14"/>
  <c r="G10" i="14"/>
  <c r="F10" i="14"/>
  <c r="I8" i="14"/>
  <c r="H8" i="14"/>
  <c r="G8" i="14"/>
  <c r="F8" i="14"/>
  <c r="L29" i="3" l="1"/>
  <c r="K29" i="3"/>
  <c r="H66" i="3"/>
  <c r="G66" i="3"/>
  <c r="H64" i="3"/>
  <c r="G64" i="3"/>
  <c r="H62" i="3"/>
  <c r="G62" i="3"/>
  <c r="H60" i="3"/>
  <c r="G60" i="3"/>
  <c r="H58" i="3"/>
  <c r="G58" i="3"/>
  <c r="H56" i="3"/>
  <c r="G56" i="3"/>
  <c r="H54" i="3"/>
  <c r="G54" i="3"/>
  <c r="H52" i="3"/>
  <c r="G52" i="3"/>
  <c r="H46" i="3"/>
  <c r="G46" i="3"/>
  <c r="H29" i="3"/>
  <c r="G29" i="3"/>
  <c r="E66" i="3"/>
  <c r="E64" i="3"/>
  <c r="E62" i="3"/>
  <c r="E60" i="3"/>
  <c r="E58" i="3"/>
  <c r="E56" i="3"/>
  <c r="E54" i="3"/>
  <c r="E52" i="3"/>
  <c r="E46" i="3"/>
  <c r="E29" i="3"/>
  <c r="G65" i="3"/>
  <c r="H65" i="3"/>
  <c r="G63" i="3"/>
  <c r="H63" i="3"/>
  <c r="G61" i="3"/>
  <c r="H61" i="3"/>
  <c r="L61" i="3"/>
  <c r="K61" i="3"/>
  <c r="G59" i="3"/>
  <c r="H59" i="3"/>
  <c r="L59" i="3"/>
  <c r="L5" i="3"/>
  <c r="K59" i="3"/>
  <c r="K5" i="3"/>
  <c r="G57" i="3"/>
  <c r="H57" i="3"/>
  <c r="G5" i="3"/>
  <c r="H5" i="3"/>
  <c r="L57" i="3"/>
  <c r="K57" i="3"/>
  <c r="K55" i="3"/>
  <c r="E65" i="3"/>
  <c r="F65" i="3"/>
  <c r="E63" i="3"/>
  <c r="F63" i="3"/>
  <c r="E61" i="3"/>
  <c r="F61" i="3"/>
  <c r="E59" i="3"/>
  <c r="F59" i="3"/>
  <c r="E5" i="3"/>
  <c r="F5" i="3"/>
  <c r="E57" i="3"/>
  <c r="F57" i="3"/>
  <c r="G55" i="3"/>
  <c r="H55" i="3"/>
  <c r="G1634" i="3"/>
  <c r="H1634" i="3"/>
  <c r="F1634" i="3"/>
  <c r="E1634" i="3"/>
  <c r="F55" i="3"/>
  <c r="E55" i="3"/>
  <c r="E1005" i="3"/>
  <c r="F1005" i="3"/>
  <c r="G1005" i="3"/>
  <c r="H1005" i="3"/>
  <c r="E209" i="3"/>
  <c r="F209" i="3"/>
  <c r="G209" i="3"/>
  <c r="H209" i="3"/>
  <c r="E1384" i="3"/>
  <c r="F1384" i="3"/>
  <c r="G1384" i="3"/>
  <c r="H1384" i="3"/>
  <c r="E95" i="3"/>
  <c r="F95" i="3"/>
  <c r="G95" i="3"/>
  <c r="H95" i="3"/>
  <c r="E1006" i="3"/>
  <c r="F1006" i="3"/>
  <c r="G1006" i="3"/>
  <c r="H1006" i="3"/>
  <c r="E1661" i="3"/>
  <c r="F1661" i="3"/>
  <c r="G1661" i="3"/>
  <c r="H1661" i="3"/>
  <c r="E84" i="3"/>
  <c r="F84" i="3"/>
  <c r="G84" i="3"/>
  <c r="H84" i="3"/>
  <c r="E1007" i="3"/>
  <c r="F1007" i="3"/>
  <c r="G1007" i="3"/>
  <c r="H1007" i="3"/>
  <c r="E1632" i="3"/>
  <c r="F1632" i="3"/>
  <c r="G1632" i="3"/>
  <c r="H1632" i="3"/>
  <c r="E1036" i="3"/>
  <c r="F1036" i="3"/>
  <c r="G1036" i="3"/>
  <c r="H1036" i="3"/>
  <c r="E1652" i="3"/>
  <c r="F1652" i="3"/>
  <c r="G1652" i="3"/>
  <c r="H1652" i="3"/>
  <c r="E1008" i="3"/>
  <c r="F1008" i="3"/>
  <c r="G1008" i="3"/>
  <c r="H1008" i="3"/>
  <c r="E1370" i="3"/>
  <c r="F1370" i="3"/>
  <c r="G1370" i="3"/>
  <c r="H1370" i="3"/>
  <c r="E1009" i="3"/>
  <c r="F1009" i="3"/>
  <c r="G1009" i="3"/>
  <c r="H1009" i="3"/>
  <c r="E1239" i="3"/>
  <c r="F1239" i="3"/>
  <c r="G1239" i="3"/>
  <c r="H1239" i="3"/>
  <c r="E1010" i="3"/>
  <c r="F1010" i="3"/>
  <c r="G1010" i="3"/>
  <c r="H1010" i="3"/>
  <c r="E1625" i="3"/>
  <c r="F1625" i="3"/>
  <c r="G1625" i="3"/>
  <c r="H1625" i="3"/>
  <c r="E1633" i="3"/>
  <c r="F1633" i="3"/>
  <c r="G1633" i="3"/>
  <c r="H1633" i="3"/>
  <c r="E1102" i="3"/>
  <c r="F1102" i="3"/>
  <c r="G1102" i="3"/>
  <c r="H1102" i="3"/>
  <c r="E75" i="3"/>
  <c r="F75" i="3"/>
  <c r="G75" i="3"/>
  <c r="H75" i="3"/>
  <c r="E1037" i="3"/>
  <c r="F1037" i="3"/>
  <c r="G1037" i="3"/>
  <c r="H1037" i="3"/>
  <c r="E96" i="3"/>
  <c r="F96" i="3"/>
  <c r="G96" i="3"/>
  <c r="H96" i="3"/>
  <c r="E1631" i="3"/>
  <c r="F1631" i="3"/>
  <c r="G1631" i="3"/>
  <c r="H1631" i="3"/>
  <c r="E1011" i="3"/>
  <c r="F1011" i="3"/>
  <c r="G1011" i="3"/>
  <c r="H1011" i="3"/>
  <c r="E1029" i="3"/>
  <c r="F1029" i="3"/>
  <c r="G1029" i="3"/>
  <c r="H1029" i="3"/>
  <c r="E1240" i="3"/>
  <c r="F1240" i="3"/>
  <c r="G1240" i="3"/>
  <c r="H1240" i="3"/>
  <c r="E626" i="3"/>
  <c r="F626" i="3"/>
  <c r="G626" i="3"/>
  <c r="H626" i="3"/>
  <c r="E83" i="3"/>
  <c r="F83" i="3"/>
  <c r="G83" i="3"/>
  <c r="H83" i="3"/>
  <c r="E1662" i="3"/>
  <c r="F1662" i="3"/>
  <c r="G1662" i="3"/>
  <c r="H1662" i="3"/>
  <c r="E76" i="3"/>
  <c r="F76" i="3"/>
  <c r="G76" i="3"/>
  <c r="H76" i="3"/>
  <c r="E953" i="3"/>
  <c r="F953" i="3"/>
  <c r="G953" i="3"/>
  <c r="H953" i="3"/>
  <c r="E1635" i="3"/>
  <c r="F1635" i="3"/>
  <c r="G1635" i="3"/>
  <c r="H1635" i="3"/>
  <c r="E1012" i="3"/>
  <c r="F1012" i="3"/>
  <c r="G1012" i="3"/>
  <c r="H1012" i="3"/>
  <c r="E641" i="3"/>
  <c r="F641" i="3"/>
  <c r="G641" i="3"/>
  <c r="H641" i="3"/>
  <c r="E1013" i="3"/>
  <c r="F1013" i="3"/>
  <c r="G1013" i="3"/>
  <c r="H1013" i="3"/>
  <c r="E1014" i="3"/>
  <c r="F1014" i="3"/>
  <c r="G1014" i="3"/>
  <c r="H1014" i="3"/>
  <c r="E1015" i="3"/>
  <c r="F1015" i="3"/>
  <c r="G1015" i="3"/>
  <c r="H1015" i="3"/>
  <c r="E1016" i="3"/>
  <c r="F1016" i="3"/>
  <c r="G1016" i="3"/>
  <c r="H1016" i="3"/>
  <c r="E1017" i="3"/>
  <c r="F1017" i="3"/>
  <c r="G1017" i="3"/>
  <c r="H1017" i="3"/>
  <c r="E1018" i="3"/>
  <c r="F1018" i="3"/>
  <c r="G1018" i="3"/>
  <c r="H1018" i="3"/>
  <c r="E1663" i="3"/>
  <c r="F1663" i="3"/>
  <c r="G1663" i="3"/>
  <c r="H1663" i="3"/>
  <c r="E1626" i="3"/>
  <c r="F1626" i="3"/>
  <c r="G1626" i="3"/>
  <c r="H1626" i="3"/>
  <c r="E505" i="3"/>
  <c r="F505" i="3"/>
  <c r="G505" i="3"/>
  <c r="H505" i="3"/>
  <c r="E504" i="3"/>
  <c r="F504" i="3"/>
  <c r="G504" i="3"/>
  <c r="H504" i="3"/>
  <c r="E1019" i="3"/>
  <c r="F1019" i="3"/>
  <c r="G1019" i="3"/>
  <c r="H1019" i="3"/>
  <c r="E1020" i="3"/>
  <c r="F1020" i="3"/>
  <c r="G1020" i="3"/>
  <c r="H1020" i="3"/>
  <c r="E1649" i="3"/>
  <c r="F1649" i="3"/>
  <c r="G1649" i="3"/>
  <c r="H1649" i="3"/>
  <c r="E746" i="3"/>
  <c r="F746" i="3"/>
  <c r="G746" i="3"/>
  <c r="H746" i="3"/>
  <c r="E661" i="3"/>
  <c r="F661" i="3"/>
  <c r="G661" i="3"/>
  <c r="H661" i="3"/>
  <c r="E1381" i="3"/>
  <c r="F1381" i="3"/>
  <c r="G1381" i="3"/>
  <c r="H1381" i="3"/>
  <c r="E1021" i="3"/>
  <c r="F1021" i="3"/>
  <c r="G1021" i="3"/>
  <c r="H1021" i="3"/>
  <c r="E1022" i="3"/>
  <c r="F1022" i="3"/>
  <c r="G1022" i="3"/>
  <c r="H1022" i="3"/>
  <c r="E1023" i="3"/>
  <c r="F1023" i="3"/>
  <c r="G1023" i="3"/>
  <c r="H1023" i="3"/>
  <c r="E1056" i="3"/>
  <c r="F1056" i="3"/>
  <c r="G1056" i="3"/>
  <c r="H1056" i="3"/>
  <c r="E1057" i="3"/>
  <c r="F1057" i="3"/>
  <c r="G1057" i="3"/>
  <c r="H1057" i="3"/>
  <c r="E1238" i="3"/>
  <c r="F1238" i="3"/>
  <c r="G1238" i="3"/>
  <c r="H1238" i="3"/>
  <c r="E1024" i="3"/>
  <c r="F1024" i="3"/>
  <c r="G1024" i="3"/>
  <c r="H1024" i="3"/>
  <c r="E85" i="3"/>
  <c r="F85" i="3"/>
  <c r="G85" i="3"/>
  <c r="H85" i="3"/>
  <c r="E1076" i="3"/>
  <c r="F1076" i="3"/>
  <c r="G1076" i="3"/>
  <c r="H1076" i="3"/>
  <c r="E1241" i="3"/>
  <c r="F1241" i="3"/>
  <c r="G1241" i="3"/>
  <c r="H1241" i="3"/>
  <c r="E1242" i="3"/>
  <c r="F1242" i="3"/>
  <c r="G1242" i="3"/>
  <c r="H1242" i="3"/>
  <c r="E1025" i="3"/>
  <c r="F1025" i="3"/>
  <c r="G1025" i="3"/>
  <c r="H1025" i="3"/>
  <c r="E1038" i="3"/>
  <c r="F1038" i="3"/>
  <c r="G1038" i="3"/>
  <c r="H1038" i="3"/>
  <c r="E642" i="3"/>
  <c r="F642" i="3"/>
  <c r="G642" i="3"/>
  <c r="H642" i="3"/>
  <c r="E1026" i="3"/>
  <c r="F1026" i="3"/>
  <c r="G1026" i="3"/>
  <c r="H1026" i="3"/>
  <c r="E1627" i="3"/>
  <c r="F1627" i="3"/>
  <c r="G1627" i="3"/>
  <c r="H1627" i="3"/>
  <c r="E1243" i="3"/>
  <c r="F1243" i="3"/>
  <c r="G1243" i="3"/>
  <c r="H1243" i="3"/>
  <c r="E643" i="3"/>
  <c r="F643" i="3"/>
  <c r="G643" i="3"/>
  <c r="H643" i="3"/>
  <c r="E1027" i="3"/>
  <c r="F1027" i="3"/>
  <c r="G1027" i="3"/>
  <c r="H1027" i="3"/>
  <c r="E1557" i="3"/>
  <c r="F1557" i="3"/>
  <c r="G1557" i="3"/>
  <c r="H1557" i="3"/>
  <c r="E1365" i="3"/>
  <c r="F1365" i="3"/>
  <c r="G1365" i="3"/>
  <c r="H1365" i="3"/>
  <c r="E1371" i="3"/>
  <c r="F1371" i="3"/>
  <c r="G1371" i="3"/>
  <c r="H1371" i="3"/>
  <c r="E1103" i="3"/>
  <c r="F1103" i="3"/>
  <c r="G1103" i="3"/>
  <c r="H1103" i="3"/>
  <c r="E1628" i="3"/>
  <c r="F1628" i="3"/>
  <c r="G1628" i="3"/>
  <c r="H1628" i="3"/>
  <c r="E624" i="3"/>
  <c r="F624" i="3"/>
  <c r="G624" i="3"/>
  <c r="H624" i="3"/>
  <c r="E1629" i="3"/>
  <c r="F1629" i="3"/>
  <c r="G1629" i="3"/>
  <c r="H1629" i="3"/>
  <c r="E1088" i="3"/>
  <c r="F1088" i="3"/>
  <c r="G1088" i="3"/>
  <c r="H1088" i="3"/>
  <c r="E1028" i="3"/>
  <c r="F1028" i="3"/>
  <c r="G1028" i="3"/>
  <c r="H1028" i="3"/>
  <c r="E850" i="3"/>
  <c r="F850" i="3"/>
  <c r="G850" i="3"/>
  <c r="H850" i="3"/>
  <c r="E1030" i="3"/>
  <c r="F1030" i="3"/>
  <c r="G1030" i="3"/>
  <c r="H1030" i="3"/>
  <c r="E1100" i="3"/>
  <c r="F1100" i="3"/>
  <c r="G1100" i="3"/>
  <c r="H1100" i="3"/>
  <c r="E1101" i="3"/>
  <c r="F1101" i="3"/>
  <c r="G1101" i="3"/>
  <c r="H1101" i="3"/>
  <c r="E1636" i="3"/>
  <c r="F1636" i="3"/>
  <c r="G1636" i="3"/>
  <c r="H1636" i="3"/>
  <c r="H625" i="3"/>
  <c r="G625" i="3"/>
  <c r="E625" i="3"/>
  <c r="F625" i="3"/>
  <c r="K3" i="3" l="1"/>
  <c r="K4" i="3"/>
  <c r="K6" i="3"/>
  <c r="K7" i="3"/>
  <c r="K8" i="3"/>
  <c r="K9" i="3"/>
  <c r="K10" i="3"/>
  <c r="K11" i="3"/>
  <c r="K12" i="3"/>
  <c r="K13" i="3"/>
  <c r="K15" i="3"/>
  <c r="K16" i="3"/>
  <c r="K17" i="3"/>
  <c r="K18" i="3"/>
  <c r="K19" i="3"/>
  <c r="K21" i="3"/>
  <c r="K22" i="3"/>
  <c r="K20" i="3"/>
  <c r="K24" i="3"/>
  <c r="K23" i="3"/>
  <c r="K25" i="3"/>
  <c r="K28" i="3"/>
  <c r="K30" i="3"/>
  <c r="K31" i="3"/>
  <c r="K32" i="3"/>
  <c r="K33" i="3"/>
  <c r="K34" i="3"/>
  <c r="K37" i="3"/>
  <c r="K38" i="3"/>
  <c r="K39" i="3"/>
  <c r="K40" i="3"/>
  <c r="K41" i="3"/>
  <c r="K42" i="3"/>
  <c r="K43" i="3"/>
  <c r="K44" i="3"/>
  <c r="K45" i="3"/>
  <c r="K47" i="3"/>
  <c r="K48" i="3"/>
  <c r="K49" i="3"/>
  <c r="K50" i="3"/>
  <c r="K51" i="3"/>
  <c r="K53" i="3"/>
  <c r="K26" i="3"/>
  <c r="K36" i="3"/>
  <c r="K27" i="3"/>
  <c r="K35" i="3"/>
  <c r="K67" i="3"/>
  <c r="K68" i="3"/>
  <c r="K70" i="3"/>
  <c r="K71" i="3"/>
  <c r="K72" i="3"/>
  <c r="K74" i="3"/>
  <c r="K73" i="3"/>
  <c r="K77" i="3"/>
  <c r="K78" i="3"/>
  <c r="K79" i="3"/>
  <c r="K80" i="3"/>
  <c r="K81" i="3"/>
  <c r="K82" i="3"/>
  <c r="K86" i="3"/>
  <c r="K88" i="3"/>
  <c r="K89" i="3"/>
  <c r="K90" i="3"/>
  <c r="K92" i="3"/>
  <c r="K91" i="3"/>
  <c r="K93" i="3"/>
  <c r="K94" i="3"/>
  <c r="K135" i="3"/>
  <c r="K136" i="3"/>
  <c r="K137" i="3"/>
  <c r="K138" i="3"/>
  <c r="K139" i="3"/>
  <c r="K140" i="3"/>
  <c r="K141" i="3"/>
  <c r="K97" i="3"/>
  <c r="K98" i="3"/>
  <c r="K99" i="3"/>
  <c r="K100" i="3"/>
  <c r="K101" i="3"/>
  <c r="K102" i="3"/>
  <c r="K103" i="3"/>
  <c r="K104" i="3"/>
  <c r="K105" i="3"/>
  <c r="K106" i="3"/>
  <c r="K107" i="3"/>
  <c r="K108" i="3"/>
  <c r="K109" i="3"/>
  <c r="K110" i="3"/>
  <c r="K111" i="3"/>
  <c r="K112" i="3"/>
  <c r="K113" i="3"/>
  <c r="K118" i="3"/>
  <c r="K114" i="3"/>
  <c r="K115" i="3"/>
  <c r="K116" i="3"/>
  <c r="K117" i="3"/>
  <c r="K119" i="3"/>
  <c r="K120" i="3"/>
  <c r="K121" i="3"/>
  <c r="K122" i="3"/>
  <c r="K123" i="3"/>
  <c r="K124" i="3"/>
  <c r="K125" i="3"/>
  <c r="K126" i="3"/>
  <c r="K127" i="3"/>
  <c r="K128" i="3"/>
  <c r="K129" i="3"/>
  <c r="K130" i="3"/>
  <c r="K131" i="3"/>
  <c r="K132" i="3"/>
  <c r="K133" i="3"/>
  <c r="K134" i="3"/>
  <c r="K146" i="3"/>
  <c r="K142" i="3"/>
  <c r="K143" i="3"/>
  <c r="K144" i="3"/>
  <c r="K145" i="3"/>
  <c r="K147" i="3"/>
  <c r="K148" i="3"/>
  <c r="K149" i="3"/>
  <c r="K150" i="3"/>
  <c r="K151" i="3"/>
  <c r="K152" i="3"/>
  <c r="K153" i="3"/>
  <c r="K154" i="3"/>
  <c r="K155" i="3"/>
  <c r="K156" i="3"/>
  <c r="K157" i="3"/>
  <c r="K158" i="3"/>
  <c r="K159" i="3"/>
  <c r="K161" i="3"/>
  <c r="K162" i="3"/>
  <c r="K163" i="3"/>
  <c r="K160" i="3"/>
  <c r="K164" i="3"/>
  <c r="K165" i="3"/>
  <c r="K166" i="3"/>
  <c r="K167" i="3"/>
  <c r="K171" i="3"/>
  <c r="K168" i="3"/>
  <c r="K169" i="3"/>
  <c r="K170" i="3"/>
  <c r="K172" i="3"/>
  <c r="K173" i="3"/>
  <c r="K174" i="3"/>
  <c r="K175" i="3"/>
  <c r="K176" i="3"/>
  <c r="K177" i="3"/>
  <c r="K178" i="3"/>
  <c r="K179" i="3"/>
  <c r="K180" i="3"/>
  <c r="K181" i="3"/>
  <c r="K182" i="3"/>
  <c r="K183" i="3"/>
  <c r="K184" i="3"/>
  <c r="K187" i="3"/>
  <c r="K185" i="3"/>
  <c r="K186" i="3"/>
  <c r="K188" i="3"/>
  <c r="K189" i="3"/>
  <c r="K190" i="3"/>
  <c r="K191" i="3"/>
  <c r="K192" i="3"/>
  <c r="K193" i="3"/>
  <c r="K194" i="3"/>
  <c r="K195" i="3"/>
  <c r="K196" i="3"/>
  <c r="K197" i="3"/>
  <c r="K198" i="3"/>
  <c r="K199" i="3"/>
  <c r="K200" i="3"/>
  <c r="K201" i="3"/>
  <c r="K202" i="3"/>
  <c r="K203" i="3"/>
  <c r="K204" i="3"/>
  <c r="K205" i="3"/>
  <c r="K210" i="3"/>
  <c r="K211" i="3"/>
  <c r="K213" i="3"/>
  <c r="K212" i="3"/>
  <c r="K214" i="3"/>
  <c r="K217" i="3"/>
  <c r="K215" i="3"/>
  <c r="K216" i="3"/>
  <c r="K218" i="3"/>
  <c r="K220" i="3"/>
  <c r="K219" i="3"/>
  <c r="K221" i="3"/>
  <c r="K223" i="3"/>
  <c r="K222" i="3"/>
  <c r="K224" i="3"/>
  <c r="K225" i="3"/>
  <c r="K226" i="3"/>
  <c r="K227" i="3"/>
  <c r="K228" i="3"/>
  <c r="K229" i="3"/>
  <c r="K230" i="3"/>
  <c r="K231" i="3"/>
  <c r="K232" i="3"/>
  <c r="K234" i="3"/>
  <c r="K233" i="3"/>
  <c r="K236" i="3"/>
  <c r="K235" i="3"/>
  <c r="K239" i="3"/>
  <c r="K238" i="3"/>
  <c r="K237" i="3"/>
  <c r="K241" i="3"/>
  <c r="K240" i="3"/>
  <c r="K242" i="3"/>
  <c r="K243" i="3"/>
  <c r="K244" i="3"/>
  <c r="K247" i="3"/>
  <c r="K245" i="3"/>
  <c r="K246" i="3"/>
  <c r="K248" i="3"/>
  <c r="K249" i="3"/>
  <c r="K250" i="3"/>
  <c r="K251" i="3"/>
  <c r="K252" i="3"/>
  <c r="K255" i="3"/>
  <c r="K256" i="3"/>
  <c r="K257" i="3"/>
  <c r="K258" i="3"/>
  <c r="K259" i="3"/>
  <c r="K260" i="3"/>
  <c r="K261" i="3"/>
  <c r="K262" i="3"/>
  <c r="K263" i="3"/>
  <c r="K269" i="3"/>
  <c r="K268" i="3"/>
  <c r="K270" i="3"/>
  <c r="K265" i="3"/>
  <c r="K266" i="3"/>
  <c r="K267" i="3"/>
  <c r="K264"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10" i="3"/>
  <c r="K311" i="3"/>
  <c r="K308" i="3"/>
  <c r="K309" i="3"/>
  <c r="K312" i="3"/>
  <c r="K313" i="3"/>
  <c r="K314" i="3"/>
  <c r="K315" i="3"/>
  <c r="K316" i="3"/>
  <c r="K317" i="3"/>
  <c r="K318" i="3"/>
  <c r="K319" i="3"/>
  <c r="K320" i="3"/>
  <c r="K321" i="3"/>
  <c r="K322" i="3"/>
  <c r="K323" i="3"/>
  <c r="K324" i="3"/>
  <c r="K325" i="3"/>
  <c r="K326" i="3"/>
  <c r="K327" i="3"/>
  <c r="K328" i="3"/>
  <c r="K329" i="3"/>
  <c r="K330" i="3"/>
  <c r="K334" i="3"/>
  <c r="K333" i="3"/>
  <c r="K331" i="3"/>
  <c r="K332" i="3"/>
  <c r="K335" i="3"/>
  <c r="K336" i="3"/>
  <c r="K339" i="3"/>
  <c r="K337" i="3"/>
  <c r="K338"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413" i="3"/>
  <c r="K414" i="3"/>
  <c r="K382" i="3"/>
  <c r="K411" i="3"/>
  <c r="K412" i="3"/>
  <c r="K415" i="3"/>
  <c r="K380" i="3"/>
  <c r="K379" i="3"/>
  <c r="K381" i="3"/>
  <c r="K385" i="3"/>
  <c r="K383" i="3"/>
  <c r="K386" i="3"/>
  <c r="K387" i="3"/>
  <c r="K388" i="3"/>
  <c r="K389" i="3"/>
  <c r="K390" i="3"/>
  <c r="K391" i="3"/>
  <c r="K392" i="3"/>
  <c r="K394" i="3"/>
  <c r="K395" i="3"/>
  <c r="K393" i="3"/>
  <c r="K396" i="3"/>
  <c r="K397" i="3"/>
  <c r="K398" i="3"/>
  <c r="K399" i="3"/>
  <c r="K384" i="3"/>
  <c r="K407" i="3"/>
  <c r="K400" i="3"/>
  <c r="K401" i="3"/>
  <c r="K402" i="3"/>
  <c r="K403" i="3"/>
  <c r="K404" i="3"/>
  <c r="K405" i="3"/>
  <c r="K406" i="3"/>
  <c r="K410" i="3"/>
  <c r="K408" i="3"/>
  <c r="K409" i="3"/>
  <c r="K416" i="3"/>
  <c r="K417" i="3"/>
  <c r="K418" i="3"/>
  <c r="K419" i="3"/>
  <c r="K420" i="3"/>
  <c r="K425" i="3"/>
  <c r="K421" i="3"/>
  <c r="K422" i="3"/>
  <c r="K423" i="3"/>
  <c r="K424" i="3"/>
  <c r="K426" i="3"/>
  <c r="K429" i="3"/>
  <c r="K427" i="3"/>
  <c r="K430" i="3"/>
  <c r="K431" i="3"/>
  <c r="K432" i="3"/>
  <c r="K433" i="3"/>
  <c r="K434" i="3"/>
  <c r="K435" i="3"/>
  <c r="K436" i="3"/>
  <c r="K437" i="3"/>
  <c r="K438" i="3"/>
  <c r="K439" i="3"/>
  <c r="K440" i="3"/>
  <c r="K441" i="3"/>
  <c r="K428" i="3"/>
  <c r="K442" i="3"/>
  <c r="K443" i="3"/>
  <c r="K444" i="3"/>
  <c r="K446" i="3"/>
  <c r="K445" i="3"/>
  <c r="K447" i="3"/>
  <c r="K448" i="3"/>
  <c r="K451" i="3"/>
  <c r="K449" i="3"/>
  <c r="K450" i="3"/>
  <c r="K452" i="3"/>
  <c r="K453" i="3"/>
  <c r="K454" i="3"/>
  <c r="K455" i="3"/>
  <c r="K456" i="3"/>
  <c r="K457" i="3"/>
  <c r="K458" i="3"/>
  <c r="K460" i="3"/>
  <c r="K459" i="3"/>
  <c r="K462" i="3"/>
  <c r="K461" i="3"/>
  <c r="K463" i="3"/>
  <c r="K466" i="3"/>
  <c r="K464" i="3"/>
  <c r="K465" i="3"/>
  <c r="K467" i="3"/>
  <c r="K469" i="3"/>
  <c r="K468" i="3"/>
  <c r="K471" i="3"/>
  <c r="K470" i="3"/>
  <c r="K472" i="3"/>
  <c r="K476" i="3"/>
  <c r="K474" i="3"/>
  <c r="K475" i="3"/>
  <c r="K473" i="3"/>
  <c r="K477" i="3"/>
  <c r="K478" i="3"/>
  <c r="K480" i="3"/>
  <c r="K479" i="3"/>
  <c r="K481" i="3"/>
  <c r="K483" i="3"/>
  <c r="K485" i="3"/>
  <c r="K484" i="3"/>
  <c r="K486" i="3"/>
  <c r="K482" i="3"/>
  <c r="K489" i="3"/>
  <c r="K491" i="3"/>
  <c r="K492" i="3"/>
  <c r="K487" i="3"/>
  <c r="K490" i="3"/>
  <c r="K488" i="3"/>
  <c r="K495" i="3"/>
  <c r="K497" i="3"/>
  <c r="K498" i="3"/>
  <c r="K499" i="3"/>
  <c r="K500" i="3"/>
  <c r="K501" i="3"/>
  <c r="K502" i="3"/>
  <c r="K503" i="3"/>
  <c r="K530" i="3"/>
  <c r="K532" i="3"/>
  <c r="K534" i="3"/>
  <c r="K536" i="3"/>
  <c r="K538" i="3"/>
  <c r="K535" i="3"/>
  <c r="K506" i="3"/>
  <c r="K537" i="3"/>
  <c r="K531" i="3"/>
  <c r="K533" i="3"/>
  <c r="K507" i="3"/>
  <c r="K508" i="3"/>
  <c r="K509" i="3"/>
  <c r="K511" i="3"/>
  <c r="K512" i="3"/>
  <c r="K513" i="3"/>
  <c r="K514" i="3"/>
  <c r="K515" i="3"/>
  <c r="K519" i="3"/>
  <c r="K516" i="3"/>
  <c r="K517" i="3"/>
  <c r="K518" i="3"/>
  <c r="K520" i="3"/>
  <c r="K521" i="3"/>
  <c r="K522" i="3"/>
  <c r="K523" i="3"/>
  <c r="K524" i="3"/>
  <c r="K525" i="3"/>
  <c r="K526" i="3"/>
  <c r="K527" i="3"/>
  <c r="K528" i="3"/>
  <c r="K529" i="3"/>
  <c r="K539" i="3"/>
  <c r="K540" i="3"/>
  <c r="K541" i="3"/>
  <c r="K542" i="3"/>
  <c r="K543" i="3"/>
  <c r="K544" i="3"/>
  <c r="K545" i="3"/>
  <c r="K548" i="3"/>
  <c r="K549" i="3"/>
  <c r="K550" i="3"/>
  <c r="K551" i="3"/>
  <c r="K552" i="3"/>
  <c r="K553" i="3"/>
  <c r="K554" i="3"/>
  <c r="K555" i="3"/>
  <c r="K556" i="3"/>
  <c r="K557" i="3"/>
  <c r="K558" i="3"/>
  <c r="K559" i="3"/>
  <c r="K560" i="3"/>
  <c r="K562" i="3"/>
  <c r="K561" i="3"/>
  <c r="K563" i="3"/>
  <c r="K564" i="3"/>
  <c r="K565" i="3"/>
  <c r="K566" i="3"/>
  <c r="K567" i="3"/>
  <c r="K568" i="3"/>
  <c r="K569" i="3"/>
  <c r="K570" i="3"/>
  <c r="K571" i="3"/>
  <c r="K572" i="3"/>
  <c r="K575" i="3"/>
  <c r="K573" i="3"/>
  <c r="K574" i="3"/>
  <c r="K579" i="3"/>
  <c r="K578" i="3"/>
  <c r="K581" i="3"/>
  <c r="K582" i="3"/>
  <c r="K583" i="3"/>
  <c r="K584" i="3"/>
  <c r="K585" i="3"/>
  <c r="K586" i="3"/>
  <c r="K587" i="3"/>
  <c r="K588" i="3"/>
  <c r="K592" i="3"/>
  <c r="K593" i="3"/>
  <c r="K594" i="3"/>
  <c r="K595" i="3"/>
  <c r="K596" i="3"/>
  <c r="K597" i="3"/>
  <c r="K599" i="3"/>
  <c r="K598" i="3"/>
  <c r="K601" i="3"/>
  <c r="K606" i="3"/>
  <c r="K605" i="3"/>
  <c r="K612" i="3"/>
  <c r="K613" i="3"/>
  <c r="K614" i="3"/>
  <c r="K615" i="3"/>
  <c r="K616" i="3"/>
  <c r="K617" i="3"/>
  <c r="K510" i="3"/>
  <c r="K589" i="3"/>
  <c r="K600" i="3"/>
  <c r="K546" i="3"/>
  <c r="K547" i="3"/>
  <c r="K576" i="3"/>
  <c r="K577" i="3"/>
  <c r="K580" i="3"/>
  <c r="K590" i="3"/>
  <c r="K591" i="3"/>
  <c r="K602" i="3"/>
  <c r="K603" i="3"/>
  <c r="K604" i="3"/>
  <c r="K607" i="3"/>
  <c r="K608" i="3"/>
  <c r="K611" i="3"/>
  <c r="K610" i="3"/>
  <c r="K609" i="3"/>
  <c r="K618" i="3"/>
  <c r="K621" i="3"/>
  <c r="K622" i="3"/>
  <c r="K623" i="3"/>
  <c r="K627" i="3"/>
  <c r="K628" i="3"/>
  <c r="K629" i="3"/>
  <c r="K630" i="3"/>
  <c r="K631" i="3"/>
  <c r="K632" i="3"/>
  <c r="K634" i="3"/>
  <c r="K635" i="3"/>
  <c r="K636" i="3"/>
  <c r="K637" i="3"/>
  <c r="K638" i="3"/>
  <c r="K639" i="3"/>
  <c r="K640" i="3"/>
  <c r="K644" i="3"/>
  <c r="K645" i="3"/>
  <c r="K646" i="3"/>
  <c r="K647" i="3"/>
  <c r="K648" i="3"/>
  <c r="K649" i="3"/>
  <c r="K650" i="3"/>
  <c r="K652" i="3"/>
  <c r="K651" i="3"/>
  <c r="K653" i="3"/>
  <c r="K654" i="3"/>
  <c r="K655" i="3"/>
  <c r="K656" i="3"/>
  <c r="K657" i="3"/>
  <c r="K658" i="3"/>
  <c r="K659" i="3"/>
  <c r="K660" i="3"/>
  <c r="K709" i="3"/>
  <c r="K675" i="3"/>
  <c r="K662" i="3"/>
  <c r="K663" i="3"/>
  <c r="K664" i="3"/>
  <c r="K665" i="3"/>
  <c r="K666" i="3"/>
  <c r="K667" i="3"/>
  <c r="K668" i="3"/>
  <c r="K669" i="3"/>
  <c r="K670" i="3"/>
  <c r="K671" i="3"/>
  <c r="K672" i="3"/>
  <c r="K673" i="3"/>
  <c r="K674" i="3"/>
  <c r="K676" i="3"/>
  <c r="K677" i="3"/>
  <c r="K678" i="3"/>
  <c r="K679" i="3"/>
  <c r="K680" i="3"/>
  <c r="K681" i="3"/>
  <c r="K682" i="3"/>
  <c r="K683" i="3"/>
  <c r="K684" i="3"/>
  <c r="K685" i="3"/>
  <c r="K686" i="3"/>
  <c r="K687" i="3"/>
  <c r="K688" i="3"/>
  <c r="K689" i="3"/>
  <c r="K690" i="3"/>
  <c r="K691" i="3"/>
  <c r="K692" i="3"/>
  <c r="K693" i="3"/>
  <c r="K694" i="3"/>
  <c r="K695" i="3"/>
  <c r="K696" i="3"/>
  <c r="K697" i="3"/>
  <c r="K698" i="3"/>
  <c r="K699" i="3"/>
  <c r="K700" i="3"/>
  <c r="K701" i="3"/>
  <c r="K702" i="3"/>
  <c r="K703" i="3"/>
  <c r="K704" i="3"/>
  <c r="K705" i="3"/>
  <c r="K706" i="3"/>
  <c r="K707" i="3"/>
  <c r="K708" i="3"/>
  <c r="K710" i="3"/>
  <c r="K711" i="3"/>
  <c r="K713" i="3"/>
  <c r="K712" i="3"/>
  <c r="K714" i="3"/>
  <c r="K715" i="3"/>
  <c r="K716" i="3"/>
  <c r="K717" i="3"/>
  <c r="K718" i="3"/>
  <c r="K719" i="3"/>
  <c r="K720" i="3"/>
  <c r="K721" i="3"/>
  <c r="K722" i="3"/>
  <c r="K724" i="3"/>
  <c r="K725" i="3"/>
  <c r="K726" i="3"/>
  <c r="K727" i="3"/>
  <c r="K728" i="3"/>
  <c r="K729" i="3"/>
  <c r="K730" i="3"/>
  <c r="K736" i="3"/>
  <c r="K732" i="3"/>
  <c r="K734" i="3"/>
  <c r="K737" i="3"/>
  <c r="K733" i="3"/>
  <c r="K735" i="3"/>
  <c r="K731" i="3"/>
  <c r="K738" i="3"/>
  <c r="K740" i="3"/>
  <c r="K742" i="3"/>
  <c r="K743" i="3"/>
  <c r="K744" i="3"/>
  <c r="K745" i="3"/>
  <c r="K753" i="3"/>
  <c r="K752" i="3"/>
  <c r="K756" i="3"/>
  <c r="K757" i="3"/>
  <c r="K747" i="3"/>
  <c r="K748" i="3"/>
  <c r="K749" i="3"/>
  <c r="K750" i="3"/>
  <c r="K751" i="3"/>
  <c r="K754" i="3"/>
  <c r="K755" i="3"/>
  <c r="K758" i="3"/>
  <c r="K759" i="3"/>
  <c r="K760" i="3"/>
  <c r="K761" i="3"/>
  <c r="K762" i="3"/>
  <c r="K763" i="3"/>
  <c r="K764" i="3"/>
  <c r="K765" i="3"/>
  <c r="K766" i="3"/>
  <c r="K767" i="3"/>
  <c r="K768" i="3"/>
  <c r="K769" i="3"/>
  <c r="K770" i="3"/>
  <c r="K771" i="3"/>
  <c r="K772" i="3"/>
  <c r="K773" i="3"/>
  <c r="K775" i="3"/>
  <c r="K774" i="3"/>
  <c r="K776" i="3"/>
  <c r="K777" i="3"/>
  <c r="K779" i="3"/>
  <c r="K778" i="3"/>
  <c r="K780" i="3"/>
  <c r="K782" i="3"/>
  <c r="K781" i="3"/>
  <c r="K783" i="3"/>
  <c r="K784" i="3"/>
  <c r="K785" i="3"/>
  <c r="K786" i="3"/>
  <c r="K787" i="3"/>
  <c r="K788" i="3"/>
  <c r="K790" i="3"/>
  <c r="K789" i="3"/>
  <c r="K794" i="3"/>
  <c r="K793" i="3"/>
  <c r="K795" i="3"/>
  <c r="K796" i="3"/>
  <c r="K799" i="3"/>
  <c r="K797" i="3"/>
  <c r="K798" i="3"/>
  <c r="K800" i="3"/>
  <c r="K801" i="3"/>
  <c r="K802" i="3"/>
  <c r="K812" i="3"/>
  <c r="K803" i="3"/>
  <c r="K804" i="3"/>
  <c r="K805" i="3"/>
  <c r="K806" i="3"/>
  <c r="K807" i="3"/>
  <c r="K808" i="3"/>
  <c r="K809" i="3"/>
  <c r="K810" i="3"/>
  <c r="K811" i="3"/>
  <c r="K813" i="3"/>
  <c r="K814" i="3"/>
  <c r="K815" i="3"/>
  <c r="K816" i="3"/>
  <c r="K817" i="3"/>
  <c r="K818" i="3"/>
  <c r="K819" i="3"/>
  <c r="K820" i="3"/>
  <c r="K822" i="3"/>
  <c r="K821" i="3"/>
  <c r="K823" i="3"/>
  <c r="K824" i="3"/>
  <c r="K825" i="3"/>
  <c r="K826" i="3"/>
  <c r="K827" i="3"/>
  <c r="K828" i="3"/>
  <c r="K829" i="3"/>
  <c r="K830" i="3"/>
  <c r="K831" i="3"/>
  <c r="K832" i="3"/>
  <c r="K833" i="3"/>
  <c r="K834" i="3"/>
  <c r="K835" i="3"/>
  <c r="K836" i="3"/>
  <c r="K837" i="3"/>
  <c r="K840" i="3"/>
  <c r="K838" i="3"/>
  <c r="K839" i="3"/>
  <c r="K841" i="3"/>
  <c r="K843" i="3"/>
  <c r="K844" i="3"/>
  <c r="K842" i="3"/>
  <c r="K848" i="3"/>
  <c r="K847" i="3"/>
  <c r="K845" i="3"/>
  <c r="K846" i="3"/>
  <c r="K849" i="3"/>
  <c r="K851" i="3"/>
  <c r="K852" i="3"/>
  <c r="K853" i="3"/>
  <c r="K859" i="3"/>
  <c r="K870" i="3"/>
  <c r="K903" i="3"/>
  <c r="K904" i="3"/>
  <c r="K905" i="3"/>
  <c r="K906" i="3"/>
  <c r="K907" i="3"/>
  <c r="K908" i="3"/>
  <c r="K909" i="3"/>
  <c r="K910" i="3"/>
  <c r="K917" i="3"/>
  <c r="K885" i="3"/>
  <c r="K860" i="3"/>
  <c r="K856" i="3"/>
  <c r="K857" i="3"/>
  <c r="K861" i="3"/>
  <c r="K884" i="3"/>
  <c r="K886" i="3"/>
  <c r="K898" i="3"/>
  <c r="K912" i="3"/>
  <c r="K887" i="3"/>
  <c r="K913" i="3"/>
  <c r="K914" i="3"/>
  <c r="K858" i="3"/>
  <c r="K875" i="3"/>
  <c r="K868" i="3"/>
  <c r="K871" i="3"/>
  <c r="K876" i="3"/>
  <c r="K877" i="3"/>
  <c r="K880" i="3"/>
  <c r="K881" i="3"/>
  <c r="K888" i="3"/>
  <c r="K895" i="3"/>
  <c r="K900" i="3"/>
  <c r="K911" i="3"/>
  <c r="K901" i="3"/>
  <c r="K902" i="3"/>
  <c r="K863" i="3"/>
  <c r="K864" i="3"/>
  <c r="K890" i="3"/>
  <c r="K865" i="3"/>
  <c r="K866" i="3"/>
  <c r="K867" i="3"/>
  <c r="K869" i="3"/>
  <c r="K878" i="3"/>
  <c r="K879" i="3"/>
  <c r="K882" i="3"/>
  <c r="K896" i="3"/>
  <c r="K897" i="3"/>
  <c r="K862" i="3"/>
  <c r="K891" i="3"/>
  <c r="K899" i="3"/>
  <c r="K892" i="3"/>
  <c r="K916" i="3"/>
  <c r="K855" i="3"/>
  <c r="K889" i="3"/>
  <c r="K915" i="3"/>
  <c r="K893" i="3"/>
  <c r="K894" i="3"/>
  <c r="K883" i="3"/>
  <c r="K872" i="3"/>
  <c r="K873" i="3"/>
  <c r="K854" i="3"/>
  <c r="K874" i="3"/>
  <c r="K923" i="3"/>
  <c r="K924" i="3"/>
  <c r="K935" i="3"/>
  <c r="K940" i="3"/>
  <c r="K942" i="3"/>
  <c r="K950" i="3"/>
  <c r="K925" i="3"/>
  <c r="K926" i="3"/>
  <c r="K927" i="3"/>
  <c r="K928" i="3"/>
  <c r="K929" i="3"/>
  <c r="K930" i="3"/>
  <c r="K931" i="3"/>
  <c r="K932" i="3"/>
  <c r="K933" i="3"/>
  <c r="K934" i="3"/>
  <c r="K936" i="3"/>
  <c r="K937" i="3"/>
  <c r="K938" i="3"/>
  <c r="K939" i="3"/>
  <c r="K941" i="3"/>
  <c r="K943" i="3"/>
  <c r="K944" i="3"/>
  <c r="K945" i="3"/>
  <c r="K946" i="3"/>
  <c r="K947" i="3"/>
  <c r="K948" i="3"/>
  <c r="K949" i="3"/>
  <c r="K951" i="3"/>
  <c r="K952" i="3"/>
  <c r="K955" i="3"/>
  <c r="K956" i="3"/>
  <c r="K957" i="3"/>
  <c r="K959" i="3"/>
  <c r="K960" i="3"/>
  <c r="K962" i="3"/>
  <c r="K964" i="3"/>
  <c r="K965" i="3"/>
  <c r="K970" i="3"/>
  <c r="K971" i="3"/>
  <c r="K972" i="3"/>
  <c r="K973" i="3"/>
  <c r="K975" i="3"/>
  <c r="K961" i="3"/>
  <c r="K967" i="3"/>
  <c r="K958" i="3"/>
  <c r="K966" i="3"/>
  <c r="K963" i="3"/>
  <c r="K968" i="3"/>
  <c r="K969" i="3"/>
  <c r="K1552" i="3"/>
  <c r="K976" i="3"/>
  <c r="K977" i="3"/>
  <c r="K978" i="3"/>
  <c r="K979" i="3"/>
  <c r="K980" i="3"/>
  <c r="K981" i="3"/>
  <c r="K982" i="3"/>
  <c r="K983" i="3"/>
  <c r="K984" i="3"/>
  <c r="K985" i="3"/>
  <c r="K986" i="3"/>
  <c r="K987" i="3"/>
  <c r="K988" i="3"/>
  <c r="K989" i="3"/>
  <c r="K990" i="3"/>
  <c r="K991" i="3"/>
  <c r="K992" i="3"/>
  <c r="K993" i="3"/>
  <c r="K994" i="3"/>
  <c r="K995" i="3"/>
  <c r="K996" i="3"/>
  <c r="K997" i="3"/>
  <c r="K998" i="3"/>
  <c r="K999" i="3"/>
  <c r="K1000" i="3"/>
  <c r="K1001" i="3"/>
  <c r="K1002" i="3"/>
  <c r="K1003" i="3"/>
  <c r="K1031" i="3"/>
  <c r="K1032" i="3"/>
  <c r="K1033" i="3"/>
  <c r="K1034" i="3"/>
  <c r="K1035" i="3"/>
  <c r="K1039" i="3"/>
  <c r="K1040" i="3"/>
  <c r="K1041" i="3"/>
  <c r="K1042" i="3"/>
  <c r="K1043" i="3"/>
  <c r="K1044" i="3"/>
  <c r="K1045" i="3"/>
  <c r="K1046" i="3"/>
  <c r="K1047" i="3"/>
  <c r="K1048" i="3"/>
  <c r="K1049" i="3"/>
  <c r="K1050" i="3"/>
  <c r="K1051" i="3"/>
  <c r="K1052" i="3"/>
  <c r="K1054" i="3"/>
  <c r="K1055" i="3"/>
  <c r="K1058" i="3"/>
  <c r="K1059" i="3"/>
  <c r="K1061" i="3"/>
  <c r="K1060" i="3"/>
  <c r="K1062" i="3"/>
  <c r="K1063" i="3"/>
  <c r="K1064" i="3"/>
  <c r="K1065" i="3"/>
  <c r="K1066" i="3"/>
  <c r="K1067" i="3"/>
  <c r="K1068" i="3"/>
  <c r="K1069" i="3"/>
  <c r="K1070" i="3"/>
  <c r="K1071" i="3"/>
  <c r="K1072" i="3"/>
  <c r="K1073" i="3"/>
  <c r="K1074" i="3"/>
  <c r="K1075" i="3"/>
  <c r="K1077" i="3"/>
  <c r="K1078" i="3"/>
  <c r="K1079" i="3"/>
  <c r="K1081" i="3"/>
  <c r="K1082" i="3"/>
  <c r="K1083" i="3"/>
  <c r="K1084" i="3"/>
  <c r="K1085" i="3"/>
  <c r="K1086" i="3"/>
  <c r="K1087" i="3"/>
  <c r="K1089" i="3"/>
  <c r="K1090" i="3"/>
  <c r="K1091" i="3"/>
  <c r="K1092" i="3"/>
  <c r="K1093" i="3"/>
  <c r="K1094" i="3"/>
  <c r="K1096" i="3"/>
  <c r="K1095" i="3"/>
  <c r="K1097" i="3"/>
  <c r="K1098" i="3"/>
  <c r="K1099" i="3"/>
  <c r="K1105" i="3"/>
  <c r="K1104" i="3"/>
  <c r="K1107" i="3"/>
  <c r="K1106" i="3"/>
  <c r="K1109" i="3"/>
  <c r="K1110" i="3"/>
  <c r="K1111" i="3"/>
  <c r="K1108" i="3"/>
  <c r="K1112" i="3"/>
  <c r="K1113" i="3"/>
  <c r="K1114" i="3"/>
  <c r="K1115" i="3"/>
  <c r="K1116" i="3"/>
  <c r="K1117" i="3"/>
  <c r="K1122" i="3"/>
  <c r="K1123" i="3"/>
  <c r="K1124" i="3"/>
  <c r="K1118" i="3"/>
  <c r="K1119" i="3"/>
  <c r="K1121" i="3"/>
  <c r="K1120" i="3"/>
  <c r="K1125" i="3"/>
  <c r="K1126" i="3"/>
  <c r="K1127" i="3"/>
  <c r="K1128" i="3"/>
  <c r="K1144" i="3"/>
  <c r="K1129" i="3"/>
  <c r="K1130" i="3"/>
  <c r="K1131" i="3"/>
  <c r="K1132" i="3"/>
  <c r="K1139" i="3"/>
  <c r="K1135" i="3"/>
  <c r="K1136" i="3"/>
  <c r="K1137" i="3"/>
  <c r="K1138" i="3"/>
  <c r="K1134" i="3"/>
  <c r="K1133" i="3"/>
  <c r="K1140" i="3"/>
  <c r="K1141" i="3"/>
  <c r="K1142" i="3"/>
  <c r="K1143" i="3"/>
  <c r="K1145" i="3"/>
  <c r="K1146" i="3"/>
  <c r="K1147" i="3"/>
  <c r="K1148" i="3"/>
  <c r="K1149" i="3"/>
  <c r="K1150" i="3"/>
  <c r="K1152" i="3"/>
  <c r="K1153" i="3"/>
  <c r="K1154" i="3"/>
  <c r="K1155" i="3"/>
  <c r="K1156" i="3"/>
  <c r="K1157" i="3"/>
  <c r="K1158" i="3"/>
  <c r="K1159" i="3"/>
  <c r="K1160" i="3"/>
  <c r="K1161" i="3"/>
  <c r="K1162" i="3"/>
  <c r="K1163" i="3"/>
  <c r="K1164" i="3"/>
  <c r="K1165" i="3"/>
  <c r="K1166" i="3"/>
  <c r="K1167" i="3"/>
  <c r="K1168" i="3"/>
  <c r="K1169" i="3"/>
  <c r="K1171" i="3"/>
  <c r="K1170" i="3"/>
  <c r="K1172" i="3"/>
  <c r="K1173" i="3"/>
  <c r="K1174" i="3"/>
  <c r="K1175" i="3"/>
  <c r="K1176" i="3"/>
  <c r="K1177" i="3"/>
  <c r="K1178" i="3"/>
  <c r="K1179" i="3"/>
  <c r="K1180" i="3"/>
  <c r="K1181" i="3"/>
  <c r="K1183" i="3"/>
  <c r="K1184" i="3"/>
  <c r="K1186" i="3"/>
  <c r="K1185" i="3"/>
  <c r="K1187" i="3"/>
  <c r="K1207" i="3"/>
  <c r="K1199" i="3"/>
  <c r="K1188" i="3"/>
  <c r="K1189" i="3"/>
  <c r="K1193" i="3"/>
  <c r="K1198" i="3"/>
  <c r="K1194" i="3"/>
  <c r="K1191" i="3"/>
  <c r="K1195" i="3"/>
  <c r="K1196" i="3"/>
  <c r="K1192" i="3"/>
  <c r="K1190" i="3"/>
  <c r="K1197" i="3"/>
  <c r="K1200" i="3"/>
  <c r="K1208" i="3"/>
  <c r="K1202" i="3"/>
  <c r="K1203" i="3"/>
  <c r="K1204" i="3"/>
  <c r="K1206" i="3"/>
  <c r="K1201" i="3"/>
  <c r="K1209" i="3"/>
  <c r="K1205" i="3"/>
  <c r="K1210" i="3"/>
  <c r="K1211" i="3"/>
  <c r="K1212" i="3"/>
  <c r="K1213" i="3"/>
  <c r="K1214" i="3"/>
  <c r="K1216" i="3"/>
  <c r="K1217" i="3"/>
  <c r="K1218" i="3"/>
  <c r="K1226" i="3"/>
  <c r="K1222" i="3"/>
  <c r="K1221" i="3"/>
  <c r="K1219" i="3"/>
  <c r="K1220" i="3"/>
  <c r="K1223" i="3"/>
  <c r="K1224" i="3"/>
  <c r="K1225" i="3"/>
  <c r="K1227" i="3"/>
  <c r="K1228" i="3"/>
  <c r="K1229" i="3"/>
  <c r="K1230" i="3"/>
  <c r="K1231" i="3"/>
  <c r="K1232" i="3"/>
  <c r="K1233" i="3"/>
  <c r="K1234" i="3"/>
  <c r="K1235" i="3"/>
  <c r="K1236" i="3"/>
  <c r="K1237" i="3"/>
  <c r="K1244" i="3"/>
  <c r="K1245" i="3"/>
  <c r="K1246" i="3"/>
  <c r="K1247" i="3"/>
  <c r="K1286" i="3"/>
  <c r="K1299" i="3"/>
  <c r="K1300" i="3"/>
  <c r="K1301" i="3"/>
  <c r="K1302" i="3"/>
  <c r="K1303" i="3"/>
  <c r="K1304" i="3"/>
  <c r="K1305" i="3"/>
  <c r="K1310" i="3"/>
  <c r="K1311" i="3"/>
  <c r="K1290" i="3"/>
  <c r="K1248" i="3"/>
  <c r="K1252" i="3"/>
  <c r="K1249" i="3"/>
  <c r="K1251" i="3"/>
  <c r="K1250" i="3"/>
  <c r="K1253" i="3"/>
  <c r="K1255" i="3"/>
  <c r="K1256" i="3"/>
  <c r="K1254" i="3"/>
  <c r="K1257" i="3"/>
  <c r="K1258" i="3"/>
  <c r="K1259" i="3"/>
  <c r="K1260" i="3"/>
  <c r="K1261" i="3"/>
  <c r="K1262" i="3"/>
  <c r="K1263" i="3"/>
  <c r="K1264" i="3"/>
  <c r="K1265" i="3"/>
  <c r="K1266" i="3"/>
  <c r="K1267" i="3"/>
  <c r="K1268" i="3"/>
  <c r="K1269" i="3"/>
  <c r="K1271" i="3"/>
  <c r="K1276" i="3"/>
  <c r="K1282" i="3"/>
  <c r="K1277" i="3"/>
  <c r="K1278" i="3"/>
  <c r="K1279" i="3"/>
  <c r="K1280" i="3"/>
  <c r="K1281" i="3"/>
  <c r="K1283" i="3"/>
  <c r="K1284" i="3"/>
  <c r="K1285" i="3"/>
  <c r="K1289" i="3"/>
  <c r="K1291" i="3"/>
  <c r="K1292" i="3"/>
  <c r="K1295" i="3"/>
  <c r="K1296" i="3"/>
  <c r="K1297" i="3"/>
  <c r="K1298" i="3"/>
  <c r="K1293" i="3"/>
  <c r="K1294" i="3"/>
  <c r="K1306" i="3"/>
  <c r="K1307" i="3"/>
  <c r="K1308" i="3"/>
  <c r="K1309" i="3"/>
  <c r="K1312" i="3"/>
  <c r="K1313" i="3"/>
  <c r="K1314" i="3"/>
  <c r="K1318" i="3"/>
  <c r="K1319" i="3"/>
  <c r="K1320" i="3"/>
  <c r="K1321" i="3"/>
  <c r="K1322" i="3"/>
  <c r="K1323" i="3"/>
  <c r="K1324" i="3"/>
  <c r="K1325" i="3"/>
  <c r="K1326" i="3"/>
  <c r="K1327" i="3"/>
  <c r="K1328" i="3"/>
  <c r="K1329" i="3"/>
  <c r="K1330" i="3"/>
  <c r="K1332" i="3"/>
  <c r="K1333" i="3"/>
  <c r="K1334" i="3"/>
  <c r="K1335" i="3"/>
  <c r="K1336" i="3"/>
  <c r="K1337" i="3"/>
  <c r="K1338" i="3"/>
  <c r="K1339" i="3"/>
  <c r="K1270" i="3"/>
  <c r="K1272" i="3"/>
  <c r="K1273" i="3"/>
  <c r="K1274" i="3"/>
  <c r="K1275" i="3"/>
  <c r="K1287" i="3"/>
  <c r="K1315" i="3"/>
  <c r="K1316" i="3"/>
  <c r="K1317" i="3"/>
  <c r="K1331" i="3"/>
  <c r="K1288" i="3"/>
  <c r="K1340" i="3"/>
  <c r="K1353" i="3"/>
  <c r="K1349" i="3"/>
  <c r="K1352" i="3"/>
  <c r="K1357" i="3"/>
  <c r="K1347" i="3"/>
  <c r="K1354" i="3"/>
  <c r="K1356" i="3"/>
  <c r="K1351" i="3"/>
  <c r="K1344" i="3"/>
  <c r="K1355" i="3"/>
  <c r="K1343" i="3"/>
  <c r="K1350" i="3"/>
  <c r="K1359" i="3"/>
  <c r="K1358" i="3"/>
  <c r="K1348" i="3"/>
  <c r="K1346" i="3"/>
  <c r="K1345" i="3"/>
  <c r="K1360" i="3"/>
  <c r="K1361" i="3"/>
  <c r="K1362" i="3"/>
  <c r="K1363" i="3"/>
  <c r="K1364" i="3"/>
  <c r="K1366" i="3"/>
  <c r="K1367" i="3"/>
  <c r="K1368" i="3"/>
  <c r="K1369" i="3"/>
  <c r="K1372" i="3"/>
  <c r="K1373" i="3"/>
  <c r="K1374" i="3"/>
  <c r="K1377" i="3"/>
  <c r="K1375" i="3"/>
  <c r="K1376" i="3"/>
  <c r="K1379" i="3"/>
  <c r="K1378" i="3"/>
  <c r="K1380" i="3"/>
  <c r="K1382" i="3"/>
  <c r="K1383" i="3"/>
  <c r="K1385" i="3"/>
  <c r="K1386" i="3"/>
  <c r="K1387" i="3"/>
  <c r="K1390" i="3"/>
  <c r="K1392" i="3"/>
  <c r="K1394" i="3"/>
  <c r="K1395" i="3"/>
  <c r="K1396" i="3"/>
  <c r="K1397" i="3"/>
  <c r="K1398" i="3"/>
  <c r="K1399" i="3"/>
  <c r="K1388" i="3"/>
  <c r="K1389" i="3"/>
  <c r="K1393" i="3"/>
  <c r="K1391" i="3"/>
  <c r="K1401" i="3"/>
  <c r="K1402" i="3"/>
  <c r="K1403" i="3"/>
  <c r="K1404" i="3"/>
  <c r="K1405" i="3"/>
  <c r="K1406" i="3"/>
  <c r="K1407" i="3"/>
  <c r="K1415" i="3"/>
  <c r="K1408" i="3"/>
  <c r="K1409" i="3"/>
  <c r="K1410" i="3"/>
  <c r="K1411" i="3"/>
  <c r="K1412" i="3"/>
  <c r="K1413" i="3"/>
  <c r="K1414" i="3"/>
  <c r="K1416" i="3"/>
  <c r="K1417" i="3"/>
  <c r="K1418" i="3"/>
  <c r="K1420" i="3"/>
  <c r="K1421" i="3"/>
  <c r="K1419" i="3"/>
  <c r="K1422" i="3"/>
  <c r="K1448" i="3"/>
  <c r="K1450" i="3"/>
  <c r="K1453" i="3"/>
  <c r="K1460" i="3"/>
  <c r="K1454" i="3"/>
  <c r="K1455" i="3"/>
  <c r="K1456" i="3"/>
  <c r="K1457" i="3"/>
  <c r="K1458" i="3"/>
  <c r="K1459" i="3"/>
  <c r="K1461" i="3"/>
  <c r="K1462" i="3"/>
  <c r="K1463" i="3"/>
  <c r="K1464" i="3"/>
  <c r="K1465" i="3"/>
  <c r="K1466" i="3"/>
  <c r="K1467" i="3"/>
  <c r="K1468" i="3"/>
  <c r="K1469" i="3"/>
  <c r="K1470" i="3"/>
  <c r="K1471" i="3"/>
  <c r="K1473" i="3"/>
  <c r="K1474" i="3"/>
  <c r="K1507" i="3"/>
  <c r="K1479" i="3"/>
  <c r="K1508" i="3"/>
  <c r="K1478" i="3"/>
  <c r="K1476" i="3"/>
  <c r="K1475" i="3"/>
  <c r="K1477" i="3"/>
  <c r="K1481" i="3"/>
  <c r="K1480" i="3"/>
  <c r="K1482" i="3"/>
  <c r="K1483" i="3"/>
  <c r="K1485" i="3"/>
  <c r="K1484" i="3"/>
  <c r="K1486" i="3"/>
  <c r="K1487" i="3"/>
  <c r="K1488" i="3"/>
  <c r="K1489" i="3"/>
  <c r="K1490" i="3"/>
  <c r="K1491" i="3"/>
  <c r="K1492" i="3"/>
  <c r="K1494" i="3"/>
  <c r="K1493" i="3"/>
  <c r="K1495" i="3"/>
  <c r="K1496" i="3"/>
  <c r="K1497" i="3"/>
  <c r="K1499" i="3"/>
  <c r="K1498" i="3"/>
  <c r="K1501" i="3"/>
  <c r="K1500" i="3"/>
  <c r="K1502" i="3"/>
  <c r="K1504" i="3"/>
  <c r="K1503" i="3"/>
  <c r="K1505" i="3"/>
  <c r="K1506" i="3"/>
  <c r="K1509" i="3"/>
  <c r="K1510" i="3"/>
  <c r="K1511" i="3"/>
  <c r="K1512" i="3"/>
  <c r="K1513" i="3"/>
  <c r="K1514" i="3"/>
  <c r="K1515" i="3"/>
  <c r="K1516" i="3"/>
  <c r="K1517" i="3"/>
  <c r="K1518" i="3"/>
  <c r="K1519" i="3"/>
  <c r="K1520" i="3"/>
  <c r="K1521" i="3"/>
  <c r="K1522" i="3"/>
  <c r="K1523" i="3"/>
  <c r="K1524" i="3"/>
  <c r="K1525" i="3"/>
  <c r="K1526" i="3"/>
  <c r="K1527" i="3"/>
  <c r="K1528" i="3"/>
  <c r="K1529" i="3"/>
  <c r="K1530" i="3"/>
  <c r="K1531" i="3"/>
  <c r="K1532" i="3"/>
  <c r="K1533" i="3"/>
  <c r="K1534" i="3"/>
  <c r="K1535" i="3"/>
  <c r="K1536" i="3"/>
  <c r="K1537" i="3"/>
  <c r="K1538" i="3"/>
  <c r="K1539" i="3"/>
  <c r="K1540" i="3"/>
  <c r="K1541" i="3"/>
  <c r="K1542" i="3"/>
  <c r="K1543" i="3"/>
  <c r="K1544" i="3"/>
  <c r="K1545" i="3"/>
  <c r="K1546" i="3"/>
  <c r="K1547" i="3"/>
  <c r="K1548" i="3"/>
  <c r="K1554" i="3"/>
  <c r="K1553" i="3"/>
  <c r="K1556" i="3"/>
  <c r="K1555" i="3"/>
  <c r="K1559" i="3"/>
  <c r="K1560" i="3"/>
  <c r="K1575" i="3"/>
  <c r="K1580" i="3"/>
  <c r="K1581" i="3"/>
  <c r="K1582" i="3"/>
  <c r="K1585" i="3"/>
  <c r="K1586" i="3"/>
  <c r="K1589" i="3"/>
  <c r="K1590" i="3"/>
  <c r="K1591" i="3"/>
  <c r="K1594" i="3"/>
  <c r="K1595" i="3"/>
  <c r="K1596" i="3"/>
  <c r="K1601" i="3"/>
  <c r="K1602" i="3"/>
  <c r="K1561" i="3"/>
  <c r="K1562" i="3"/>
  <c r="K1563" i="3"/>
  <c r="K1564" i="3"/>
  <c r="K1565" i="3"/>
  <c r="K1566" i="3"/>
  <c r="K1567" i="3"/>
  <c r="K1569" i="3"/>
  <c r="K1570" i="3"/>
  <c r="K1571" i="3"/>
  <c r="K1572" i="3"/>
  <c r="K1573" i="3"/>
  <c r="K1574" i="3"/>
  <c r="K1576" i="3"/>
  <c r="K1577" i="3"/>
  <c r="K1578" i="3"/>
  <c r="K1579" i="3"/>
  <c r="K1583" i="3"/>
  <c r="K1584" i="3"/>
  <c r="K1587" i="3"/>
  <c r="K1592" i="3"/>
  <c r="K1593" i="3"/>
  <c r="K1597" i="3"/>
  <c r="K1598" i="3"/>
  <c r="K1599" i="3"/>
  <c r="K1600" i="3"/>
  <c r="K1568" i="3"/>
  <c r="K1588" i="3"/>
  <c r="K1604" i="3"/>
  <c r="K1605" i="3"/>
  <c r="K1606" i="3"/>
  <c r="K1607" i="3"/>
  <c r="K1608" i="3"/>
  <c r="K1609" i="3"/>
  <c r="K1610" i="3"/>
  <c r="K1611" i="3"/>
  <c r="K1612" i="3"/>
  <c r="K1613" i="3"/>
  <c r="K1614" i="3"/>
  <c r="K1615" i="3"/>
  <c r="K1617" i="3"/>
  <c r="K1618" i="3"/>
  <c r="K1619" i="3"/>
  <c r="K1620" i="3"/>
  <c r="K1621" i="3"/>
  <c r="K1622" i="3"/>
  <c r="K1623" i="3"/>
  <c r="K1624" i="3"/>
  <c r="K1630" i="3"/>
  <c r="K1637" i="3"/>
  <c r="K1638" i="3"/>
  <c r="K1639" i="3"/>
  <c r="K1640" i="3"/>
  <c r="K1641" i="3"/>
  <c r="K1642" i="3"/>
  <c r="K1643" i="3"/>
  <c r="K1645" i="3"/>
  <c r="K1650" i="3"/>
  <c r="K1651" i="3"/>
  <c r="K1658" i="3"/>
  <c r="K1657" i="3"/>
  <c r="K1659" i="3"/>
  <c r="K1660" i="3"/>
  <c r="K1664" i="3"/>
  <c r="K1665" i="3"/>
  <c r="K1666" i="3"/>
  <c r="K1667" i="3"/>
  <c r="K2" i="3"/>
  <c r="C3" i="10" l="1"/>
  <c r="C4" i="10"/>
  <c r="C5" i="10"/>
  <c r="C6" i="10"/>
  <c r="C7" i="10"/>
  <c r="C8" i="10"/>
  <c r="C9" i="10"/>
  <c r="C10" i="10"/>
  <c r="C11" i="10"/>
  <c r="C12" i="10"/>
  <c r="C13" i="10"/>
  <c r="C14" i="10"/>
  <c r="C15" i="10"/>
  <c r="C16" i="10"/>
  <c r="C17" i="10"/>
  <c r="C18" i="10"/>
  <c r="C19" i="10"/>
  <c r="C20" i="10"/>
  <c r="C21" i="10"/>
  <c r="C22" i="10"/>
  <c r="C23" i="10"/>
  <c r="C24" i="10"/>
  <c r="C25"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8" i="10"/>
  <c r="C59" i="10"/>
  <c r="C60" i="10"/>
  <c r="C61" i="10"/>
  <c r="C62" i="10"/>
  <c r="C63" i="10"/>
  <c r="C64" i="10"/>
  <c r="C65" i="10"/>
  <c r="C66" i="10"/>
  <c r="C67" i="10"/>
  <c r="C68" i="10"/>
  <c r="C69" i="10"/>
  <c r="C70" i="10"/>
  <c r="C71" i="10"/>
  <c r="C72" i="10"/>
  <c r="C73" i="10"/>
  <c r="C74" i="10"/>
  <c r="C75" i="10"/>
  <c r="C76" i="10"/>
  <c r="C77" i="10"/>
  <c r="C78" i="10"/>
  <c r="C79" i="10"/>
  <c r="C80" i="10"/>
  <c r="C81" i="10"/>
  <c r="C2" i="10"/>
  <c r="H42" i="11" l="1"/>
  <c r="G42" i="11"/>
  <c r="F42" i="11"/>
  <c r="E42" i="11"/>
  <c r="H41" i="11"/>
  <c r="G41" i="11"/>
  <c r="F41" i="11"/>
  <c r="E41" i="11"/>
  <c r="H40" i="11"/>
  <c r="G40" i="11"/>
  <c r="F40" i="11"/>
  <c r="E40" i="11"/>
  <c r="H39" i="11"/>
  <c r="G39" i="11"/>
  <c r="F39" i="11"/>
  <c r="E39" i="11"/>
  <c r="H38" i="11"/>
  <c r="G38" i="11"/>
  <c r="F38" i="11"/>
  <c r="E38" i="11"/>
  <c r="H37" i="11"/>
  <c r="G37" i="11"/>
  <c r="F37" i="11"/>
  <c r="E37" i="11"/>
  <c r="H36" i="11"/>
  <c r="G36" i="11"/>
  <c r="F36" i="11"/>
  <c r="E36" i="11"/>
  <c r="H35" i="11"/>
  <c r="G35" i="11"/>
  <c r="F35" i="11"/>
  <c r="E35" i="11"/>
  <c r="H34" i="11"/>
  <c r="G34" i="11"/>
  <c r="F34" i="11"/>
  <c r="E34" i="11"/>
  <c r="H33" i="11"/>
  <c r="G33" i="11"/>
  <c r="F33" i="11"/>
  <c r="E33" i="11"/>
  <c r="H32" i="11"/>
  <c r="G32" i="11"/>
  <c r="F32" i="11"/>
  <c r="E32" i="11"/>
  <c r="H31" i="11"/>
  <c r="G31" i="11"/>
  <c r="F31" i="11"/>
  <c r="E31" i="11"/>
  <c r="H30" i="11"/>
  <c r="G30" i="11"/>
  <c r="F30" i="11"/>
  <c r="E30" i="11"/>
  <c r="H29" i="11"/>
  <c r="G29" i="11"/>
  <c r="F29" i="11"/>
  <c r="E29" i="11"/>
  <c r="H28" i="11"/>
  <c r="G28" i="11"/>
  <c r="F28" i="11"/>
  <c r="E28" i="11"/>
  <c r="H27" i="11"/>
  <c r="G27" i="11"/>
  <c r="F27" i="11"/>
  <c r="E27" i="11"/>
  <c r="H26" i="11"/>
  <c r="G26" i="11"/>
  <c r="F26" i="11"/>
  <c r="E26" i="11"/>
  <c r="H25" i="11"/>
  <c r="G25" i="11"/>
  <c r="F25" i="11"/>
  <c r="E25" i="11"/>
  <c r="H24" i="11"/>
  <c r="G24" i="11"/>
  <c r="F24" i="11"/>
  <c r="E24" i="11"/>
  <c r="H23" i="11"/>
  <c r="G23" i="11"/>
  <c r="F23" i="11"/>
  <c r="E23" i="11"/>
  <c r="H22" i="11"/>
  <c r="G22" i="11"/>
  <c r="F22" i="11"/>
  <c r="E22" i="11"/>
  <c r="H21" i="11"/>
  <c r="G21" i="11"/>
  <c r="F21" i="11"/>
  <c r="E21" i="11"/>
  <c r="H20" i="11"/>
  <c r="G20" i="11"/>
  <c r="F20" i="11"/>
  <c r="E20" i="11"/>
  <c r="H19" i="11"/>
  <c r="G19" i="11"/>
  <c r="F19" i="11"/>
  <c r="E19" i="11"/>
  <c r="H18" i="11"/>
  <c r="G18" i="11"/>
  <c r="F18" i="11"/>
  <c r="E18" i="11"/>
  <c r="H17" i="11"/>
  <c r="G17" i="11"/>
  <c r="F17" i="11"/>
  <c r="E17" i="11"/>
  <c r="H16" i="11"/>
  <c r="G16" i="11"/>
  <c r="F16" i="11"/>
  <c r="E16" i="11"/>
  <c r="H15" i="11"/>
  <c r="G15" i="11"/>
  <c r="F15" i="11"/>
  <c r="E15" i="11"/>
  <c r="H14" i="11"/>
  <c r="G14" i="11"/>
  <c r="F14" i="11"/>
  <c r="E14" i="11"/>
  <c r="H13" i="11"/>
  <c r="G13" i="11"/>
  <c r="F13" i="11"/>
  <c r="E13" i="11"/>
  <c r="H12" i="11"/>
  <c r="G12" i="11"/>
  <c r="F12" i="11"/>
  <c r="E12" i="11"/>
  <c r="H11" i="11"/>
  <c r="G11" i="11"/>
  <c r="F11" i="11"/>
  <c r="E11" i="11"/>
  <c r="H10" i="11"/>
  <c r="G10" i="11"/>
  <c r="F10" i="11"/>
  <c r="E10" i="11"/>
  <c r="H9" i="11"/>
  <c r="G9" i="11"/>
  <c r="F9" i="11"/>
  <c r="E9" i="11"/>
  <c r="H8" i="11"/>
  <c r="G8" i="11"/>
  <c r="F8" i="11"/>
  <c r="E8" i="11"/>
  <c r="H7" i="11"/>
  <c r="G7" i="11"/>
  <c r="F7" i="11"/>
  <c r="E7" i="11"/>
  <c r="H6" i="11"/>
  <c r="G6" i="11"/>
  <c r="F6" i="11"/>
  <c r="E6" i="11"/>
  <c r="H5" i="11"/>
  <c r="G5" i="11"/>
  <c r="F5" i="11"/>
  <c r="E5" i="11"/>
  <c r="H4" i="11"/>
  <c r="G4" i="11"/>
  <c r="F4" i="11"/>
  <c r="E4" i="11"/>
  <c r="H3" i="11"/>
  <c r="G3" i="11"/>
  <c r="F3" i="11"/>
  <c r="E3" i="11"/>
  <c r="H2" i="11"/>
  <c r="G2" i="11"/>
  <c r="F2" i="11"/>
  <c r="E2" i="11"/>
  <c r="E3" i="9" l="1"/>
  <c r="F3" i="9"/>
  <c r="G3" i="9"/>
  <c r="H3" i="9"/>
  <c r="E4" i="9"/>
  <c r="F4" i="9"/>
  <c r="G4" i="9"/>
  <c r="H4" i="9"/>
  <c r="E5" i="9"/>
  <c r="F5" i="9"/>
  <c r="G5" i="9"/>
  <c r="H5" i="9"/>
  <c r="E6" i="9"/>
  <c r="F6" i="9"/>
  <c r="G6" i="9"/>
  <c r="H6" i="9"/>
  <c r="E7" i="9"/>
  <c r="F7" i="9"/>
  <c r="G7" i="9"/>
  <c r="H7" i="9"/>
  <c r="E8" i="9"/>
  <c r="F8" i="9"/>
  <c r="G8" i="9"/>
  <c r="H8" i="9"/>
  <c r="E9" i="9"/>
  <c r="F9" i="9"/>
  <c r="G9" i="9"/>
  <c r="H9" i="9"/>
  <c r="E10" i="9"/>
  <c r="F10" i="9"/>
  <c r="G10" i="9"/>
  <c r="H10" i="9"/>
  <c r="E11" i="9"/>
  <c r="F11" i="9"/>
  <c r="G11" i="9"/>
  <c r="H11" i="9"/>
  <c r="E12" i="9"/>
  <c r="F12" i="9"/>
  <c r="G12" i="9"/>
  <c r="H12" i="9"/>
  <c r="E13" i="9"/>
  <c r="F13" i="9"/>
  <c r="G13" i="9"/>
  <c r="H13" i="9"/>
  <c r="E14" i="9"/>
  <c r="F14" i="9"/>
  <c r="G14" i="9"/>
  <c r="H14" i="9"/>
  <c r="E15" i="9"/>
  <c r="F15" i="9"/>
  <c r="G15" i="9"/>
  <c r="H15" i="9"/>
  <c r="E16" i="9"/>
  <c r="F16" i="9"/>
  <c r="G16" i="9"/>
  <c r="H16" i="9"/>
  <c r="E17" i="9"/>
  <c r="F17" i="9"/>
  <c r="G17" i="9"/>
  <c r="H17" i="9"/>
  <c r="E18" i="9"/>
  <c r="F18" i="9"/>
  <c r="G18" i="9"/>
  <c r="H18" i="9"/>
  <c r="E19" i="9"/>
  <c r="F19" i="9"/>
  <c r="G19" i="9"/>
  <c r="H19" i="9"/>
  <c r="E20" i="9"/>
  <c r="F20" i="9"/>
  <c r="G20" i="9"/>
  <c r="H20" i="9"/>
  <c r="E21" i="9"/>
  <c r="F21" i="9"/>
  <c r="G21" i="9"/>
  <c r="H21" i="9"/>
  <c r="E22" i="9"/>
  <c r="F22" i="9"/>
  <c r="G22" i="9"/>
  <c r="H22" i="9"/>
  <c r="E23" i="9"/>
  <c r="F23" i="9"/>
  <c r="G23" i="9"/>
  <c r="H23" i="9"/>
  <c r="E24" i="9"/>
  <c r="F24" i="9"/>
  <c r="G24" i="9"/>
  <c r="H24" i="9"/>
  <c r="E25" i="9"/>
  <c r="F25" i="9"/>
  <c r="G25" i="9"/>
  <c r="H25" i="9"/>
  <c r="E26" i="9"/>
  <c r="F26" i="9"/>
  <c r="G26" i="9"/>
  <c r="H26" i="9"/>
  <c r="H2" i="9"/>
  <c r="G2" i="9"/>
  <c r="F2" i="9"/>
  <c r="E2" i="9"/>
  <c r="G1408" i="3"/>
  <c r="H1408" i="3"/>
  <c r="G1409" i="3"/>
  <c r="H1409" i="3"/>
  <c r="G1410" i="3"/>
  <c r="H1410" i="3"/>
  <c r="G1411" i="3"/>
  <c r="H1411" i="3"/>
  <c r="G1412" i="3"/>
  <c r="H1412" i="3"/>
  <c r="G1413" i="3"/>
  <c r="H1413" i="3"/>
  <c r="G1414" i="3"/>
  <c r="H1414" i="3"/>
  <c r="G1416" i="3"/>
  <c r="H1416" i="3"/>
  <c r="G1417" i="3"/>
  <c r="H1417" i="3"/>
  <c r="G1353" i="3"/>
  <c r="H1353" i="3"/>
  <c r="G1349" i="3"/>
  <c r="H1349" i="3"/>
  <c r="G1352" i="3"/>
  <c r="H1352" i="3"/>
  <c r="G1357" i="3"/>
  <c r="H1357" i="3"/>
  <c r="G1347" i="3"/>
  <c r="H1347" i="3"/>
  <c r="G1354" i="3"/>
  <c r="H1354" i="3"/>
  <c r="G1356" i="3"/>
  <c r="H1356" i="3"/>
  <c r="G1351" i="3"/>
  <c r="H1351" i="3"/>
  <c r="G1344" i="3"/>
  <c r="H1344" i="3"/>
  <c r="G1355" i="3"/>
  <c r="H1355" i="3"/>
  <c r="G1343" i="3"/>
  <c r="H1343" i="3"/>
  <c r="G1350" i="3"/>
  <c r="H1350" i="3"/>
  <c r="G1359" i="3"/>
  <c r="H1359" i="3"/>
  <c r="G1358" i="3"/>
  <c r="H1358" i="3"/>
  <c r="G1348" i="3"/>
  <c r="H1348" i="3"/>
  <c r="G1346" i="3"/>
  <c r="H1346" i="3"/>
  <c r="G1345" i="3"/>
  <c r="H1345" i="3"/>
  <c r="G1058" i="3"/>
  <c r="H1058" i="3"/>
  <c r="G1059" i="3"/>
  <c r="H1059" i="3"/>
  <c r="G1212" i="3"/>
  <c r="H1212" i="3"/>
  <c r="G1213" i="3"/>
  <c r="H1213" i="3"/>
  <c r="G1214" i="3"/>
  <c r="H1214" i="3"/>
  <c r="G1216" i="3"/>
  <c r="H1216" i="3"/>
  <c r="G1244" i="3"/>
  <c r="H1244" i="3"/>
  <c r="G1245" i="3"/>
  <c r="H1245" i="3"/>
  <c r="G647" i="3"/>
  <c r="H647" i="3"/>
  <c r="G648" i="3"/>
  <c r="H648" i="3"/>
  <c r="G649" i="3"/>
  <c r="H649" i="3"/>
  <c r="G650" i="3"/>
  <c r="H650" i="3"/>
  <c r="G1463" i="3"/>
  <c r="H1463" i="3"/>
  <c r="G1464" i="3"/>
  <c r="H1464" i="3"/>
  <c r="G1465" i="3"/>
  <c r="H1465" i="3"/>
  <c r="G1466" i="3"/>
  <c r="H1466" i="3"/>
  <c r="G1467" i="3"/>
  <c r="H1467" i="3"/>
  <c r="G1468" i="3"/>
  <c r="H1468" i="3"/>
  <c r="G652" i="3"/>
  <c r="H652" i="3"/>
  <c r="G1372" i="3"/>
  <c r="H1372" i="3"/>
  <c r="G1373" i="3"/>
  <c r="H1373" i="3"/>
  <c r="G1374" i="3"/>
  <c r="H1374" i="3"/>
  <c r="G651" i="3"/>
  <c r="H651" i="3"/>
  <c r="G1062" i="3"/>
  <c r="H1062" i="3"/>
  <c r="G1063" i="3"/>
  <c r="H1063" i="3"/>
  <c r="G15" i="3"/>
  <c r="H15" i="3"/>
  <c r="G16" i="3"/>
  <c r="H16" i="3"/>
  <c r="G17" i="3"/>
  <c r="H17" i="3"/>
  <c r="G18" i="3"/>
  <c r="H18" i="3"/>
  <c r="G19" i="3"/>
  <c r="H19" i="3"/>
  <c r="G21" i="3"/>
  <c r="H21" i="3"/>
  <c r="G22" i="3"/>
  <c r="H22" i="3"/>
  <c r="G20" i="3"/>
  <c r="H20" i="3"/>
  <c r="G24" i="3"/>
  <c r="H24" i="3"/>
  <c r="G23" i="3"/>
  <c r="H23" i="3"/>
  <c r="G1377" i="3"/>
  <c r="H1377" i="3"/>
  <c r="G1664" i="3"/>
  <c r="H1664" i="3"/>
  <c r="G1665" i="3"/>
  <c r="H1665" i="3"/>
  <c r="G1624" i="3"/>
  <c r="H1624" i="3"/>
  <c r="G213" i="3"/>
  <c r="H213" i="3"/>
  <c r="G212" i="3"/>
  <c r="H212" i="3"/>
  <c r="G214" i="3"/>
  <c r="H214" i="3"/>
  <c r="G217" i="3"/>
  <c r="H217" i="3"/>
  <c r="G215" i="3"/>
  <c r="H215" i="3"/>
  <c r="G216" i="3"/>
  <c r="H216" i="3"/>
  <c r="G218" i="3"/>
  <c r="H218" i="3"/>
  <c r="G220" i="3"/>
  <c r="H220" i="3"/>
  <c r="G219" i="3"/>
  <c r="H219" i="3"/>
  <c r="G221" i="3"/>
  <c r="H221" i="3"/>
  <c r="G223" i="3"/>
  <c r="H223" i="3"/>
  <c r="G222" i="3"/>
  <c r="H222" i="3"/>
  <c r="G224" i="3"/>
  <c r="H224" i="3"/>
  <c r="G225" i="3"/>
  <c r="H225" i="3"/>
  <c r="G226" i="3"/>
  <c r="H226" i="3"/>
  <c r="G227" i="3"/>
  <c r="H227" i="3"/>
  <c r="G228" i="3"/>
  <c r="H228" i="3"/>
  <c r="G229" i="3"/>
  <c r="H229" i="3"/>
  <c r="G230" i="3"/>
  <c r="H230" i="3"/>
  <c r="G231" i="3"/>
  <c r="H231" i="3"/>
  <c r="G232" i="3"/>
  <c r="H232" i="3"/>
  <c r="G234" i="3"/>
  <c r="H234" i="3"/>
  <c r="G233" i="3"/>
  <c r="H233" i="3"/>
  <c r="G236" i="3"/>
  <c r="H236" i="3"/>
  <c r="G235" i="3"/>
  <c r="H235" i="3"/>
  <c r="G239" i="3"/>
  <c r="H239" i="3"/>
  <c r="G238" i="3"/>
  <c r="H238" i="3"/>
  <c r="G237" i="3"/>
  <c r="H237" i="3"/>
  <c r="G241" i="3"/>
  <c r="H241" i="3"/>
  <c r="G240" i="3"/>
  <c r="H240" i="3"/>
  <c r="G242" i="3"/>
  <c r="H242" i="3"/>
  <c r="G243" i="3"/>
  <c r="H243" i="3"/>
  <c r="G244" i="3"/>
  <c r="H244" i="3"/>
  <c r="G247" i="3"/>
  <c r="H247" i="3"/>
  <c r="G245" i="3"/>
  <c r="H245" i="3"/>
  <c r="G246" i="3"/>
  <c r="H246" i="3"/>
  <c r="G248" i="3"/>
  <c r="H248" i="3"/>
  <c r="G249" i="3"/>
  <c r="H249" i="3"/>
  <c r="G250" i="3"/>
  <c r="H250" i="3"/>
  <c r="G251" i="3"/>
  <c r="H251" i="3"/>
  <c r="G252" i="3"/>
  <c r="H252" i="3"/>
  <c r="G766" i="3"/>
  <c r="H766" i="3"/>
  <c r="G767" i="3"/>
  <c r="H767" i="3"/>
  <c r="G768" i="3"/>
  <c r="H768" i="3"/>
  <c r="G769" i="3"/>
  <c r="H769" i="3"/>
  <c r="G770" i="3"/>
  <c r="H770" i="3"/>
  <c r="G771" i="3"/>
  <c r="H771" i="3"/>
  <c r="G772" i="3"/>
  <c r="H772" i="3"/>
  <c r="G773" i="3"/>
  <c r="H773" i="3"/>
  <c r="G775" i="3"/>
  <c r="H775" i="3"/>
  <c r="G774" i="3"/>
  <c r="H774" i="3"/>
  <c r="G776" i="3"/>
  <c r="H776" i="3"/>
  <c r="G777" i="3"/>
  <c r="H777" i="3"/>
  <c r="G779" i="3"/>
  <c r="H779" i="3"/>
  <c r="G778" i="3"/>
  <c r="H778" i="3"/>
  <c r="G780" i="3"/>
  <c r="H780" i="3"/>
  <c r="G782" i="3"/>
  <c r="H782" i="3"/>
  <c r="G781" i="3"/>
  <c r="H781" i="3"/>
  <c r="G783" i="3"/>
  <c r="H783" i="3"/>
  <c r="G784" i="3"/>
  <c r="H784" i="3"/>
  <c r="G785" i="3"/>
  <c r="H785" i="3"/>
  <c r="G786" i="3"/>
  <c r="H786" i="3"/>
  <c r="G787" i="3"/>
  <c r="H787" i="3"/>
  <c r="G788" i="3"/>
  <c r="H788" i="3"/>
  <c r="G790" i="3"/>
  <c r="H790" i="3"/>
  <c r="G789" i="3"/>
  <c r="H789" i="3"/>
  <c r="G1034" i="3"/>
  <c r="H1034" i="3"/>
  <c r="G257" i="3"/>
  <c r="H257" i="3"/>
  <c r="G258" i="3"/>
  <c r="H258" i="3"/>
  <c r="G259" i="3"/>
  <c r="H259" i="3"/>
  <c r="G260" i="3"/>
  <c r="H260" i="3"/>
  <c r="G261" i="3"/>
  <c r="H261" i="3"/>
  <c r="G262" i="3"/>
  <c r="H262" i="3"/>
  <c r="G263" i="3"/>
  <c r="H263" i="3"/>
  <c r="G644" i="3"/>
  <c r="H644" i="3"/>
  <c r="G645" i="3"/>
  <c r="H645" i="3"/>
  <c r="G646" i="3"/>
  <c r="H646" i="3"/>
  <c r="G1360" i="3"/>
  <c r="H1360" i="3"/>
  <c r="G1375" i="3"/>
  <c r="H1375" i="3"/>
  <c r="G1361" i="3"/>
  <c r="H1361" i="3"/>
  <c r="G1362" i="3"/>
  <c r="H1362" i="3"/>
  <c r="G1363" i="3"/>
  <c r="H1363" i="3"/>
  <c r="G1364" i="3"/>
  <c r="H1364" i="3"/>
  <c r="G1174" i="3"/>
  <c r="H1174" i="3"/>
  <c r="G1175" i="3"/>
  <c r="H1175" i="3"/>
  <c r="G1176" i="3"/>
  <c r="H1176" i="3"/>
  <c r="G1177" i="3"/>
  <c r="H1177" i="3"/>
  <c r="G627" i="3"/>
  <c r="H627" i="3"/>
  <c r="G628" i="3"/>
  <c r="H628" i="3"/>
  <c r="G629" i="3"/>
  <c r="H629" i="3"/>
  <c r="G630" i="3"/>
  <c r="H630" i="3"/>
  <c r="G631" i="3"/>
  <c r="H631" i="3"/>
  <c r="G1186" i="3"/>
  <c r="H1186" i="3"/>
  <c r="G1185" i="3"/>
  <c r="H1185" i="3"/>
  <c r="G1187" i="3"/>
  <c r="H1187" i="3"/>
  <c r="G634" i="3"/>
  <c r="H634" i="3"/>
  <c r="G635" i="3"/>
  <c r="H635" i="3"/>
  <c r="G636" i="3"/>
  <c r="H636" i="3"/>
  <c r="G637" i="3"/>
  <c r="H637" i="3"/>
  <c r="G638" i="3"/>
  <c r="H638" i="3"/>
  <c r="G639" i="3"/>
  <c r="H639" i="3"/>
  <c r="G640" i="3"/>
  <c r="H640" i="3"/>
  <c r="G653" i="3"/>
  <c r="H653" i="3"/>
  <c r="G654" i="3"/>
  <c r="H654" i="3"/>
  <c r="G655" i="3"/>
  <c r="H655" i="3"/>
  <c r="G656" i="3"/>
  <c r="H656" i="3"/>
  <c r="G657" i="3"/>
  <c r="H657" i="3"/>
  <c r="G658" i="3"/>
  <c r="H658" i="3"/>
  <c r="G935" i="3"/>
  <c r="H935" i="3"/>
  <c r="G940" i="3"/>
  <c r="H940" i="3"/>
  <c r="G942" i="3"/>
  <c r="H942" i="3"/>
  <c r="G950" i="3"/>
  <c r="H950" i="3"/>
  <c r="G135" i="3"/>
  <c r="H135" i="3"/>
  <c r="G136" i="3"/>
  <c r="H136" i="3"/>
  <c r="G137" i="3"/>
  <c r="H137" i="3"/>
  <c r="G138" i="3"/>
  <c r="H138" i="3"/>
  <c r="G139" i="3"/>
  <c r="H139" i="3"/>
  <c r="G140" i="3"/>
  <c r="H140" i="3"/>
  <c r="G141" i="3"/>
  <c r="H141" i="3"/>
  <c r="G97" i="3"/>
  <c r="H97" i="3"/>
  <c r="G98" i="3"/>
  <c r="H98" i="3"/>
  <c r="G99" i="3"/>
  <c r="H99" i="3"/>
  <c r="G100" i="3"/>
  <c r="H100" i="3"/>
  <c r="G101" i="3"/>
  <c r="H101" i="3"/>
  <c r="G102" i="3"/>
  <c r="H102" i="3"/>
  <c r="G103" i="3"/>
  <c r="H103" i="3"/>
  <c r="G104" i="3"/>
  <c r="H104" i="3"/>
  <c r="G105" i="3"/>
  <c r="H105" i="3"/>
  <c r="G106" i="3"/>
  <c r="H106" i="3"/>
  <c r="G107" i="3"/>
  <c r="H107" i="3"/>
  <c r="G108" i="3"/>
  <c r="H108" i="3"/>
  <c r="G109" i="3"/>
  <c r="H109" i="3"/>
  <c r="G110" i="3"/>
  <c r="H110" i="3"/>
  <c r="G111" i="3"/>
  <c r="H111" i="3"/>
  <c r="G112" i="3"/>
  <c r="H112" i="3"/>
  <c r="G113" i="3"/>
  <c r="H113" i="3"/>
  <c r="G118" i="3"/>
  <c r="H118" i="3"/>
  <c r="G114" i="3"/>
  <c r="H114" i="3"/>
  <c r="G115" i="3"/>
  <c r="H115" i="3"/>
  <c r="G116" i="3"/>
  <c r="H116" i="3"/>
  <c r="G117" i="3"/>
  <c r="H117" i="3"/>
  <c r="G119" i="3"/>
  <c r="H119" i="3"/>
  <c r="G120" i="3"/>
  <c r="H120" i="3"/>
  <c r="G121" i="3"/>
  <c r="H121" i="3"/>
  <c r="G122" i="3"/>
  <c r="H122" i="3"/>
  <c r="G123" i="3"/>
  <c r="H123" i="3"/>
  <c r="G124" i="3"/>
  <c r="H124" i="3"/>
  <c r="G125" i="3"/>
  <c r="H125" i="3"/>
  <c r="G126" i="3"/>
  <c r="H126" i="3"/>
  <c r="G127" i="3"/>
  <c r="H127" i="3"/>
  <c r="G128" i="3"/>
  <c r="H128" i="3"/>
  <c r="G129" i="3"/>
  <c r="H129" i="3"/>
  <c r="G130" i="3"/>
  <c r="H130" i="3"/>
  <c r="G131" i="3"/>
  <c r="H131" i="3"/>
  <c r="G132" i="3"/>
  <c r="H132" i="3"/>
  <c r="G133" i="3"/>
  <c r="H133" i="3"/>
  <c r="G134" i="3"/>
  <c r="H134" i="3"/>
  <c r="G146" i="3"/>
  <c r="H146" i="3"/>
  <c r="G142" i="3"/>
  <c r="H142" i="3"/>
  <c r="G143" i="3"/>
  <c r="H143" i="3"/>
  <c r="G144" i="3"/>
  <c r="H144" i="3"/>
  <c r="G145" i="3"/>
  <c r="H145" i="3"/>
  <c r="G147" i="3"/>
  <c r="H147" i="3"/>
  <c r="G148" i="3"/>
  <c r="H148" i="3"/>
  <c r="G149" i="3"/>
  <c r="H149" i="3"/>
  <c r="G150" i="3"/>
  <c r="H150" i="3"/>
  <c r="G151" i="3"/>
  <c r="H151" i="3"/>
  <c r="G152" i="3"/>
  <c r="H152" i="3"/>
  <c r="G153" i="3"/>
  <c r="H153" i="3"/>
  <c r="G154" i="3"/>
  <c r="H154" i="3"/>
  <c r="G155" i="3"/>
  <c r="H155" i="3"/>
  <c r="G156" i="3"/>
  <c r="H156" i="3"/>
  <c r="G157" i="3"/>
  <c r="H157" i="3"/>
  <c r="G158" i="3"/>
  <c r="H158" i="3"/>
  <c r="G159" i="3"/>
  <c r="H159" i="3"/>
  <c r="G161" i="3"/>
  <c r="H161" i="3"/>
  <c r="G162" i="3"/>
  <c r="H162" i="3"/>
  <c r="G163" i="3"/>
  <c r="H163" i="3"/>
  <c r="G160" i="3"/>
  <c r="H160" i="3"/>
  <c r="G164" i="3"/>
  <c r="H164" i="3"/>
  <c r="G165" i="3"/>
  <c r="H165" i="3"/>
  <c r="G166" i="3"/>
  <c r="H166" i="3"/>
  <c r="G167" i="3"/>
  <c r="H167" i="3"/>
  <c r="G171" i="3"/>
  <c r="H171" i="3"/>
  <c r="G168" i="3"/>
  <c r="H168" i="3"/>
  <c r="G169" i="3"/>
  <c r="H169" i="3"/>
  <c r="G170" i="3"/>
  <c r="H170" i="3"/>
  <c r="G172" i="3"/>
  <c r="H172" i="3"/>
  <c r="G173" i="3"/>
  <c r="H173" i="3"/>
  <c r="G174" i="3"/>
  <c r="H174" i="3"/>
  <c r="G175" i="3"/>
  <c r="H175" i="3"/>
  <c r="G176" i="3"/>
  <c r="H176" i="3"/>
  <c r="G177" i="3"/>
  <c r="H177" i="3"/>
  <c r="G178" i="3"/>
  <c r="H178" i="3"/>
  <c r="G179" i="3"/>
  <c r="H179" i="3"/>
  <c r="G180" i="3"/>
  <c r="H180" i="3"/>
  <c r="G181" i="3"/>
  <c r="H181" i="3"/>
  <c r="G182" i="3"/>
  <c r="H182" i="3"/>
  <c r="G183" i="3"/>
  <c r="H183" i="3"/>
  <c r="G184" i="3"/>
  <c r="H184" i="3"/>
  <c r="G187" i="3"/>
  <c r="H187" i="3"/>
  <c r="G185" i="3"/>
  <c r="H185" i="3"/>
  <c r="G186" i="3"/>
  <c r="H186" i="3"/>
  <c r="G188" i="3"/>
  <c r="H188" i="3"/>
  <c r="G189" i="3"/>
  <c r="H189" i="3"/>
  <c r="G190" i="3"/>
  <c r="H190" i="3"/>
  <c r="G191" i="3"/>
  <c r="H191" i="3"/>
  <c r="G192" i="3"/>
  <c r="H192" i="3"/>
  <c r="G193" i="3"/>
  <c r="H193" i="3"/>
  <c r="G194" i="3"/>
  <c r="H194" i="3"/>
  <c r="G195" i="3"/>
  <c r="H195" i="3"/>
  <c r="G196" i="3"/>
  <c r="H196" i="3"/>
  <c r="G197" i="3"/>
  <c r="H197" i="3"/>
  <c r="G198" i="3"/>
  <c r="H198" i="3"/>
  <c r="G199" i="3"/>
  <c r="H199" i="3"/>
  <c r="G200" i="3"/>
  <c r="H200" i="3"/>
  <c r="G201" i="3"/>
  <c r="H201" i="3"/>
  <c r="G202" i="3"/>
  <c r="H202" i="3"/>
  <c r="G203" i="3"/>
  <c r="H203" i="3"/>
  <c r="G204" i="3"/>
  <c r="H204" i="3"/>
  <c r="G205" i="3"/>
  <c r="H205" i="3"/>
  <c r="G1045" i="3"/>
  <c r="H1045" i="3"/>
  <c r="G1046" i="3"/>
  <c r="H1046" i="3"/>
  <c r="G1047" i="3"/>
  <c r="H1047" i="3"/>
  <c r="G1048" i="3"/>
  <c r="H1048" i="3"/>
  <c r="G853" i="3"/>
  <c r="H853" i="3"/>
  <c r="G859" i="3"/>
  <c r="H859" i="3"/>
  <c r="G870" i="3"/>
  <c r="H870" i="3"/>
  <c r="G903" i="3"/>
  <c r="H903" i="3"/>
  <c r="G904" i="3"/>
  <c r="H904" i="3"/>
  <c r="G905" i="3"/>
  <c r="H905" i="3"/>
  <c r="G906" i="3"/>
  <c r="H906" i="3"/>
  <c r="G907" i="3"/>
  <c r="H907" i="3"/>
  <c r="G908" i="3"/>
  <c r="H908" i="3"/>
  <c r="G909" i="3"/>
  <c r="H909" i="3"/>
  <c r="G910" i="3"/>
  <c r="H910" i="3"/>
  <c r="G917" i="3"/>
  <c r="H917" i="3"/>
  <c r="G885" i="3"/>
  <c r="H885" i="3"/>
  <c r="G860" i="3"/>
  <c r="H860" i="3"/>
  <c r="G856" i="3"/>
  <c r="H856" i="3"/>
  <c r="G857" i="3"/>
  <c r="H857" i="3"/>
  <c r="G861" i="3"/>
  <c r="H861" i="3"/>
  <c r="G884" i="3"/>
  <c r="H884" i="3"/>
  <c r="G886" i="3"/>
  <c r="H886" i="3"/>
  <c r="G503" i="3"/>
  <c r="H503" i="3"/>
  <c r="G898" i="3"/>
  <c r="H898" i="3"/>
  <c r="G912" i="3"/>
  <c r="H912" i="3"/>
  <c r="G887" i="3"/>
  <c r="H887" i="3"/>
  <c r="G913" i="3"/>
  <c r="H913" i="3"/>
  <c r="G914" i="3"/>
  <c r="H914" i="3"/>
  <c r="G858" i="3"/>
  <c r="H858" i="3"/>
  <c r="G875" i="3"/>
  <c r="H875" i="3"/>
  <c r="G1226" i="3"/>
  <c r="H1226" i="3"/>
  <c r="G82" i="3"/>
  <c r="H82" i="3"/>
  <c r="G868" i="3"/>
  <c r="H868" i="3"/>
  <c r="G871" i="3"/>
  <c r="H871" i="3"/>
  <c r="G876" i="3"/>
  <c r="H876" i="3"/>
  <c r="G877" i="3"/>
  <c r="H877" i="3"/>
  <c r="G880" i="3"/>
  <c r="H880" i="3"/>
  <c r="G881" i="3"/>
  <c r="H881" i="3"/>
  <c r="G888" i="3"/>
  <c r="H888" i="3"/>
  <c r="G895" i="3"/>
  <c r="H895" i="3"/>
  <c r="G900" i="3"/>
  <c r="H900" i="3"/>
  <c r="G911" i="3"/>
  <c r="H911" i="3"/>
  <c r="G923" i="3"/>
  <c r="H923" i="3"/>
  <c r="G1658" i="3"/>
  <c r="H1658" i="3"/>
  <c r="G1061" i="3"/>
  <c r="H1061" i="3"/>
  <c r="G901" i="3"/>
  <c r="H901" i="3"/>
  <c r="G902" i="3"/>
  <c r="H902" i="3"/>
  <c r="G863" i="3"/>
  <c r="H863" i="3"/>
  <c r="G864" i="3"/>
  <c r="H864" i="3"/>
  <c r="G890" i="3"/>
  <c r="H890" i="3"/>
  <c r="G865" i="3"/>
  <c r="H865" i="3"/>
  <c r="G866" i="3"/>
  <c r="H866" i="3"/>
  <c r="G867" i="3"/>
  <c r="H867" i="3"/>
  <c r="G869" i="3"/>
  <c r="H869" i="3"/>
  <c r="G878" i="3"/>
  <c r="H878" i="3"/>
  <c r="G879" i="3"/>
  <c r="H879" i="3"/>
  <c r="G882" i="3"/>
  <c r="H882" i="3"/>
  <c r="G896" i="3"/>
  <c r="H896" i="3"/>
  <c r="G897" i="3"/>
  <c r="H897" i="3"/>
  <c r="G862" i="3"/>
  <c r="H862" i="3"/>
  <c r="G891" i="3"/>
  <c r="H891" i="3"/>
  <c r="G899" i="3"/>
  <c r="H899" i="3"/>
  <c r="G892" i="3"/>
  <c r="H892" i="3"/>
  <c r="G916" i="3"/>
  <c r="H916" i="3"/>
  <c r="G855" i="3"/>
  <c r="H855" i="3"/>
  <c r="G889" i="3"/>
  <c r="H889" i="3"/>
  <c r="G915" i="3"/>
  <c r="H915" i="3"/>
  <c r="G893" i="3"/>
  <c r="H893" i="3"/>
  <c r="G894" i="3"/>
  <c r="H894" i="3"/>
  <c r="G883" i="3"/>
  <c r="H883" i="3"/>
  <c r="G1060" i="3"/>
  <c r="H1060" i="3"/>
  <c r="G872" i="3"/>
  <c r="H872" i="3"/>
  <c r="G873" i="3"/>
  <c r="H873" i="3"/>
  <c r="G854" i="3"/>
  <c r="H854" i="3"/>
  <c r="G874" i="3"/>
  <c r="H874" i="3"/>
  <c r="G1168" i="3"/>
  <c r="H1168" i="3"/>
  <c r="G925" i="3"/>
  <c r="H925" i="3"/>
  <c r="G926" i="3"/>
  <c r="H926" i="3"/>
  <c r="G927" i="3"/>
  <c r="H927" i="3"/>
  <c r="G928" i="3"/>
  <c r="H928" i="3"/>
  <c r="G929" i="3"/>
  <c r="H929" i="3"/>
  <c r="G930" i="3"/>
  <c r="H930" i="3"/>
  <c r="G931" i="3"/>
  <c r="H931" i="3"/>
  <c r="G932" i="3"/>
  <c r="H932" i="3"/>
  <c r="G933" i="3"/>
  <c r="H933" i="3"/>
  <c r="G934" i="3"/>
  <c r="H934" i="3"/>
  <c r="G936" i="3"/>
  <c r="H936" i="3"/>
  <c r="G937" i="3"/>
  <c r="H937" i="3"/>
  <c r="G938" i="3"/>
  <c r="H938" i="3"/>
  <c r="G939" i="3"/>
  <c r="H939" i="3"/>
  <c r="G941" i="3"/>
  <c r="H941" i="3"/>
  <c r="G943" i="3"/>
  <c r="H943" i="3"/>
  <c r="G944" i="3"/>
  <c r="H944" i="3"/>
  <c r="G945" i="3"/>
  <c r="H945" i="3"/>
  <c r="G946" i="3"/>
  <c r="H946" i="3"/>
  <c r="G947" i="3"/>
  <c r="H947" i="3"/>
  <c r="G948" i="3"/>
  <c r="H948" i="3"/>
  <c r="G949" i="3"/>
  <c r="H949" i="3"/>
  <c r="G951" i="3"/>
  <c r="H951" i="3"/>
  <c r="G952" i="3"/>
  <c r="H952" i="3"/>
  <c r="G1420" i="3"/>
  <c r="H1420" i="3"/>
  <c r="G1421" i="3"/>
  <c r="H1421" i="3"/>
  <c r="G1419" i="3"/>
  <c r="H1419" i="3"/>
  <c r="G1167" i="3"/>
  <c r="H1167" i="3"/>
  <c r="G1368" i="3"/>
  <c r="H1368" i="3"/>
  <c r="G632" i="3"/>
  <c r="H632" i="3"/>
  <c r="G745" i="3"/>
  <c r="H745" i="3"/>
  <c r="G211" i="3"/>
  <c r="H211" i="3"/>
  <c r="G1387" i="3"/>
  <c r="H1387" i="3"/>
  <c r="G1390" i="3"/>
  <c r="H1390" i="3"/>
  <c r="G1392" i="3"/>
  <c r="H1392" i="3"/>
  <c r="G1394" i="3"/>
  <c r="H1394" i="3"/>
  <c r="G1395" i="3"/>
  <c r="H1395" i="3"/>
  <c r="G1396" i="3"/>
  <c r="H1396" i="3"/>
  <c r="G1397" i="3"/>
  <c r="H1397" i="3"/>
  <c r="G1398" i="3"/>
  <c r="H1398" i="3"/>
  <c r="G1399" i="3"/>
  <c r="H1399" i="3"/>
  <c r="G1388" i="3"/>
  <c r="H1388" i="3"/>
  <c r="G1389" i="3"/>
  <c r="H1389" i="3"/>
  <c r="G1393" i="3"/>
  <c r="H1393" i="3"/>
  <c r="G1073" i="3"/>
  <c r="H1073" i="3"/>
  <c r="G1391" i="3"/>
  <c r="H1391" i="3"/>
  <c r="G977" i="3"/>
  <c r="H977" i="3"/>
  <c r="G978" i="3"/>
  <c r="H978" i="3"/>
  <c r="G957" i="3"/>
  <c r="H957" i="3"/>
  <c r="G959" i="3"/>
  <c r="H959" i="3"/>
  <c r="G960" i="3"/>
  <c r="H960" i="3"/>
  <c r="G962" i="3"/>
  <c r="H962" i="3"/>
  <c r="G964" i="3"/>
  <c r="H964" i="3"/>
  <c r="G965" i="3"/>
  <c r="H965" i="3"/>
  <c r="G970" i="3"/>
  <c r="H970" i="3"/>
  <c r="G971" i="3"/>
  <c r="H971" i="3"/>
  <c r="G972" i="3"/>
  <c r="H972" i="3"/>
  <c r="G973" i="3"/>
  <c r="H973" i="3"/>
  <c r="G975" i="3"/>
  <c r="H975" i="3"/>
  <c r="G961" i="3"/>
  <c r="H961" i="3"/>
  <c r="G967" i="3"/>
  <c r="H967" i="3"/>
  <c r="G958" i="3"/>
  <c r="H958" i="3"/>
  <c r="G966" i="3"/>
  <c r="H966" i="3"/>
  <c r="G963" i="3"/>
  <c r="H963" i="3"/>
  <c r="G968" i="3"/>
  <c r="H968" i="3"/>
  <c r="G969" i="3"/>
  <c r="H969" i="3"/>
  <c r="G1552" i="3"/>
  <c r="H1552" i="3"/>
  <c r="G990" i="3"/>
  <c r="H990" i="3"/>
  <c r="G991" i="3"/>
  <c r="H991" i="3"/>
  <c r="G992" i="3"/>
  <c r="H992" i="3"/>
  <c r="G993" i="3"/>
  <c r="H993" i="3"/>
  <c r="G994" i="3"/>
  <c r="H994" i="3"/>
  <c r="G8" i="3"/>
  <c r="H8" i="3"/>
  <c r="G9" i="3"/>
  <c r="H9" i="3"/>
  <c r="G495" i="3"/>
  <c r="H495" i="3"/>
  <c r="G497" i="3"/>
  <c r="H497" i="3"/>
  <c r="G498" i="3"/>
  <c r="H498" i="3"/>
  <c r="G499" i="3"/>
  <c r="H499" i="3"/>
  <c r="G500" i="3"/>
  <c r="H500" i="3"/>
  <c r="G501" i="3"/>
  <c r="H501" i="3"/>
  <c r="G502" i="3"/>
  <c r="H502" i="3"/>
  <c r="G621" i="3"/>
  <c r="H621" i="3"/>
  <c r="G999" i="3"/>
  <c r="H999" i="3"/>
  <c r="G1382" i="3"/>
  <c r="H1382" i="3"/>
  <c r="G25" i="3"/>
  <c r="H25" i="3"/>
  <c r="G67" i="3"/>
  <c r="H67" i="3"/>
  <c r="G86" i="3"/>
  <c r="H86" i="3"/>
  <c r="G924" i="3"/>
  <c r="H924" i="3"/>
  <c r="G995" i="3"/>
  <c r="H995" i="3"/>
  <c r="G1052" i="3"/>
  <c r="H1052" i="3"/>
  <c r="G1054" i="3"/>
  <c r="H1054" i="3"/>
  <c r="G1055" i="3"/>
  <c r="H1055" i="3"/>
  <c r="G1367" i="3"/>
  <c r="H1367" i="3"/>
  <c r="G1618" i="3"/>
  <c r="H1618" i="3"/>
  <c r="G1619" i="3"/>
  <c r="H1619" i="3"/>
  <c r="G1620" i="3"/>
  <c r="H1620" i="3"/>
  <c r="G1621" i="3"/>
  <c r="H1621" i="3"/>
  <c r="G1622" i="3"/>
  <c r="H1622" i="3"/>
  <c r="G1623" i="3"/>
  <c r="H1623" i="3"/>
  <c r="G1366" i="3"/>
  <c r="H1366" i="3"/>
  <c r="G210" i="3"/>
  <c r="H210" i="3"/>
  <c r="G1169" i="3"/>
  <c r="H1169" i="3"/>
  <c r="G1171" i="3"/>
  <c r="H1171" i="3"/>
  <c r="G1170" i="3"/>
  <c r="H1170" i="3"/>
  <c r="G1074" i="3"/>
  <c r="H1074" i="3"/>
  <c r="G1164" i="3"/>
  <c r="H1164" i="3"/>
  <c r="G1165" i="3"/>
  <c r="H1165" i="3"/>
  <c r="G1166" i="3"/>
  <c r="H1166" i="3"/>
  <c r="G1075" i="3"/>
  <c r="H1075" i="3"/>
  <c r="G77" i="3"/>
  <c r="H77" i="3"/>
  <c r="G1470" i="3"/>
  <c r="H1470" i="3"/>
  <c r="G70" i="3"/>
  <c r="H70" i="3"/>
  <c r="G1077" i="3"/>
  <c r="H1077" i="3"/>
  <c r="G1422" i="3"/>
  <c r="H1422" i="3"/>
  <c r="G1556" i="3"/>
  <c r="H1556" i="3"/>
  <c r="G1617" i="3"/>
  <c r="H1617" i="3"/>
  <c r="G1657" i="3"/>
  <c r="H1657" i="3"/>
  <c r="G1555" i="3"/>
  <c r="H1555" i="3"/>
  <c r="G1637" i="3"/>
  <c r="H1637" i="3"/>
  <c r="G1638" i="3"/>
  <c r="H1638" i="3"/>
  <c r="G1639" i="3"/>
  <c r="H1639" i="3"/>
  <c r="G1640" i="3"/>
  <c r="H1640" i="3"/>
  <c r="G1641" i="3"/>
  <c r="H1641" i="3"/>
  <c r="G1642" i="3"/>
  <c r="H1642" i="3"/>
  <c r="G1643" i="3"/>
  <c r="H1643" i="3"/>
  <c r="G1035" i="3"/>
  <c r="H1035" i="3"/>
  <c r="G1199" i="3"/>
  <c r="H1199" i="3"/>
  <c r="G1208" i="3"/>
  <c r="H1208" i="3"/>
  <c r="G1210" i="3"/>
  <c r="H1210" i="3"/>
  <c r="G1211" i="3"/>
  <c r="H1211" i="3"/>
  <c r="G1407" i="3"/>
  <c r="H1407" i="3"/>
  <c r="G1559" i="3"/>
  <c r="H1559" i="3"/>
  <c r="G1560" i="3"/>
  <c r="H1560" i="3"/>
  <c r="G1575" i="3"/>
  <c r="H1575" i="3"/>
  <c r="G1580" i="3"/>
  <c r="H1580" i="3"/>
  <c r="G1581" i="3"/>
  <c r="H1581" i="3"/>
  <c r="G1582" i="3"/>
  <c r="H1582" i="3"/>
  <c r="G1585" i="3"/>
  <c r="H1585" i="3"/>
  <c r="G1586" i="3"/>
  <c r="H1586" i="3"/>
  <c r="G1589" i="3"/>
  <c r="H1589" i="3"/>
  <c r="G1590" i="3"/>
  <c r="H1590" i="3"/>
  <c r="G1591" i="3"/>
  <c r="H1591" i="3"/>
  <c r="G1594" i="3"/>
  <c r="H1594" i="3"/>
  <c r="G1595" i="3"/>
  <c r="H1595" i="3"/>
  <c r="G1596" i="3"/>
  <c r="H1596" i="3"/>
  <c r="G1601" i="3"/>
  <c r="H1601" i="3"/>
  <c r="G1602" i="3"/>
  <c r="H1602" i="3"/>
  <c r="G1561" i="3"/>
  <c r="H1561" i="3"/>
  <c r="G1562" i="3"/>
  <c r="H1562" i="3"/>
  <c r="G1563" i="3"/>
  <c r="H1563" i="3"/>
  <c r="G1564" i="3"/>
  <c r="H1564" i="3"/>
  <c r="G1565" i="3"/>
  <c r="H1565" i="3"/>
  <c r="G1566" i="3"/>
  <c r="H1566" i="3"/>
  <c r="G1567" i="3"/>
  <c r="H1567" i="3"/>
  <c r="G1569" i="3"/>
  <c r="H1569" i="3"/>
  <c r="G1570" i="3"/>
  <c r="H1570" i="3"/>
  <c r="G1571" i="3"/>
  <c r="H1571" i="3"/>
  <c r="G1572" i="3"/>
  <c r="H1572" i="3"/>
  <c r="G1573" i="3"/>
  <c r="H1573" i="3"/>
  <c r="G1574" i="3"/>
  <c r="H1574" i="3"/>
  <c r="G1576" i="3"/>
  <c r="H1576" i="3"/>
  <c r="G1577" i="3"/>
  <c r="H1577" i="3"/>
  <c r="G1578" i="3"/>
  <c r="H1578" i="3"/>
  <c r="G1579" i="3"/>
  <c r="H1579" i="3"/>
  <c r="G1583" i="3"/>
  <c r="H1583" i="3"/>
  <c r="G1584" i="3"/>
  <c r="H1584" i="3"/>
  <c r="G1587" i="3"/>
  <c r="H1587" i="3"/>
  <c r="G1592" i="3"/>
  <c r="H1592" i="3"/>
  <c r="G1593" i="3"/>
  <c r="H1593" i="3"/>
  <c r="G1597" i="3"/>
  <c r="H1597" i="3"/>
  <c r="G1598" i="3"/>
  <c r="H1598" i="3"/>
  <c r="G1599" i="3"/>
  <c r="H1599" i="3"/>
  <c r="G1600" i="3"/>
  <c r="H1600" i="3"/>
  <c r="G1000" i="3"/>
  <c r="H1000" i="3"/>
  <c r="G1001" i="3"/>
  <c r="H1001" i="3"/>
  <c r="G1002" i="3"/>
  <c r="H1002" i="3"/>
  <c r="G1003" i="3"/>
  <c r="H1003" i="3"/>
  <c r="G1039" i="3"/>
  <c r="H1039" i="3"/>
  <c r="G1040" i="3"/>
  <c r="H1040" i="3"/>
  <c r="G1041" i="3"/>
  <c r="H1041" i="3"/>
  <c r="G1042" i="3"/>
  <c r="H1042" i="3"/>
  <c r="G1043" i="3"/>
  <c r="H1043" i="3"/>
  <c r="G1044" i="3"/>
  <c r="H1044" i="3"/>
  <c r="G1081" i="3"/>
  <c r="H1081" i="3"/>
  <c r="G1082" i="3"/>
  <c r="H1082" i="3"/>
  <c r="G1083" i="3"/>
  <c r="H1083" i="3"/>
  <c r="G1084" i="3"/>
  <c r="H1084" i="3"/>
  <c r="G1085" i="3"/>
  <c r="H1085" i="3"/>
  <c r="G1086" i="3"/>
  <c r="H1086" i="3"/>
  <c r="G1087" i="3"/>
  <c r="H1087" i="3"/>
  <c r="G1568" i="3"/>
  <c r="H1568" i="3"/>
  <c r="G1588" i="3"/>
  <c r="H1588" i="3"/>
  <c r="G88" i="3"/>
  <c r="H88" i="3"/>
  <c r="G89" i="3"/>
  <c r="H89" i="3"/>
  <c r="G90" i="3"/>
  <c r="H90" i="3"/>
  <c r="G1156" i="3"/>
  <c r="H1156" i="3"/>
  <c r="G1157" i="3"/>
  <c r="H1157" i="3"/>
  <c r="G1158" i="3"/>
  <c r="H1158" i="3"/>
  <c r="G1159" i="3"/>
  <c r="H1159" i="3"/>
  <c r="G2" i="3"/>
  <c r="H2" i="3"/>
  <c r="G3" i="3"/>
  <c r="H3" i="3"/>
  <c r="G4" i="3"/>
  <c r="H4" i="3"/>
  <c r="G1234" i="3"/>
  <c r="H1234" i="3"/>
  <c r="G1235" i="3"/>
  <c r="H1235" i="3"/>
  <c r="G1236" i="3"/>
  <c r="H1236" i="3"/>
  <c r="G1237" i="3"/>
  <c r="H1237" i="3"/>
  <c r="G1145" i="3"/>
  <c r="H1145" i="3"/>
  <c r="G1146" i="3"/>
  <c r="H1146" i="3"/>
  <c r="G1147" i="3"/>
  <c r="H1147" i="3"/>
  <c r="G1148" i="3"/>
  <c r="H1148" i="3"/>
  <c r="G1149" i="3"/>
  <c r="H1149" i="3"/>
  <c r="G1150" i="3"/>
  <c r="H1150" i="3"/>
  <c r="G93" i="3"/>
  <c r="H93" i="3"/>
  <c r="G753" i="3"/>
  <c r="H753" i="3"/>
  <c r="G752" i="3"/>
  <c r="H752" i="3"/>
  <c r="G756" i="3"/>
  <c r="H756" i="3"/>
  <c r="G757" i="3"/>
  <c r="H757" i="3"/>
  <c r="G1667" i="3"/>
  <c r="H1667" i="3"/>
  <c r="G747" i="3"/>
  <c r="H747" i="3"/>
  <c r="G748" i="3"/>
  <c r="H748" i="3"/>
  <c r="G749" i="3"/>
  <c r="H749" i="3"/>
  <c r="G750" i="3"/>
  <c r="H750" i="3"/>
  <c r="G751" i="3"/>
  <c r="H751" i="3"/>
  <c r="G754" i="3"/>
  <c r="H754" i="3"/>
  <c r="G755" i="3"/>
  <c r="H755" i="3"/>
  <c r="G758" i="3"/>
  <c r="H758" i="3"/>
  <c r="G759" i="3"/>
  <c r="H759" i="3"/>
  <c r="G760" i="3"/>
  <c r="H760" i="3"/>
  <c r="G761" i="3"/>
  <c r="H761" i="3"/>
  <c r="G762" i="3"/>
  <c r="H762" i="3"/>
  <c r="G763" i="3"/>
  <c r="H763" i="3"/>
  <c r="G764" i="3"/>
  <c r="H764" i="3"/>
  <c r="G765" i="3"/>
  <c r="H765" i="3"/>
  <c r="G1554" i="3"/>
  <c r="H1554" i="3"/>
  <c r="G983" i="3"/>
  <c r="H983" i="3"/>
  <c r="G984" i="3"/>
  <c r="H984" i="3"/>
  <c r="G985" i="3"/>
  <c r="H985" i="3"/>
  <c r="G986" i="3"/>
  <c r="H986" i="3"/>
  <c r="G987" i="3"/>
  <c r="H987" i="3"/>
  <c r="G1032" i="3"/>
  <c r="H1032" i="3"/>
  <c r="G1033" i="3"/>
  <c r="H1033" i="3"/>
  <c r="G28" i="3"/>
  <c r="H28" i="3"/>
  <c r="G30" i="3"/>
  <c r="H30" i="3"/>
  <c r="G31" i="3"/>
  <c r="H31" i="3"/>
  <c r="G32" i="3"/>
  <c r="H32" i="3"/>
  <c r="G33" i="3"/>
  <c r="H33" i="3"/>
  <c r="G34" i="3"/>
  <c r="H34" i="3"/>
  <c r="G37" i="3"/>
  <c r="H37" i="3"/>
  <c r="G38" i="3"/>
  <c r="H38" i="3"/>
  <c r="G39" i="3"/>
  <c r="H39" i="3"/>
  <c r="G40" i="3"/>
  <c r="H40" i="3"/>
  <c r="G41" i="3"/>
  <c r="H41" i="3"/>
  <c r="G42" i="3"/>
  <c r="H42" i="3"/>
  <c r="G43" i="3"/>
  <c r="H43" i="3"/>
  <c r="G44" i="3"/>
  <c r="H44" i="3"/>
  <c r="G45" i="3"/>
  <c r="H45" i="3"/>
  <c r="G47" i="3"/>
  <c r="H47" i="3"/>
  <c r="G48" i="3"/>
  <c r="H48" i="3"/>
  <c r="G49" i="3"/>
  <c r="H49" i="3"/>
  <c r="G50" i="3"/>
  <c r="H50" i="3"/>
  <c r="G51" i="3"/>
  <c r="H51" i="3"/>
  <c r="G53" i="3"/>
  <c r="H53" i="3"/>
  <c r="G996" i="3"/>
  <c r="H996" i="3"/>
  <c r="G1188" i="3"/>
  <c r="H1188" i="3"/>
  <c r="G1189" i="3"/>
  <c r="H1189" i="3"/>
  <c r="G1193" i="3"/>
  <c r="H1193" i="3"/>
  <c r="G1198" i="3"/>
  <c r="H1198" i="3"/>
  <c r="G1202" i="3"/>
  <c r="H1202" i="3"/>
  <c r="G1217" i="3"/>
  <c r="H1217" i="3"/>
  <c r="G1218" i="3"/>
  <c r="H1218" i="3"/>
  <c r="G1471" i="3"/>
  <c r="H1471" i="3"/>
  <c r="G1473" i="3"/>
  <c r="H1473" i="3"/>
  <c r="G1474" i="3"/>
  <c r="H1474" i="3"/>
  <c r="G1630" i="3"/>
  <c r="H1630" i="3"/>
  <c r="G74" i="3"/>
  <c r="H74" i="3"/>
  <c r="G26" i="3"/>
  <c r="H26" i="3"/>
  <c r="G36" i="3"/>
  <c r="H36" i="3"/>
  <c r="G78" i="3"/>
  <c r="H78" i="3"/>
  <c r="G79" i="3"/>
  <c r="H79" i="3"/>
  <c r="G80" i="3"/>
  <c r="H80" i="3"/>
  <c r="G81" i="3"/>
  <c r="H81" i="3"/>
  <c r="G27" i="3"/>
  <c r="H27" i="3"/>
  <c r="G35" i="3"/>
  <c r="H35" i="3"/>
  <c r="G1376" i="3"/>
  <c r="H1376" i="3"/>
  <c r="G10" i="3"/>
  <c r="H10" i="3"/>
  <c r="G11" i="3"/>
  <c r="H11" i="3"/>
  <c r="G12" i="3"/>
  <c r="H12" i="3"/>
  <c r="G13" i="3"/>
  <c r="H13" i="3"/>
  <c r="G1049" i="3"/>
  <c r="H1049" i="3"/>
  <c r="G1050" i="3"/>
  <c r="H1050" i="3"/>
  <c r="G1051" i="3"/>
  <c r="H1051" i="3"/>
  <c r="G7" i="3"/>
  <c r="H7" i="3"/>
  <c r="G255" i="3"/>
  <c r="H255" i="3"/>
  <c r="G622" i="3"/>
  <c r="H622" i="3"/>
  <c r="G623" i="3"/>
  <c r="H623" i="3"/>
  <c r="G955" i="3"/>
  <c r="H955" i="3"/>
  <c r="G988" i="3"/>
  <c r="H988" i="3"/>
  <c r="G1089" i="3"/>
  <c r="H1089" i="3"/>
  <c r="G1099" i="3"/>
  <c r="H1099" i="3"/>
  <c r="G1105" i="3"/>
  <c r="H1105" i="3"/>
  <c r="G1104" i="3"/>
  <c r="H1104" i="3"/>
  <c r="G1107" i="3"/>
  <c r="H1107" i="3"/>
  <c r="G1106" i="3"/>
  <c r="H1106" i="3"/>
  <c r="G1109" i="3"/>
  <c r="H1109" i="3"/>
  <c r="G1110" i="3"/>
  <c r="H1110" i="3"/>
  <c r="G1111" i="3"/>
  <c r="H1111" i="3"/>
  <c r="G1108" i="3"/>
  <c r="H1108" i="3"/>
  <c r="G1112" i="3"/>
  <c r="H1112" i="3"/>
  <c r="G1113" i="3"/>
  <c r="H1113" i="3"/>
  <c r="G1114" i="3"/>
  <c r="H1114" i="3"/>
  <c r="G1115" i="3"/>
  <c r="H1115" i="3"/>
  <c r="G1116" i="3"/>
  <c r="H1116" i="3"/>
  <c r="G1117" i="3"/>
  <c r="H1117" i="3"/>
  <c r="G1122" i="3"/>
  <c r="H1122" i="3"/>
  <c r="G1123" i="3"/>
  <c r="H1123" i="3"/>
  <c r="G1124" i="3"/>
  <c r="H1124" i="3"/>
  <c r="G1118" i="3"/>
  <c r="H1118" i="3"/>
  <c r="G1119" i="3"/>
  <c r="H1119" i="3"/>
  <c r="G1121" i="3"/>
  <c r="H1121" i="3"/>
  <c r="G1120" i="3"/>
  <c r="H1120" i="3"/>
  <c r="G1125" i="3"/>
  <c r="H1125" i="3"/>
  <c r="G1126" i="3"/>
  <c r="H1126" i="3"/>
  <c r="G1127" i="3"/>
  <c r="H1127" i="3"/>
  <c r="G1128" i="3"/>
  <c r="H1128" i="3"/>
  <c r="G1144" i="3"/>
  <c r="H1144" i="3"/>
  <c r="G1129" i="3"/>
  <c r="H1129" i="3"/>
  <c r="G1130" i="3"/>
  <c r="H1130" i="3"/>
  <c r="G1131" i="3"/>
  <c r="H1131" i="3"/>
  <c r="G1132" i="3"/>
  <c r="H1132" i="3"/>
  <c r="G1139" i="3"/>
  <c r="H1139" i="3"/>
  <c r="G1135" i="3"/>
  <c r="H1135" i="3"/>
  <c r="G1136" i="3"/>
  <c r="H1136" i="3"/>
  <c r="G1137" i="3"/>
  <c r="H1137" i="3"/>
  <c r="G1138" i="3"/>
  <c r="H1138" i="3"/>
  <c r="G1134" i="3"/>
  <c r="H1134" i="3"/>
  <c r="G1133" i="3"/>
  <c r="H1133" i="3"/>
  <c r="G1140" i="3"/>
  <c r="H1140" i="3"/>
  <c r="G1141" i="3"/>
  <c r="H1141" i="3"/>
  <c r="G1142" i="3"/>
  <c r="H1142" i="3"/>
  <c r="G1143" i="3"/>
  <c r="H1143" i="3"/>
  <c r="G1605" i="3"/>
  <c r="H1605" i="3"/>
  <c r="G1606" i="3"/>
  <c r="H1606" i="3"/>
  <c r="G1607" i="3"/>
  <c r="H1607" i="3"/>
  <c r="G1645" i="3"/>
  <c r="H1645" i="3"/>
  <c r="G1178" i="3"/>
  <c r="H1178" i="3"/>
  <c r="G1179" i="3"/>
  <c r="H1179" i="3"/>
  <c r="G1180" i="3"/>
  <c r="H1180" i="3"/>
  <c r="G1181" i="3"/>
  <c r="H1181" i="3"/>
  <c r="G1183" i="3"/>
  <c r="H1183" i="3"/>
  <c r="G1184" i="3"/>
  <c r="H1184" i="3"/>
  <c r="G1608" i="3"/>
  <c r="H1608" i="3"/>
  <c r="G1609" i="3"/>
  <c r="H1609" i="3"/>
  <c r="G1610" i="3"/>
  <c r="H1610" i="3"/>
  <c r="G1611" i="3"/>
  <c r="H1611" i="3"/>
  <c r="G1612" i="3"/>
  <c r="H1612" i="3"/>
  <c r="G1613" i="3"/>
  <c r="H1613" i="3"/>
  <c r="G1614" i="3"/>
  <c r="H1614" i="3"/>
  <c r="G1615" i="3"/>
  <c r="H1615" i="3"/>
  <c r="G1650" i="3"/>
  <c r="H1650" i="3"/>
  <c r="G1385" i="3"/>
  <c r="H1385" i="3"/>
  <c r="G1386" i="3"/>
  <c r="H1386" i="3"/>
  <c r="G1401" i="3"/>
  <c r="H1401" i="3"/>
  <c r="G1402" i="3"/>
  <c r="H1402" i="3"/>
  <c r="G1403" i="3"/>
  <c r="H1403" i="3"/>
  <c r="G1404" i="3"/>
  <c r="H1404" i="3"/>
  <c r="G1405" i="3"/>
  <c r="H1405" i="3"/>
  <c r="G1406" i="3"/>
  <c r="H1406" i="3"/>
  <c r="G1246" i="3"/>
  <c r="H1246" i="3"/>
  <c r="G1247" i="3"/>
  <c r="H1247" i="3"/>
  <c r="G851" i="3"/>
  <c r="H851" i="3"/>
  <c r="G852" i="3"/>
  <c r="H852" i="3"/>
  <c r="G976" i="3"/>
  <c r="H976" i="3"/>
  <c r="G979" i="3"/>
  <c r="H979" i="3"/>
  <c r="G997" i="3"/>
  <c r="H997" i="3"/>
  <c r="G998" i="3"/>
  <c r="H998" i="3"/>
  <c r="G1090" i="3"/>
  <c r="H1090" i="3"/>
  <c r="G1091" i="3"/>
  <c r="H1091" i="3"/>
  <c r="G1092" i="3"/>
  <c r="H1092" i="3"/>
  <c r="G1093" i="3"/>
  <c r="H1093" i="3"/>
  <c r="G1094" i="3"/>
  <c r="H1094" i="3"/>
  <c r="G1096" i="3"/>
  <c r="H1096" i="3"/>
  <c r="G1095" i="3"/>
  <c r="H1095" i="3"/>
  <c r="G1097" i="3"/>
  <c r="H1097" i="3"/>
  <c r="G1098" i="3"/>
  <c r="H1098" i="3"/>
  <c r="G1666" i="3"/>
  <c r="H1666" i="3"/>
  <c r="G94" i="3"/>
  <c r="H94" i="3"/>
  <c r="G1460" i="3"/>
  <c r="H1460" i="3"/>
  <c r="G1454" i="3"/>
  <c r="H1454" i="3"/>
  <c r="G1455" i="3"/>
  <c r="H1455" i="3"/>
  <c r="G1456" i="3"/>
  <c r="H1456" i="3"/>
  <c r="G1457" i="3"/>
  <c r="H1457" i="3"/>
  <c r="G1458" i="3"/>
  <c r="H1458" i="3"/>
  <c r="G1459" i="3"/>
  <c r="H1459" i="3"/>
  <c r="G1461" i="3"/>
  <c r="H1461" i="3"/>
  <c r="G1462" i="3"/>
  <c r="H1462" i="3"/>
  <c r="G1659" i="3"/>
  <c r="H1659" i="3"/>
  <c r="G68" i="3"/>
  <c r="H68" i="3"/>
  <c r="G1203" i="3"/>
  <c r="H1203" i="3"/>
  <c r="G1204" i="3"/>
  <c r="H1204" i="3"/>
  <c r="G1369" i="3"/>
  <c r="H1369" i="3"/>
  <c r="G1194" i="3"/>
  <c r="H1194" i="3"/>
  <c r="G6" i="3"/>
  <c r="H6" i="3"/>
  <c r="G1066" i="3"/>
  <c r="H1066" i="3"/>
  <c r="G1067" i="3"/>
  <c r="H1067" i="3"/>
  <c r="G1068" i="3"/>
  <c r="H1068" i="3"/>
  <c r="G1069" i="3"/>
  <c r="H1069" i="3"/>
  <c r="G1070" i="3"/>
  <c r="H1070" i="3"/>
  <c r="G1071" i="3"/>
  <c r="H1071" i="3"/>
  <c r="G1072" i="3"/>
  <c r="H1072" i="3"/>
  <c r="G269" i="3"/>
  <c r="H269" i="3"/>
  <c r="G268" i="3"/>
  <c r="H268" i="3"/>
  <c r="G270" i="3"/>
  <c r="H270" i="3"/>
  <c r="G265" i="3"/>
  <c r="H265" i="3"/>
  <c r="G266" i="3"/>
  <c r="H266" i="3"/>
  <c r="G267" i="3"/>
  <c r="H267" i="3"/>
  <c r="G264" i="3"/>
  <c r="H264" i="3"/>
  <c r="G271" i="3"/>
  <c r="H271" i="3"/>
  <c r="G272" i="3"/>
  <c r="H272" i="3"/>
  <c r="G273" i="3"/>
  <c r="H273" i="3"/>
  <c r="G274" i="3"/>
  <c r="H274" i="3"/>
  <c r="G275" i="3"/>
  <c r="H275" i="3"/>
  <c r="G276" i="3"/>
  <c r="H276" i="3"/>
  <c r="G277" i="3"/>
  <c r="H277" i="3"/>
  <c r="G278" i="3"/>
  <c r="H278" i="3"/>
  <c r="G279" i="3"/>
  <c r="H279" i="3"/>
  <c r="G280" i="3"/>
  <c r="H280" i="3"/>
  <c r="G281" i="3"/>
  <c r="H281" i="3"/>
  <c r="G282" i="3"/>
  <c r="H282" i="3"/>
  <c r="G283" i="3"/>
  <c r="H283" i="3"/>
  <c r="G284" i="3"/>
  <c r="H284" i="3"/>
  <c r="G285" i="3"/>
  <c r="H285" i="3"/>
  <c r="G286" i="3"/>
  <c r="H286" i="3"/>
  <c r="G287" i="3"/>
  <c r="H287" i="3"/>
  <c r="G288" i="3"/>
  <c r="H288" i="3"/>
  <c r="G289" i="3"/>
  <c r="H289" i="3"/>
  <c r="G290" i="3"/>
  <c r="H290" i="3"/>
  <c r="G291" i="3"/>
  <c r="H291" i="3"/>
  <c r="G292" i="3"/>
  <c r="H292" i="3"/>
  <c r="G293" i="3"/>
  <c r="H293" i="3"/>
  <c r="G294" i="3"/>
  <c r="H294" i="3"/>
  <c r="G295" i="3"/>
  <c r="H295" i="3"/>
  <c r="G296" i="3"/>
  <c r="H296" i="3"/>
  <c r="G297" i="3"/>
  <c r="H297" i="3"/>
  <c r="G298" i="3"/>
  <c r="H298" i="3"/>
  <c r="G299" i="3"/>
  <c r="H299" i="3"/>
  <c r="G300" i="3"/>
  <c r="H300" i="3"/>
  <c r="G301" i="3"/>
  <c r="H301" i="3"/>
  <c r="G302" i="3"/>
  <c r="H302" i="3"/>
  <c r="G303" i="3"/>
  <c r="H303" i="3"/>
  <c r="G304" i="3"/>
  <c r="H304" i="3"/>
  <c r="G305" i="3"/>
  <c r="H305" i="3"/>
  <c r="G306" i="3"/>
  <c r="H306" i="3"/>
  <c r="G307" i="3"/>
  <c r="H307" i="3"/>
  <c r="G310" i="3"/>
  <c r="H310" i="3"/>
  <c r="G311" i="3"/>
  <c r="H311" i="3"/>
  <c r="G308" i="3"/>
  <c r="H308" i="3"/>
  <c r="G309" i="3"/>
  <c r="H309" i="3"/>
  <c r="G312" i="3"/>
  <c r="H312" i="3"/>
  <c r="G313" i="3"/>
  <c r="H313" i="3"/>
  <c r="G314" i="3"/>
  <c r="H314" i="3"/>
  <c r="G315" i="3"/>
  <c r="H315" i="3"/>
  <c r="G316" i="3"/>
  <c r="H316" i="3"/>
  <c r="G317" i="3"/>
  <c r="H317" i="3"/>
  <c r="G318" i="3"/>
  <c r="H318" i="3"/>
  <c r="G319" i="3"/>
  <c r="H319" i="3"/>
  <c r="G320" i="3"/>
  <c r="H320" i="3"/>
  <c r="G321" i="3"/>
  <c r="H321" i="3"/>
  <c r="G322" i="3"/>
  <c r="H322" i="3"/>
  <c r="G323" i="3"/>
  <c r="H323" i="3"/>
  <c r="G324" i="3"/>
  <c r="H324" i="3"/>
  <c r="G325" i="3"/>
  <c r="H325" i="3"/>
  <c r="G326" i="3"/>
  <c r="H326" i="3"/>
  <c r="G327" i="3"/>
  <c r="H327" i="3"/>
  <c r="G328" i="3"/>
  <c r="H328" i="3"/>
  <c r="G329" i="3"/>
  <c r="H329" i="3"/>
  <c r="G330" i="3"/>
  <c r="H330" i="3"/>
  <c r="G334" i="3"/>
  <c r="H334" i="3"/>
  <c r="G333" i="3"/>
  <c r="H333" i="3"/>
  <c r="G331" i="3"/>
  <c r="H331" i="3"/>
  <c r="G332" i="3"/>
  <c r="H332" i="3"/>
  <c r="G335" i="3"/>
  <c r="H335" i="3"/>
  <c r="G336" i="3"/>
  <c r="H336" i="3"/>
  <c r="G339" i="3"/>
  <c r="H339" i="3"/>
  <c r="G337" i="3"/>
  <c r="H337" i="3"/>
  <c r="G338" i="3"/>
  <c r="H338" i="3"/>
  <c r="G340" i="3"/>
  <c r="H340" i="3"/>
  <c r="G341" i="3"/>
  <c r="H341" i="3"/>
  <c r="G342" i="3"/>
  <c r="H342" i="3"/>
  <c r="G343" i="3"/>
  <c r="H343" i="3"/>
  <c r="G344" i="3"/>
  <c r="H344" i="3"/>
  <c r="G345" i="3"/>
  <c r="H345" i="3"/>
  <c r="G346" i="3"/>
  <c r="H346" i="3"/>
  <c r="G347" i="3"/>
  <c r="H347" i="3"/>
  <c r="G348" i="3"/>
  <c r="H348" i="3"/>
  <c r="G349" i="3"/>
  <c r="H349" i="3"/>
  <c r="G350" i="3"/>
  <c r="H350" i="3"/>
  <c r="G351" i="3"/>
  <c r="H351" i="3"/>
  <c r="G352" i="3"/>
  <c r="H352" i="3"/>
  <c r="G353" i="3"/>
  <c r="H353" i="3"/>
  <c r="G354" i="3"/>
  <c r="H354" i="3"/>
  <c r="G355" i="3"/>
  <c r="H355" i="3"/>
  <c r="G356" i="3"/>
  <c r="H356" i="3"/>
  <c r="G357" i="3"/>
  <c r="H357" i="3"/>
  <c r="G358" i="3"/>
  <c r="H358" i="3"/>
  <c r="G359" i="3"/>
  <c r="H359" i="3"/>
  <c r="G360" i="3"/>
  <c r="H360" i="3"/>
  <c r="G361" i="3"/>
  <c r="H361" i="3"/>
  <c r="G362" i="3"/>
  <c r="H362" i="3"/>
  <c r="G363" i="3"/>
  <c r="H363" i="3"/>
  <c r="G364" i="3"/>
  <c r="H364" i="3"/>
  <c r="G365" i="3"/>
  <c r="H365" i="3"/>
  <c r="G366" i="3"/>
  <c r="H366" i="3"/>
  <c r="G367" i="3"/>
  <c r="H367" i="3"/>
  <c r="G368" i="3"/>
  <c r="H368" i="3"/>
  <c r="G369" i="3"/>
  <c r="H369" i="3"/>
  <c r="G1207" i="3"/>
  <c r="H1207" i="3"/>
  <c r="G1206" i="3"/>
  <c r="H1206" i="3"/>
  <c r="G530" i="3"/>
  <c r="H530" i="3"/>
  <c r="G532" i="3"/>
  <c r="H532" i="3"/>
  <c r="G534" i="3"/>
  <c r="H534" i="3"/>
  <c r="G536" i="3"/>
  <c r="H536" i="3"/>
  <c r="G538" i="3"/>
  <c r="H538" i="3"/>
  <c r="G535" i="3"/>
  <c r="H535" i="3"/>
  <c r="G506" i="3"/>
  <c r="H506" i="3"/>
  <c r="G537" i="3"/>
  <c r="H537" i="3"/>
  <c r="G531" i="3"/>
  <c r="H531" i="3"/>
  <c r="G533" i="3"/>
  <c r="H533" i="3"/>
  <c r="G507" i="3"/>
  <c r="H507" i="3"/>
  <c r="G508" i="3"/>
  <c r="H508" i="3"/>
  <c r="G509" i="3"/>
  <c r="H509" i="3"/>
  <c r="G511" i="3"/>
  <c r="H511" i="3"/>
  <c r="G512" i="3"/>
  <c r="H512" i="3"/>
  <c r="G513" i="3"/>
  <c r="H513" i="3"/>
  <c r="G514" i="3"/>
  <c r="H514" i="3"/>
  <c r="G515" i="3"/>
  <c r="H515" i="3"/>
  <c r="G519" i="3"/>
  <c r="H519" i="3"/>
  <c r="G516" i="3"/>
  <c r="H516" i="3"/>
  <c r="G517" i="3"/>
  <c r="H517" i="3"/>
  <c r="G518" i="3"/>
  <c r="H518" i="3"/>
  <c r="G520" i="3"/>
  <c r="H520" i="3"/>
  <c r="G521" i="3"/>
  <c r="H521" i="3"/>
  <c r="G522" i="3"/>
  <c r="H522" i="3"/>
  <c r="G523" i="3"/>
  <c r="H523" i="3"/>
  <c r="G524" i="3"/>
  <c r="H524" i="3"/>
  <c r="G525" i="3"/>
  <c r="H525" i="3"/>
  <c r="G526" i="3"/>
  <c r="H526" i="3"/>
  <c r="G527" i="3"/>
  <c r="H527" i="3"/>
  <c r="G528" i="3"/>
  <c r="H528" i="3"/>
  <c r="G529" i="3"/>
  <c r="H529" i="3"/>
  <c r="G539" i="3"/>
  <c r="H539" i="3"/>
  <c r="G540" i="3"/>
  <c r="H540" i="3"/>
  <c r="G541" i="3"/>
  <c r="H541" i="3"/>
  <c r="G542" i="3"/>
  <c r="H542" i="3"/>
  <c r="G543" i="3"/>
  <c r="H543" i="3"/>
  <c r="G544" i="3"/>
  <c r="H544" i="3"/>
  <c r="G545" i="3"/>
  <c r="H545" i="3"/>
  <c r="G548" i="3"/>
  <c r="H548" i="3"/>
  <c r="G549" i="3"/>
  <c r="H549" i="3"/>
  <c r="G550" i="3"/>
  <c r="H550" i="3"/>
  <c r="G551" i="3"/>
  <c r="H551" i="3"/>
  <c r="G552" i="3"/>
  <c r="H552" i="3"/>
  <c r="G553" i="3"/>
  <c r="H553" i="3"/>
  <c r="G554" i="3"/>
  <c r="H554" i="3"/>
  <c r="G555" i="3"/>
  <c r="H555" i="3"/>
  <c r="G556" i="3"/>
  <c r="H556" i="3"/>
  <c r="G557" i="3"/>
  <c r="H557" i="3"/>
  <c r="G558" i="3"/>
  <c r="H558" i="3"/>
  <c r="G559" i="3"/>
  <c r="H559" i="3"/>
  <c r="G560" i="3"/>
  <c r="H560" i="3"/>
  <c r="G562" i="3"/>
  <c r="H562" i="3"/>
  <c r="G561" i="3"/>
  <c r="H561" i="3"/>
  <c r="G563" i="3"/>
  <c r="H563" i="3"/>
  <c r="G564" i="3"/>
  <c r="H564" i="3"/>
  <c r="G565" i="3"/>
  <c r="H565" i="3"/>
  <c r="G566" i="3"/>
  <c r="H566" i="3"/>
  <c r="G567" i="3"/>
  <c r="H567" i="3"/>
  <c r="G568" i="3"/>
  <c r="H568" i="3"/>
  <c r="G569" i="3"/>
  <c r="H569" i="3"/>
  <c r="G570" i="3"/>
  <c r="H570" i="3"/>
  <c r="G571" i="3"/>
  <c r="H571" i="3"/>
  <c r="G572" i="3"/>
  <c r="H572" i="3"/>
  <c r="G575" i="3"/>
  <c r="H575" i="3"/>
  <c r="G573" i="3"/>
  <c r="H573" i="3"/>
  <c r="G574" i="3"/>
  <c r="H574" i="3"/>
  <c r="G579" i="3"/>
  <c r="H579" i="3"/>
  <c r="G578" i="3"/>
  <c r="H578" i="3"/>
  <c r="G581" i="3"/>
  <c r="H581" i="3"/>
  <c r="G582" i="3"/>
  <c r="H582" i="3"/>
  <c r="G583" i="3"/>
  <c r="H583" i="3"/>
  <c r="G584" i="3"/>
  <c r="H584" i="3"/>
  <c r="G585" i="3"/>
  <c r="H585" i="3"/>
  <c r="G586" i="3"/>
  <c r="H586" i="3"/>
  <c r="G587" i="3"/>
  <c r="H587" i="3"/>
  <c r="G588" i="3"/>
  <c r="H588" i="3"/>
  <c r="G592" i="3"/>
  <c r="H592" i="3"/>
  <c r="G593" i="3"/>
  <c r="H593" i="3"/>
  <c r="G594" i="3"/>
  <c r="H594" i="3"/>
  <c r="G595" i="3"/>
  <c r="H595" i="3"/>
  <c r="G596" i="3"/>
  <c r="H596" i="3"/>
  <c r="G597" i="3"/>
  <c r="H597" i="3"/>
  <c r="G599" i="3"/>
  <c r="H599" i="3"/>
  <c r="G598" i="3"/>
  <c r="H598" i="3"/>
  <c r="G601" i="3"/>
  <c r="H601" i="3"/>
  <c r="G606" i="3"/>
  <c r="H606" i="3"/>
  <c r="G605" i="3"/>
  <c r="H605" i="3"/>
  <c r="G612" i="3"/>
  <c r="H612" i="3"/>
  <c r="G613" i="3"/>
  <c r="H613" i="3"/>
  <c r="G614" i="3"/>
  <c r="H614" i="3"/>
  <c r="G615" i="3"/>
  <c r="H615" i="3"/>
  <c r="G616" i="3"/>
  <c r="H616" i="3"/>
  <c r="G617" i="3"/>
  <c r="H617" i="3"/>
  <c r="G546" i="3"/>
  <c r="H546" i="3"/>
  <c r="G547" i="3"/>
  <c r="H547" i="3"/>
  <c r="G576" i="3"/>
  <c r="H576" i="3"/>
  <c r="G577" i="3"/>
  <c r="H577" i="3"/>
  <c r="G580" i="3"/>
  <c r="H580" i="3"/>
  <c r="G590" i="3"/>
  <c r="H590" i="3"/>
  <c r="G591" i="3"/>
  <c r="H591" i="3"/>
  <c r="G602" i="3"/>
  <c r="H602" i="3"/>
  <c r="G603" i="3"/>
  <c r="H603" i="3"/>
  <c r="G604" i="3"/>
  <c r="H604" i="3"/>
  <c r="G607" i="3"/>
  <c r="H607" i="3"/>
  <c r="G608" i="3"/>
  <c r="H608" i="3"/>
  <c r="G611" i="3"/>
  <c r="H611" i="3"/>
  <c r="G610" i="3"/>
  <c r="H610" i="3"/>
  <c r="G609" i="3"/>
  <c r="H609" i="3"/>
  <c r="G618" i="3"/>
  <c r="H618" i="3"/>
  <c r="G1383" i="3"/>
  <c r="H1383" i="3"/>
  <c r="G709" i="3"/>
  <c r="H709" i="3"/>
  <c r="G1191" i="3"/>
  <c r="H1191" i="3"/>
  <c r="G1195" i="3"/>
  <c r="H1195" i="3"/>
  <c r="G1196" i="3"/>
  <c r="H1196" i="3"/>
  <c r="G1469" i="3"/>
  <c r="H1469" i="3"/>
  <c r="G1201" i="3"/>
  <c r="H1201" i="3"/>
  <c r="G1209" i="3"/>
  <c r="H1209" i="3"/>
  <c r="G1192" i="3"/>
  <c r="H1192" i="3"/>
  <c r="G1190" i="3"/>
  <c r="H1190" i="3"/>
  <c r="G1197" i="3"/>
  <c r="H1197" i="3"/>
  <c r="G1200" i="3"/>
  <c r="H1200" i="3"/>
  <c r="G1507" i="3"/>
  <c r="H1507" i="3"/>
  <c r="G1479" i="3"/>
  <c r="H1479" i="3"/>
  <c r="G1508" i="3"/>
  <c r="H1508" i="3"/>
  <c r="G1478" i="3"/>
  <c r="H1478" i="3"/>
  <c r="G1476" i="3"/>
  <c r="H1476" i="3"/>
  <c r="G1475" i="3"/>
  <c r="H1475" i="3"/>
  <c r="G1477" i="3"/>
  <c r="H1477" i="3"/>
  <c r="G1481" i="3"/>
  <c r="H1481" i="3"/>
  <c r="G1480" i="3"/>
  <c r="H1480" i="3"/>
  <c r="G1482" i="3"/>
  <c r="H1482" i="3"/>
  <c r="G1483" i="3"/>
  <c r="H1483" i="3"/>
  <c r="G1485" i="3"/>
  <c r="H1485" i="3"/>
  <c r="G1484" i="3"/>
  <c r="H1484" i="3"/>
  <c r="G1486" i="3"/>
  <c r="H1486" i="3"/>
  <c r="G1487" i="3"/>
  <c r="H1487" i="3"/>
  <c r="G1488" i="3"/>
  <c r="H1488" i="3"/>
  <c r="G1489" i="3"/>
  <c r="H1489" i="3"/>
  <c r="G1490" i="3"/>
  <c r="H1490" i="3"/>
  <c r="G1491" i="3"/>
  <c r="H1491" i="3"/>
  <c r="G1492" i="3"/>
  <c r="H1492" i="3"/>
  <c r="G1494" i="3"/>
  <c r="H1494" i="3"/>
  <c r="G1493" i="3"/>
  <c r="H1493" i="3"/>
  <c r="G1495" i="3"/>
  <c r="H1495" i="3"/>
  <c r="G1496" i="3"/>
  <c r="H1496" i="3"/>
  <c r="G1497" i="3"/>
  <c r="H1497" i="3"/>
  <c r="G1499" i="3"/>
  <c r="H1499" i="3"/>
  <c r="G1498" i="3"/>
  <c r="H1498" i="3"/>
  <c r="G1501" i="3"/>
  <c r="H1501" i="3"/>
  <c r="G1500" i="3"/>
  <c r="H1500" i="3"/>
  <c r="G1502" i="3"/>
  <c r="H1502" i="3"/>
  <c r="G1504" i="3"/>
  <c r="H1504" i="3"/>
  <c r="G1503" i="3"/>
  <c r="H1503" i="3"/>
  <c r="G1505" i="3"/>
  <c r="H1505" i="3"/>
  <c r="G1506" i="3"/>
  <c r="H1506" i="3"/>
  <c r="G1509" i="3"/>
  <c r="H1509" i="3"/>
  <c r="G1510" i="3"/>
  <c r="H1510" i="3"/>
  <c r="G1511" i="3"/>
  <c r="H1511" i="3"/>
  <c r="G1512" i="3"/>
  <c r="H1512" i="3"/>
  <c r="G1513" i="3"/>
  <c r="H1513" i="3"/>
  <c r="G1514" i="3"/>
  <c r="H1514" i="3"/>
  <c r="G1515" i="3"/>
  <c r="H1515" i="3"/>
  <c r="G1516" i="3"/>
  <c r="H1516" i="3"/>
  <c r="G1517" i="3"/>
  <c r="H1517" i="3"/>
  <c r="G1518" i="3"/>
  <c r="H1518" i="3"/>
  <c r="G1519" i="3"/>
  <c r="H1519" i="3"/>
  <c r="G1520" i="3"/>
  <c r="H1520" i="3"/>
  <c r="G1521" i="3"/>
  <c r="H1521" i="3"/>
  <c r="G1522" i="3"/>
  <c r="H1522" i="3"/>
  <c r="G1523" i="3"/>
  <c r="H1523" i="3"/>
  <c r="G1524" i="3"/>
  <c r="H1524" i="3"/>
  <c r="G1525" i="3"/>
  <c r="H1525" i="3"/>
  <c r="G1526" i="3"/>
  <c r="H1526" i="3"/>
  <c r="G1527" i="3"/>
  <c r="H1527" i="3"/>
  <c r="G1528" i="3"/>
  <c r="H1528" i="3"/>
  <c r="G1529" i="3"/>
  <c r="H1529" i="3"/>
  <c r="G1530" i="3"/>
  <c r="H1530" i="3"/>
  <c r="G1531" i="3"/>
  <c r="H1531" i="3"/>
  <c r="G1532" i="3"/>
  <c r="H1532" i="3"/>
  <c r="G1533" i="3"/>
  <c r="H1533" i="3"/>
  <c r="G1534" i="3"/>
  <c r="H1534" i="3"/>
  <c r="G1535" i="3"/>
  <c r="H1535" i="3"/>
  <c r="G1536" i="3"/>
  <c r="H1536" i="3"/>
  <c r="G1537" i="3"/>
  <c r="H1537" i="3"/>
  <c r="G1538" i="3"/>
  <c r="H1538" i="3"/>
  <c r="G1539" i="3"/>
  <c r="H1539" i="3"/>
  <c r="G1540" i="3"/>
  <c r="H1540" i="3"/>
  <c r="G1541" i="3"/>
  <c r="H1541" i="3"/>
  <c r="G1542" i="3"/>
  <c r="H1542" i="3"/>
  <c r="G1543" i="3"/>
  <c r="H1543" i="3"/>
  <c r="G1544" i="3"/>
  <c r="H1544" i="3"/>
  <c r="G1545" i="3"/>
  <c r="H1545" i="3"/>
  <c r="G1546" i="3"/>
  <c r="H1546" i="3"/>
  <c r="G1547" i="3"/>
  <c r="H1547" i="3"/>
  <c r="G1548" i="3"/>
  <c r="H1548" i="3"/>
  <c r="G675" i="3"/>
  <c r="H675" i="3"/>
  <c r="G662" i="3"/>
  <c r="H662" i="3"/>
  <c r="G663" i="3"/>
  <c r="H663" i="3"/>
  <c r="G664" i="3"/>
  <c r="H664" i="3"/>
  <c r="G510" i="3"/>
  <c r="H510" i="3"/>
  <c r="G665" i="3"/>
  <c r="H665" i="3"/>
  <c r="G666" i="3"/>
  <c r="H666" i="3"/>
  <c r="G667" i="3"/>
  <c r="H667" i="3"/>
  <c r="G668" i="3"/>
  <c r="H668" i="3"/>
  <c r="G669" i="3"/>
  <c r="H669" i="3"/>
  <c r="G670" i="3"/>
  <c r="H670" i="3"/>
  <c r="G671" i="3"/>
  <c r="H671" i="3"/>
  <c r="G672" i="3"/>
  <c r="H672" i="3"/>
  <c r="G673" i="3"/>
  <c r="H673" i="3"/>
  <c r="G674" i="3"/>
  <c r="H674" i="3"/>
  <c r="G676" i="3"/>
  <c r="H676" i="3"/>
  <c r="G677" i="3"/>
  <c r="H677" i="3"/>
  <c r="G678" i="3"/>
  <c r="H678" i="3"/>
  <c r="G679" i="3"/>
  <c r="H679" i="3"/>
  <c r="G680" i="3"/>
  <c r="H680" i="3"/>
  <c r="G681" i="3"/>
  <c r="H681" i="3"/>
  <c r="G682" i="3"/>
  <c r="H682" i="3"/>
  <c r="G683" i="3"/>
  <c r="H683" i="3"/>
  <c r="G684" i="3"/>
  <c r="H684" i="3"/>
  <c r="G685" i="3"/>
  <c r="H685" i="3"/>
  <c r="G686" i="3"/>
  <c r="H686" i="3"/>
  <c r="G687" i="3"/>
  <c r="H687" i="3"/>
  <c r="G688" i="3"/>
  <c r="H688" i="3"/>
  <c r="G689" i="3"/>
  <c r="H689" i="3"/>
  <c r="G690" i="3"/>
  <c r="H690" i="3"/>
  <c r="G691" i="3"/>
  <c r="H691" i="3"/>
  <c r="G692" i="3"/>
  <c r="H692" i="3"/>
  <c r="G693" i="3"/>
  <c r="H693" i="3"/>
  <c r="G694" i="3"/>
  <c r="H694" i="3"/>
  <c r="G695" i="3"/>
  <c r="H695" i="3"/>
  <c r="G696" i="3"/>
  <c r="H696" i="3"/>
  <c r="G697" i="3"/>
  <c r="H697" i="3"/>
  <c r="G698" i="3"/>
  <c r="H698" i="3"/>
  <c r="G699" i="3"/>
  <c r="H699" i="3"/>
  <c r="G700" i="3"/>
  <c r="H700" i="3"/>
  <c r="G701" i="3"/>
  <c r="H701" i="3"/>
  <c r="G702" i="3"/>
  <c r="H702" i="3"/>
  <c r="G703" i="3"/>
  <c r="H703" i="3"/>
  <c r="G704" i="3"/>
  <c r="H704" i="3"/>
  <c r="G705" i="3"/>
  <c r="H705" i="3"/>
  <c r="G706" i="3"/>
  <c r="H706" i="3"/>
  <c r="G707" i="3"/>
  <c r="H707" i="3"/>
  <c r="G708" i="3"/>
  <c r="H708" i="3"/>
  <c r="G710" i="3"/>
  <c r="H710" i="3"/>
  <c r="G711" i="3"/>
  <c r="H711" i="3"/>
  <c r="G713" i="3"/>
  <c r="H713" i="3"/>
  <c r="G712" i="3"/>
  <c r="H712" i="3"/>
  <c r="G714" i="3"/>
  <c r="H714" i="3"/>
  <c r="G715" i="3"/>
  <c r="H715" i="3"/>
  <c r="G716" i="3"/>
  <c r="H716" i="3"/>
  <c r="G717" i="3"/>
  <c r="H717" i="3"/>
  <c r="G718" i="3"/>
  <c r="H718" i="3"/>
  <c r="G719" i="3"/>
  <c r="H719" i="3"/>
  <c r="G720" i="3"/>
  <c r="H720" i="3"/>
  <c r="G721" i="3"/>
  <c r="H721" i="3"/>
  <c r="G722" i="3"/>
  <c r="H722" i="3"/>
  <c r="G724" i="3"/>
  <c r="H724" i="3"/>
  <c r="G725" i="3"/>
  <c r="H725" i="3"/>
  <c r="G589" i="3"/>
  <c r="H589" i="3"/>
  <c r="G726" i="3"/>
  <c r="H726" i="3"/>
  <c r="G727" i="3"/>
  <c r="H727" i="3"/>
  <c r="G728" i="3"/>
  <c r="H728" i="3"/>
  <c r="G729" i="3"/>
  <c r="H729" i="3"/>
  <c r="G600" i="3"/>
  <c r="H600" i="3"/>
  <c r="G730" i="3"/>
  <c r="H730" i="3"/>
  <c r="G736" i="3"/>
  <c r="H736" i="3"/>
  <c r="G732" i="3"/>
  <c r="H732" i="3"/>
  <c r="G734" i="3"/>
  <c r="H734" i="3"/>
  <c r="G737" i="3"/>
  <c r="H737" i="3"/>
  <c r="G733" i="3"/>
  <c r="H733" i="3"/>
  <c r="G735" i="3"/>
  <c r="H735" i="3"/>
  <c r="G731" i="3"/>
  <c r="H731" i="3"/>
  <c r="G738" i="3"/>
  <c r="H738" i="3"/>
  <c r="G794" i="3"/>
  <c r="H794" i="3"/>
  <c r="G793" i="3"/>
  <c r="H793" i="3"/>
  <c r="G795" i="3"/>
  <c r="H795" i="3"/>
  <c r="G796" i="3"/>
  <c r="H796" i="3"/>
  <c r="G799" i="3"/>
  <c r="H799" i="3"/>
  <c r="G797" i="3"/>
  <c r="H797" i="3"/>
  <c r="G798" i="3"/>
  <c r="H798" i="3"/>
  <c r="G800" i="3"/>
  <c r="H800" i="3"/>
  <c r="G801" i="3"/>
  <c r="H801" i="3"/>
  <c r="G802" i="3"/>
  <c r="H802" i="3"/>
  <c r="G812" i="3"/>
  <c r="H812" i="3"/>
  <c r="G803" i="3"/>
  <c r="H803" i="3"/>
  <c r="G804" i="3"/>
  <c r="H804" i="3"/>
  <c r="G805" i="3"/>
  <c r="H805" i="3"/>
  <c r="G806" i="3"/>
  <c r="H806" i="3"/>
  <c r="G807" i="3"/>
  <c r="H807" i="3"/>
  <c r="G808" i="3"/>
  <c r="H808" i="3"/>
  <c r="G809" i="3"/>
  <c r="H809" i="3"/>
  <c r="G810" i="3"/>
  <c r="H810" i="3"/>
  <c r="G811" i="3"/>
  <c r="H811" i="3"/>
  <c r="G813" i="3"/>
  <c r="H813" i="3"/>
  <c r="G814" i="3"/>
  <c r="H814" i="3"/>
  <c r="G815" i="3"/>
  <c r="H815" i="3"/>
  <c r="G816" i="3"/>
  <c r="H816" i="3"/>
  <c r="G817" i="3"/>
  <c r="H817" i="3"/>
  <c r="G818" i="3"/>
  <c r="H818" i="3"/>
  <c r="G819" i="3"/>
  <c r="H819" i="3"/>
  <c r="G820" i="3"/>
  <c r="H820" i="3"/>
  <c r="G822" i="3"/>
  <c r="H822" i="3"/>
  <c r="G821" i="3"/>
  <c r="H821" i="3"/>
  <c r="G823" i="3"/>
  <c r="H823" i="3"/>
  <c r="G824" i="3"/>
  <c r="H824" i="3"/>
  <c r="G825" i="3"/>
  <c r="H825" i="3"/>
  <c r="G826" i="3"/>
  <c r="H826" i="3"/>
  <c r="G827" i="3"/>
  <c r="H827" i="3"/>
  <c r="G828" i="3"/>
  <c r="H828" i="3"/>
  <c r="G829" i="3"/>
  <c r="H829" i="3"/>
  <c r="G830" i="3"/>
  <c r="H830" i="3"/>
  <c r="G831" i="3"/>
  <c r="H831" i="3"/>
  <c r="G832" i="3"/>
  <c r="H832" i="3"/>
  <c r="G833" i="3"/>
  <c r="H833" i="3"/>
  <c r="G834" i="3"/>
  <c r="H834" i="3"/>
  <c r="G835" i="3"/>
  <c r="H835" i="3"/>
  <c r="G836" i="3"/>
  <c r="H836" i="3"/>
  <c r="G837" i="3"/>
  <c r="H837" i="3"/>
  <c r="G840" i="3"/>
  <c r="H840" i="3"/>
  <c r="G838" i="3"/>
  <c r="H838" i="3"/>
  <c r="G839" i="3"/>
  <c r="H839" i="3"/>
  <c r="G841" i="3"/>
  <c r="H841" i="3"/>
  <c r="G843" i="3"/>
  <c r="H843" i="3"/>
  <c r="G844" i="3"/>
  <c r="H844" i="3"/>
  <c r="G842" i="3"/>
  <c r="H842" i="3"/>
  <c r="G848" i="3"/>
  <c r="H848" i="3"/>
  <c r="G847" i="3"/>
  <c r="H847" i="3"/>
  <c r="G845" i="3"/>
  <c r="H845" i="3"/>
  <c r="G846" i="3"/>
  <c r="H846" i="3"/>
  <c r="G849" i="3"/>
  <c r="H849" i="3"/>
  <c r="G413" i="3"/>
  <c r="H413" i="3"/>
  <c r="G414" i="3"/>
  <c r="H414" i="3"/>
  <c r="G382" i="3"/>
  <c r="H382" i="3"/>
  <c r="G411" i="3"/>
  <c r="H411" i="3"/>
  <c r="G412" i="3"/>
  <c r="H412" i="3"/>
  <c r="G415" i="3"/>
  <c r="H415" i="3"/>
  <c r="G380" i="3"/>
  <c r="H380" i="3"/>
  <c r="G379" i="3"/>
  <c r="H379" i="3"/>
  <c r="G381" i="3"/>
  <c r="H381" i="3"/>
  <c r="G385" i="3"/>
  <c r="H385" i="3"/>
  <c r="G383" i="3"/>
  <c r="H383" i="3"/>
  <c r="G386" i="3"/>
  <c r="H386" i="3"/>
  <c r="G387" i="3"/>
  <c r="H387" i="3"/>
  <c r="G388" i="3"/>
  <c r="H388" i="3"/>
  <c r="G389" i="3"/>
  <c r="H389" i="3"/>
  <c r="G390" i="3"/>
  <c r="H390" i="3"/>
  <c r="G391" i="3"/>
  <c r="H391" i="3"/>
  <c r="G392" i="3"/>
  <c r="H392" i="3"/>
  <c r="G394" i="3"/>
  <c r="H394" i="3"/>
  <c r="G395" i="3"/>
  <c r="H395" i="3"/>
  <c r="G393" i="3"/>
  <c r="H393" i="3"/>
  <c r="G396" i="3"/>
  <c r="H396" i="3"/>
  <c r="G397" i="3"/>
  <c r="H397" i="3"/>
  <c r="G398" i="3"/>
  <c r="H398" i="3"/>
  <c r="G399" i="3"/>
  <c r="H399" i="3"/>
  <c r="G384" i="3"/>
  <c r="H384" i="3"/>
  <c r="G407" i="3"/>
  <c r="H407" i="3"/>
  <c r="G400" i="3"/>
  <c r="H400" i="3"/>
  <c r="G401" i="3"/>
  <c r="H401" i="3"/>
  <c r="G402" i="3"/>
  <c r="H402" i="3"/>
  <c r="G403" i="3"/>
  <c r="H403" i="3"/>
  <c r="G404" i="3"/>
  <c r="H404" i="3"/>
  <c r="G405" i="3"/>
  <c r="H405" i="3"/>
  <c r="G406" i="3"/>
  <c r="H406" i="3"/>
  <c r="G410" i="3"/>
  <c r="H410" i="3"/>
  <c r="G408" i="3"/>
  <c r="H408" i="3"/>
  <c r="G409" i="3"/>
  <c r="H409" i="3"/>
  <c r="G416" i="3"/>
  <c r="H416" i="3"/>
  <c r="G417" i="3"/>
  <c r="H417" i="3"/>
  <c r="G418" i="3"/>
  <c r="H418" i="3"/>
  <c r="G419" i="3"/>
  <c r="H419" i="3"/>
  <c r="G420" i="3"/>
  <c r="H420" i="3"/>
  <c r="G425" i="3"/>
  <c r="H425" i="3"/>
  <c r="G421" i="3"/>
  <c r="H421" i="3"/>
  <c r="G422" i="3"/>
  <c r="H422" i="3"/>
  <c r="G423" i="3"/>
  <c r="H423" i="3"/>
  <c r="G424" i="3"/>
  <c r="H424" i="3"/>
  <c r="G426" i="3"/>
  <c r="H426" i="3"/>
  <c r="G429" i="3"/>
  <c r="H429" i="3"/>
  <c r="G427" i="3"/>
  <c r="H427" i="3"/>
  <c r="G430" i="3"/>
  <c r="H430" i="3"/>
  <c r="G431" i="3"/>
  <c r="H431" i="3"/>
  <c r="G432" i="3"/>
  <c r="H432" i="3"/>
  <c r="G433" i="3"/>
  <c r="H433" i="3"/>
  <c r="G434" i="3"/>
  <c r="H434" i="3"/>
  <c r="G435" i="3"/>
  <c r="H435" i="3"/>
  <c r="G436" i="3"/>
  <c r="H436" i="3"/>
  <c r="G437" i="3"/>
  <c r="H437" i="3"/>
  <c r="G438" i="3"/>
  <c r="H438" i="3"/>
  <c r="G439" i="3"/>
  <c r="H439" i="3"/>
  <c r="G440" i="3"/>
  <c r="H440" i="3"/>
  <c r="G441" i="3"/>
  <c r="H441" i="3"/>
  <c r="G428" i="3"/>
  <c r="H428" i="3"/>
  <c r="G442" i="3"/>
  <c r="H442" i="3"/>
  <c r="G443" i="3"/>
  <c r="H443" i="3"/>
  <c r="G444" i="3"/>
  <c r="H444" i="3"/>
  <c r="G446" i="3"/>
  <c r="H446" i="3"/>
  <c r="G445" i="3"/>
  <c r="H445" i="3"/>
  <c r="G447" i="3"/>
  <c r="H447" i="3"/>
  <c r="G448" i="3"/>
  <c r="H448" i="3"/>
  <c r="G451" i="3"/>
  <c r="H451" i="3"/>
  <c r="G449" i="3"/>
  <c r="H449" i="3"/>
  <c r="G450" i="3"/>
  <c r="H450" i="3"/>
  <c r="G452" i="3"/>
  <c r="H452" i="3"/>
  <c r="G453" i="3"/>
  <c r="H453" i="3"/>
  <c r="G454" i="3"/>
  <c r="H454" i="3"/>
  <c r="G455" i="3"/>
  <c r="H455" i="3"/>
  <c r="G456" i="3"/>
  <c r="H456" i="3"/>
  <c r="G457" i="3"/>
  <c r="H457" i="3"/>
  <c r="G458" i="3"/>
  <c r="H458" i="3"/>
  <c r="G460" i="3"/>
  <c r="H460" i="3"/>
  <c r="G459" i="3"/>
  <c r="H459" i="3"/>
  <c r="G462" i="3"/>
  <c r="H462" i="3"/>
  <c r="G461" i="3"/>
  <c r="H461" i="3"/>
  <c r="G463" i="3"/>
  <c r="H463" i="3"/>
  <c r="G466" i="3"/>
  <c r="H466" i="3"/>
  <c r="G464" i="3"/>
  <c r="H464" i="3"/>
  <c r="G465" i="3"/>
  <c r="H465" i="3"/>
  <c r="G467" i="3"/>
  <c r="H467" i="3"/>
  <c r="G469" i="3"/>
  <c r="H469" i="3"/>
  <c r="G468" i="3"/>
  <c r="H468" i="3"/>
  <c r="G471" i="3"/>
  <c r="H471" i="3"/>
  <c r="G470" i="3"/>
  <c r="H470" i="3"/>
  <c r="G472" i="3"/>
  <c r="H472" i="3"/>
  <c r="G476" i="3"/>
  <c r="H476" i="3"/>
  <c r="G474" i="3"/>
  <c r="H474" i="3"/>
  <c r="G475" i="3"/>
  <c r="H475" i="3"/>
  <c r="G473" i="3"/>
  <c r="H473" i="3"/>
  <c r="G477" i="3"/>
  <c r="H477" i="3"/>
  <c r="G478" i="3"/>
  <c r="H478" i="3"/>
  <c r="G480" i="3"/>
  <c r="H480" i="3"/>
  <c r="G479" i="3"/>
  <c r="H479" i="3"/>
  <c r="G481" i="3"/>
  <c r="H481" i="3"/>
  <c r="G483" i="3"/>
  <c r="H483" i="3"/>
  <c r="G485" i="3"/>
  <c r="H485" i="3"/>
  <c r="G484" i="3"/>
  <c r="H484" i="3"/>
  <c r="G486" i="3"/>
  <c r="H486" i="3"/>
  <c r="G482" i="3"/>
  <c r="H482" i="3"/>
  <c r="G489" i="3"/>
  <c r="H489" i="3"/>
  <c r="G491" i="3"/>
  <c r="H491" i="3"/>
  <c r="G492" i="3"/>
  <c r="H492" i="3"/>
  <c r="G487" i="3"/>
  <c r="H487" i="3"/>
  <c r="G490" i="3"/>
  <c r="H490" i="3"/>
  <c r="G488" i="3"/>
  <c r="H488" i="3"/>
  <c r="G1222" i="3"/>
  <c r="H1222" i="3"/>
  <c r="G1221" i="3"/>
  <c r="H1221" i="3"/>
  <c r="G1219" i="3"/>
  <c r="H1219" i="3"/>
  <c r="G1220" i="3"/>
  <c r="H1220" i="3"/>
  <c r="G1223" i="3"/>
  <c r="H1223" i="3"/>
  <c r="G1224" i="3"/>
  <c r="H1224" i="3"/>
  <c r="G1225" i="3"/>
  <c r="H1225" i="3"/>
  <c r="G1227" i="3"/>
  <c r="H1227" i="3"/>
  <c r="G1228" i="3"/>
  <c r="H1228" i="3"/>
  <c r="G1229" i="3"/>
  <c r="H1229" i="3"/>
  <c r="G1230" i="3"/>
  <c r="H1230" i="3"/>
  <c r="G1231" i="3"/>
  <c r="H1231" i="3"/>
  <c r="G1232" i="3"/>
  <c r="H1232" i="3"/>
  <c r="G1233" i="3"/>
  <c r="H1233" i="3"/>
  <c r="G1286" i="3"/>
  <c r="H1286" i="3"/>
  <c r="G1299" i="3"/>
  <c r="H1299" i="3"/>
  <c r="G1300" i="3"/>
  <c r="H1300" i="3"/>
  <c r="G1301" i="3"/>
  <c r="H1301" i="3"/>
  <c r="G1302" i="3"/>
  <c r="H1302" i="3"/>
  <c r="G1303" i="3"/>
  <c r="H1303" i="3"/>
  <c r="G1304" i="3"/>
  <c r="H1304" i="3"/>
  <c r="G1305" i="3"/>
  <c r="H1305" i="3"/>
  <c r="G1310" i="3"/>
  <c r="H1310" i="3"/>
  <c r="G1311" i="3"/>
  <c r="H1311" i="3"/>
  <c r="G1290" i="3"/>
  <c r="H1290" i="3"/>
  <c r="G92" i="3"/>
  <c r="H92" i="3"/>
  <c r="G91" i="3"/>
  <c r="H91" i="3"/>
  <c r="G256" i="3"/>
  <c r="H256" i="3"/>
  <c r="G743" i="3"/>
  <c r="H743" i="3"/>
  <c r="G744" i="3"/>
  <c r="H744" i="3"/>
  <c r="G1153" i="3"/>
  <c r="H1153" i="3"/>
  <c r="G1154" i="3"/>
  <c r="H1154" i="3"/>
  <c r="G1155" i="3"/>
  <c r="H1155" i="3"/>
  <c r="G1248" i="3"/>
  <c r="H1248" i="3"/>
  <c r="G1252" i="3"/>
  <c r="H1252" i="3"/>
  <c r="G1249" i="3"/>
  <c r="H1249" i="3"/>
  <c r="G1251" i="3"/>
  <c r="H1251" i="3"/>
  <c r="G1250" i="3"/>
  <c r="H1250" i="3"/>
  <c r="G1253" i="3"/>
  <c r="H1253" i="3"/>
  <c r="G1255" i="3"/>
  <c r="H1255" i="3"/>
  <c r="G1256" i="3"/>
  <c r="H1256" i="3"/>
  <c r="G1254" i="3"/>
  <c r="H1254" i="3"/>
  <c r="G1257" i="3"/>
  <c r="H1257" i="3"/>
  <c r="G1258" i="3"/>
  <c r="H1258" i="3"/>
  <c r="G1259" i="3"/>
  <c r="H1259" i="3"/>
  <c r="G1260" i="3"/>
  <c r="H1260" i="3"/>
  <c r="G1261" i="3"/>
  <c r="H1261" i="3"/>
  <c r="G1262" i="3"/>
  <c r="H1262" i="3"/>
  <c r="G1263" i="3"/>
  <c r="H1263" i="3"/>
  <c r="G1264" i="3"/>
  <c r="H1264" i="3"/>
  <c r="G1265" i="3"/>
  <c r="H1265" i="3"/>
  <c r="G1266" i="3"/>
  <c r="H1266" i="3"/>
  <c r="G1267" i="3"/>
  <c r="H1267" i="3"/>
  <c r="G1268" i="3"/>
  <c r="H1268" i="3"/>
  <c r="G1269" i="3"/>
  <c r="H1269" i="3"/>
  <c r="G1271" i="3"/>
  <c r="H1271" i="3"/>
  <c r="G1276" i="3"/>
  <c r="H1276" i="3"/>
  <c r="G1282" i="3"/>
  <c r="H1282" i="3"/>
  <c r="G1277" i="3"/>
  <c r="H1277" i="3"/>
  <c r="G1278" i="3"/>
  <c r="H1278" i="3"/>
  <c r="G1279" i="3"/>
  <c r="H1279" i="3"/>
  <c r="G1280" i="3"/>
  <c r="H1280" i="3"/>
  <c r="G1281" i="3"/>
  <c r="H1281" i="3"/>
  <c r="G1283" i="3"/>
  <c r="H1283" i="3"/>
  <c r="G1284" i="3"/>
  <c r="H1284" i="3"/>
  <c r="G1285" i="3"/>
  <c r="H1285" i="3"/>
  <c r="G1289" i="3"/>
  <c r="H1289" i="3"/>
  <c r="G1291" i="3"/>
  <c r="H1291" i="3"/>
  <c r="G1292" i="3"/>
  <c r="H1292" i="3"/>
  <c r="G1295" i="3"/>
  <c r="H1295" i="3"/>
  <c r="G1296" i="3"/>
  <c r="H1296" i="3"/>
  <c r="G1297" i="3"/>
  <c r="H1297" i="3"/>
  <c r="G1298" i="3"/>
  <c r="H1298" i="3"/>
  <c r="G1293" i="3"/>
  <c r="H1293" i="3"/>
  <c r="G1294" i="3"/>
  <c r="H1294" i="3"/>
  <c r="G1306" i="3"/>
  <c r="H1306" i="3"/>
  <c r="G1307" i="3"/>
  <c r="H1307" i="3"/>
  <c r="G1308" i="3"/>
  <c r="H1308" i="3"/>
  <c r="G1309" i="3"/>
  <c r="H1309" i="3"/>
  <c r="G1312" i="3"/>
  <c r="H1312" i="3"/>
  <c r="G1313" i="3"/>
  <c r="H1313" i="3"/>
  <c r="G1314" i="3"/>
  <c r="H1314" i="3"/>
  <c r="G1318" i="3"/>
  <c r="H1318" i="3"/>
  <c r="G1319" i="3"/>
  <c r="H1319" i="3"/>
  <c r="G1320" i="3"/>
  <c r="H1320" i="3"/>
  <c r="G1321" i="3"/>
  <c r="H1321" i="3"/>
  <c r="G1322" i="3"/>
  <c r="H1322" i="3"/>
  <c r="G1323" i="3"/>
  <c r="H1323" i="3"/>
  <c r="G1324" i="3"/>
  <c r="H1324" i="3"/>
  <c r="G1325" i="3"/>
  <c r="H1325" i="3"/>
  <c r="G1326" i="3"/>
  <c r="H1326" i="3"/>
  <c r="G1327" i="3"/>
  <c r="H1327" i="3"/>
  <c r="G1328" i="3"/>
  <c r="H1328" i="3"/>
  <c r="G1329" i="3"/>
  <c r="H1329" i="3"/>
  <c r="G1330" i="3"/>
  <c r="H1330" i="3"/>
  <c r="G1332" i="3"/>
  <c r="H1332" i="3"/>
  <c r="G1333" i="3"/>
  <c r="H1333" i="3"/>
  <c r="G1334" i="3"/>
  <c r="H1334" i="3"/>
  <c r="G1335" i="3"/>
  <c r="H1335" i="3"/>
  <c r="G1336" i="3"/>
  <c r="H1336" i="3"/>
  <c r="G1337" i="3"/>
  <c r="H1337" i="3"/>
  <c r="G1338" i="3"/>
  <c r="H1338" i="3"/>
  <c r="G1339" i="3"/>
  <c r="H1339" i="3"/>
  <c r="G1270" i="3"/>
  <c r="H1270" i="3"/>
  <c r="G1272" i="3"/>
  <c r="H1272" i="3"/>
  <c r="G1273" i="3"/>
  <c r="H1273" i="3"/>
  <c r="G1274" i="3"/>
  <c r="H1274" i="3"/>
  <c r="G1275" i="3"/>
  <c r="H1275" i="3"/>
  <c r="G1287" i="3"/>
  <c r="H1287" i="3"/>
  <c r="G1315" i="3"/>
  <c r="H1315" i="3"/>
  <c r="G1316" i="3"/>
  <c r="H1316" i="3"/>
  <c r="G1317" i="3"/>
  <c r="H1317" i="3"/>
  <c r="G1331" i="3"/>
  <c r="H1331" i="3"/>
  <c r="G1288" i="3"/>
  <c r="H1288" i="3"/>
  <c r="G1340" i="3"/>
  <c r="H1340" i="3"/>
  <c r="G1205" i="3"/>
  <c r="H1205" i="3"/>
  <c r="G1651" i="3"/>
  <c r="H1651" i="3"/>
  <c r="G980" i="3"/>
  <c r="H980" i="3"/>
  <c r="G981" i="3"/>
  <c r="H981" i="3"/>
  <c r="G982" i="3"/>
  <c r="H982" i="3"/>
  <c r="G740" i="3"/>
  <c r="H740" i="3"/>
  <c r="G742" i="3"/>
  <c r="H742" i="3"/>
  <c r="G1160" i="3"/>
  <c r="H1160" i="3"/>
  <c r="G1161" i="3"/>
  <c r="H1161" i="3"/>
  <c r="G1162" i="3"/>
  <c r="H1162" i="3"/>
  <c r="G1163" i="3"/>
  <c r="H1163" i="3"/>
  <c r="G1660" i="3"/>
  <c r="H1660" i="3"/>
  <c r="G73" i="3"/>
  <c r="H73" i="3"/>
  <c r="G956" i="3"/>
  <c r="H956" i="3"/>
  <c r="G989" i="3"/>
  <c r="H989" i="3"/>
  <c r="G1064" i="3"/>
  <c r="H1064" i="3"/>
  <c r="G1065" i="3"/>
  <c r="H1065" i="3"/>
  <c r="G1418" i="3"/>
  <c r="H1418" i="3"/>
  <c r="G659" i="3"/>
  <c r="H659" i="3"/>
  <c r="G660" i="3"/>
  <c r="H660" i="3"/>
  <c r="G1379" i="3"/>
  <c r="H1379" i="3"/>
  <c r="G1031" i="3"/>
  <c r="H1031" i="3"/>
  <c r="G1378" i="3"/>
  <c r="H1378" i="3"/>
  <c r="G1078" i="3"/>
  <c r="H1078" i="3"/>
  <c r="G1079" i="3"/>
  <c r="H1079" i="3"/>
  <c r="G1172" i="3"/>
  <c r="H1172" i="3"/>
  <c r="G1173" i="3"/>
  <c r="H1173" i="3"/>
  <c r="G1448" i="3"/>
  <c r="H1448" i="3"/>
  <c r="G1450" i="3"/>
  <c r="H1450" i="3"/>
  <c r="G1453" i="3"/>
  <c r="H1453" i="3"/>
  <c r="G71" i="3"/>
  <c r="H71" i="3"/>
  <c r="G72" i="3"/>
  <c r="H72" i="3"/>
  <c r="G1380" i="3"/>
  <c r="H1380" i="3"/>
  <c r="G1553" i="3"/>
  <c r="H1553" i="3"/>
  <c r="G1152" i="3"/>
  <c r="H1152" i="3"/>
  <c r="G1604" i="3"/>
  <c r="H1604" i="3"/>
  <c r="H1415" i="3"/>
  <c r="G1415" i="3"/>
  <c r="E1408" i="3"/>
  <c r="E1409" i="3"/>
  <c r="E1410" i="3"/>
  <c r="E1411" i="3"/>
  <c r="E1412" i="3"/>
  <c r="E1413" i="3"/>
  <c r="E1414" i="3"/>
  <c r="E1416" i="3"/>
  <c r="E1417" i="3"/>
  <c r="E1353" i="3"/>
  <c r="E1349" i="3"/>
  <c r="E1352" i="3"/>
  <c r="E1357" i="3"/>
  <c r="E1347" i="3"/>
  <c r="E1354" i="3"/>
  <c r="E1356" i="3"/>
  <c r="E1351" i="3"/>
  <c r="E1344" i="3"/>
  <c r="E1355" i="3"/>
  <c r="E1343" i="3"/>
  <c r="E1350" i="3"/>
  <c r="E1359" i="3"/>
  <c r="E1358" i="3"/>
  <c r="E1348" i="3"/>
  <c r="E1346" i="3"/>
  <c r="E1345" i="3"/>
  <c r="E1058" i="3"/>
  <c r="E1059" i="3"/>
  <c r="E1212" i="3"/>
  <c r="E1213" i="3"/>
  <c r="E1214" i="3"/>
  <c r="E1216" i="3"/>
  <c r="E1245" i="3"/>
  <c r="E1244" i="3"/>
  <c r="E647" i="3"/>
  <c r="E648" i="3"/>
  <c r="E649" i="3"/>
  <c r="E650" i="3"/>
  <c r="E1463" i="3"/>
  <c r="E1464" i="3"/>
  <c r="E1465" i="3"/>
  <c r="E1466" i="3"/>
  <c r="E1467" i="3"/>
  <c r="E1468" i="3"/>
  <c r="E652" i="3"/>
  <c r="E1372" i="3"/>
  <c r="E1373" i="3"/>
  <c r="E1374" i="3"/>
  <c r="E651" i="3"/>
  <c r="E1062" i="3"/>
  <c r="E1063" i="3"/>
  <c r="E15" i="3"/>
  <c r="E16" i="3"/>
  <c r="E17" i="3"/>
  <c r="E18" i="3"/>
  <c r="E19" i="3"/>
  <c r="E21" i="3"/>
  <c r="E22" i="3"/>
  <c r="E20" i="3"/>
  <c r="E24" i="3"/>
  <c r="E23" i="3"/>
  <c r="E1377" i="3"/>
  <c r="E1664" i="3"/>
  <c r="E1665" i="3"/>
  <c r="E1624" i="3"/>
  <c r="E213" i="3"/>
  <c r="E212" i="3"/>
  <c r="E214" i="3"/>
  <c r="E217" i="3"/>
  <c r="E215" i="3"/>
  <c r="E216" i="3"/>
  <c r="E218" i="3"/>
  <c r="E220" i="3"/>
  <c r="E219" i="3"/>
  <c r="E221" i="3"/>
  <c r="E223" i="3"/>
  <c r="E222" i="3"/>
  <c r="E224" i="3"/>
  <c r="E225" i="3"/>
  <c r="E226" i="3"/>
  <c r="E227" i="3"/>
  <c r="E228" i="3"/>
  <c r="E229" i="3"/>
  <c r="E230" i="3"/>
  <c r="E231" i="3"/>
  <c r="E232" i="3"/>
  <c r="E234" i="3"/>
  <c r="E233" i="3"/>
  <c r="E236" i="3"/>
  <c r="E235" i="3"/>
  <c r="E239" i="3"/>
  <c r="E238" i="3"/>
  <c r="E237" i="3"/>
  <c r="E241" i="3"/>
  <c r="E240" i="3"/>
  <c r="E242" i="3"/>
  <c r="E243" i="3"/>
  <c r="E244" i="3"/>
  <c r="E247" i="3"/>
  <c r="E245" i="3"/>
  <c r="E246" i="3"/>
  <c r="E248" i="3"/>
  <c r="E249" i="3"/>
  <c r="E250" i="3"/>
  <c r="E251" i="3"/>
  <c r="E252" i="3"/>
  <c r="E766" i="3"/>
  <c r="E767" i="3"/>
  <c r="E768" i="3"/>
  <c r="E769" i="3"/>
  <c r="E770" i="3"/>
  <c r="E771" i="3"/>
  <c r="E772" i="3"/>
  <c r="E773" i="3"/>
  <c r="E775" i="3"/>
  <c r="E774" i="3"/>
  <c r="E776" i="3"/>
  <c r="E777" i="3"/>
  <c r="E779" i="3"/>
  <c r="E778" i="3"/>
  <c r="E780" i="3"/>
  <c r="E782" i="3"/>
  <c r="E781" i="3"/>
  <c r="E783" i="3"/>
  <c r="E784" i="3"/>
  <c r="E785" i="3"/>
  <c r="E786" i="3"/>
  <c r="E787" i="3"/>
  <c r="E788" i="3"/>
  <c r="E790" i="3"/>
  <c r="E789" i="3"/>
  <c r="E1034" i="3"/>
  <c r="E257" i="3"/>
  <c r="E258" i="3"/>
  <c r="E259" i="3"/>
  <c r="E260" i="3"/>
  <c r="E261" i="3"/>
  <c r="E262" i="3"/>
  <c r="E263" i="3"/>
  <c r="E644" i="3"/>
  <c r="E645" i="3"/>
  <c r="E646" i="3"/>
  <c r="E1360" i="3"/>
  <c r="E1375" i="3"/>
  <c r="E1361" i="3"/>
  <c r="E1362" i="3"/>
  <c r="E1363" i="3"/>
  <c r="E1364" i="3"/>
  <c r="E1174" i="3"/>
  <c r="E1175" i="3"/>
  <c r="E1176" i="3"/>
  <c r="E1177" i="3"/>
  <c r="E627" i="3"/>
  <c r="E628" i="3"/>
  <c r="E629" i="3"/>
  <c r="E630" i="3"/>
  <c r="E631" i="3"/>
  <c r="E1186" i="3"/>
  <c r="E1185" i="3"/>
  <c r="E1187" i="3"/>
  <c r="E634" i="3"/>
  <c r="E635" i="3"/>
  <c r="E636" i="3"/>
  <c r="E637" i="3"/>
  <c r="E638" i="3"/>
  <c r="E639" i="3"/>
  <c r="E640" i="3"/>
  <c r="E653" i="3"/>
  <c r="E654" i="3"/>
  <c r="E655" i="3"/>
  <c r="E656" i="3"/>
  <c r="E657" i="3"/>
  <c r="E658" i="3"/>
  <c r="E935" i="3"/>
  <c r="E940" i="3"/>
  <c r="E942" i="3"/>
  <c r="E950" i="3"/>
  <c r="E97" i="3"/>
  <c r="E98" i="3"/>
  <c r="E99" i="3"/>
  <c r="E100" i="3"/>
  <c r="E101" i="3"/>
  <c r="E102" i="3"/>
  <c r="E103" i="3"/>
  <c r="E104" i="3"/>
  <c r="E105" i="3"/>
  <c r="E106" i="3"/>
  <c r="E107" i="3"/>
  <c r="E108" i="3"/>
  <c r="E109" i="3"/>
  <c r="E110" i="3"/>
  <c r="E111" i="3"/>
  <c r="E112" i="3"/>
  <c r="E113" i="3"/>
  <c r="E118" i="3"/>
  <c r="E114" i="3"/>
  <c r="E115" i="3"/>
  <c r="E116" i="3"/>
  <c r="E117" i="3"/>
  <c r="E119" i="3"/>
  <c r="E120" i="3"/>
  <c r="E121" i="3"/>
  <c r="E122" i="3"/>
  <c r="E123" i="3"/>
  <c r="E124" i="3"/>
  <c r="E125" i="3"/>
  <c r="E126" i="3"/>
  <c r="E127" i="3"/>
  <c r="E128" i="3"/>
  <c r="E129" i="3"/>
  <c r="E130" i="3"/>
  <c r="E131" i="3"/>
  <c r="E132" i="3"/>
  <c r="E133" i="3"/>
  <c r="E134" i="3"/>
  <c r="E135" i="3"/>
  <c r="E136" i="3"/>
  <c r="E137" i="3"/>
  <c r="E138" i="3"/>
  <c r="E139" i="3"/>
  <c r="E140" i="3"/>
  <c r="E141" i="3"/>
  <c r="E146" i="3"/>
  <c r="E142" i="3"/>
  <c r="E143" i="3"/>
  <c r="E144" i="3"/>
  <c r="E145" i="3"/>
  <c r="E147" i="3"/>
  <c r="E148" i="3"/>
  <c r="E149" i="3"/>
  <c r="E150" i="3"/>
  <c r="E151" i="3"/>
  <c r="E152" i="3"/>
  <c r="E153" i="3"/>
  <c r="E154" i="3"/>
  <c r="E155" i="3"/>
  <c r="E156" i="3"/>
  <c r="E157" i="3"/>
  <c r="E158" i="3"/>
  <c r="E159" i="3"/>
  <c r="E161" i="3"/>
  <c r="E162" i="3"/>
  <c r="E163" i="3"/>
  <c r="E160" i="3"/>
  <c r="E164" i="3"/>
  <c r="E165" i="3"/>
  <c r="E166" i="3"/>
  <c r="E167" i="3"/>
  <c r="E171" i="3"/>
  <c r="E168" i="3"/>
  <c r="E169" i="3"/>
  <c r="E170" i="3"/>
  <c r="E172" i="3"/>
  <c r="E173" i="3"/>
  <c r="E174" i="3"/>
  <c r="E175" i="3"/>
  <c r="E176" i="3"/>
  <c r="E177" i="3"/>
  <c r="E178" i="3"/>
  <c r="E179" i="3"/>
  <c r="E180" i="3"/>
  <c r="E181" i="3"/>
  <c r="E182" i="3"/>
  <c r="E183" i="3"/>
  <c r="E184" i="3"/>
  <c r="E187" i="3"/>
  <c r="E185" i="3"/>
  <c r="E186" i="3"/>
  <c r="E188" i="3"/>
  <c r="E189" i="3"/>
  <c r="E190" i="3"/>
  <c r="E191" i="3"/>
  <c r="E192" i="3"/>
  <c r="E193" i="3"/>
  <c r="E194" i="3"/>
  <c r="E195" i="3"/>
  <c r="E196" i="3"/>
  <c r="E197" i="3"/>
  <c r="E198" i="3"/>
  <c r="E199" i="3"/>
  <c r="E200" i="3"/>
  <c r="E201" i="3"/>
  <c r="E202" i="3"/>
  <c r="E203" i="3"/>
  <c r="E204" i="3"/>
  <c r="E205" i="3"/>
  <c r="E1045" i="3"/>
  <c r="E1046" i="3"/>
  <c r="E1047" i="3"/>
  <c r="E1048" i="3"/>
  <c r="E853" i="3"/>
  <c r="E859" i="3"/>
  <c r="E870" i="3"/>
  <c r="E903" i="3"/>
  <c r="E904" i="3"/>
  <c r="E905" i="3"/>
  <c r="E906" i="3"/>
  <c r="E907" i="3"/>
  <c r="E908" i="3"/>
  <c r="E909" i="3"/>
  <c r="E910" i="3"/>
  <c r="E917" i="3"/>
  <c r="E885" i="3"/>
  <c r="E860" i="3"/>
  <c r="E856" i="3"/>
  <c r="E857" i="3"/>
  <c r="E861" i="3"/>
  <c r="E884" i="3"/>
  <c r="E886" i="3"/>
  <c r="E503" i="3"/>
  <c r="E898" i="3"/>
  <c r="E912" i="3"/>
  <c r="E887" i="3"/>
  <c r="E913" i="3"/>
  <c r="E914" i="3"/>
  <c r="E858" i="3"/>
  <c r="E875" i="3"/>
  <c r="E1226" i="3"/>
  <c r="E82" i="3"/>
  <c r="E868" i="3"/>
  <c r="E871" i="3"/>
  <c r="E876" i="3"/>
  <c r="E877" i="3"/>
  <c r="E880" i="3"/>
  <c r="E881" i="3"/>
  <c r="E888" i="3"/>
  <c r="E895" i="3"/>
  <c r="E900" i="3"/>
  <c r="E911" i="3"/>
  <c r="E923" i="3"/>
  <c r="E1658" i="3"/>
  <c r="E1061" i="3"/>
  <c r="E901" i="3"/>
  <c r="E902" i="3"/>
  <c r="E863" i="3"/>
  <c r="E864" i="3"/>
  <c r="E890" i="3"/>
  <c r="E865" i="3"/>
  <c r="E866" i="3"/>
  <c r="E867" i="3"/>
  <c r="E869" i="3"/>
  <c r="E878" i="3"/>
  <c r="E879" i="3"/>
  <c r="E882" i="3"/>
  <c r="E896" i="3"/>
  <c r="E897" i="3"/>
  <c r="E862" i="3"/>
  <c r="E891" i="3"/>
  <c r="E899" i="3"/>
  <c r="E892" i="3"/>
  <c r="E916" i="3"/>
  <c r="E855" i="3"/>
  <c r="E889" i="3"/>
  <c r="E915" i="3"/>
  <c r="E893" i="3"/>
  <c r="E894" i="3"/>
  <c r="E883" i="3"/>
  <c r="E1060" i="3"/>
  <c r="E872" i="3"/>
  <c r="E873" i="3"/>
  <c r="E854" i="3"/>
  <c r="E874" i="3"/>
  <c r="E1168" i="3"/>
  <c r="E925" i="3"/>
  <c r="E926" i="3"/>
  <c r="E927" i="3"/>
  <c r="E928" i="3"/>
  <c r="E929" i="3"/>
  <c r="E930" i="3"/>
  <c r="E931" i="3"/>
  <c r="E932" i="3"/>
  <c r="E933" i="3"/>
  <c r="E934" i="3"/>
  <c r="E936" i="3"/>
  <c r="E937" i="3"/>
  <c r="E938" i="3"/>
  <c r="E939" i="3"/>
  <c r="E941" i="3"/>
  <c r="E943" i="3"/>
  <c r="E944" i="3"/>
  <c r="E945" i="3"/>
  <c r="E946" i="3"/>
  <c r="E947" i="3"/>
  <c r="E948" i="3"/>
  <c r="E949" i="3"/>
  <c r="E951" i="3"/>
  <c r="E952" i="3"/>
  <c r="E1420" i="3"/>
  <c r="E1421" i="3"/>
  <c r="E1419" i="3"/>
  <c r="E1167" i="3"/>
  <c r="E1368" i="3"/>
  <c r="E632" i="3"/>
  <c r="E745" i="3"/>
  <c r="E211" i="3"/>
  <c r="E1387" i="3"/>
  <c r="E1390" i="3"/>
  <c r="E1392" i="3"/>
  <c r="E1394" i="3"/>
  <c r="E1395" i="3"/>
  <c r="E1396" i="3"/>
  <c r="E1397" i="3"/>
  <c r="E1398" i="3"/>
  <c r="E1399" i="3"/>
  <c r="E1388" i="3"/>
  <c r="E1389" i="3"/>
  <c r="E1393" i="3"/>
  <c r="E1073" i="3"/>
  <c r="E1391" i="3"/>
  <c r="E977" i="3"/>
  <c r="E978" i="3"/>
  <c r="E959" i="3"/>
  <c r="E960" i="3"/>
  <c r="E962" i="3"/>
  <c r="E957" i="3"/>
  <c r="E964" i="3"/>
  <c r="E965" i="3"/>
  <c r="E970" i="3"/>
  <c r="E971" i="3"/>
  <c r="E972" i="3"/>
  <c r="E973" i="3"/>
  <c r="E975" i="3"/>
  <c r="E961" i="3"/>
  <c r="E967" i="3"/>
  <c r="E958" i="3"/>
  <c r="E966" i="3"/>
  <c r="E963" i="3"/>
  <c r="E968" i="3"/>
  <c r="E969" i="3"/>
  <c r="E1552" i="3"/>
  <c r="E990" i="3"/>
  <c r="E991" i="3"/>
  <c r="E992" i="3"/>
  <c r="E993" i="3"/>
  <c r="E994" i="3"/>
  <c r="E8" i="3"/>
  <c r="E9" i="3"/>
  <c r="E495" i="3"/>
  <c r="E497" i="3"/>
  <c r="E498" i="3"/>
  <c r="E499" i="3"/>
  <c r="E500" i="3"/>
  <c r="E501" i="3"/>
  <c r="E502" i="3"/>
  <c r="E621" i="3"/>
  <c r="E999" i="3"/>
  <c r="E1382" i="3"/>
  <c r="E25" i="3"/>
  <c r="E67" i="3"/>
  <c r="E86" i="3"/>
  <c r="E924" i="3"/>
  <c r="E995" i="3"/>
  <c r="E1052" i="3"/>
  <c r="E1054" i="3"/>
  <c r="E1055" i="3"/>
  <c r="E1367" i="3"/>
  <c r="E1618" i="3"/>
  <c r="E1619" i="3"/>
  <c r="E1620" i="3"/>
  <c r="E1621" i="3"/>
  <c r="E1622" i="3"/>
  <c r="E1623" i="3"/>
  <c r="E1366" i="3"/>
  <c r="E210" i="3"/>
  <c r="E1169" i="3"/>
  <c r="E1171" i="3"/>
  <c r="E1170" i="3"/>
  <c r="E1074" i="3"/>
  <c r="E1164" i="3"/>
  <c r="E1165" i="3"/>
  <c r="E1166" i="3"/>
  <c r="E1075" i="3"/>
  <c r="E77" i="3"/>
  <c r="E1470" i="3"/>
  <c r="E70" i="3"/>
  <c r="E1077" i="3"/>
  <c r="E1422" i="3"/>
  <c r="E1556" i="3"/>
  <c r="E1617" i="3"/>
  <c r="E1657" i="3"/>
  <c r="E1555" i="3"/>
  <c r="E1637" i="3"/>
  <c r="E1638" i="3"/>
  <c r="E1639" i="3"/>
  <c r="E1640" i="3"/>
  <c r="E1641" i="3"/>
  <c r="E1642" i="3"/>
  <c r="E1643" i="3"/>
  <c r="E1035" i="3"/>
  <c r="E1199" i="3"/>
  <c r="E1208" i="3"/>
  <c r="E1210" i="3"/>
  <c r="E1211" i="3"/>
  <c r="E1407" i="3"/>
  <c r="E1559" i="3"/>
  <c r="E1560" i="3"/>
  <c r="E1575" i="3"/>
  <c r="E1580" i="3"/>
  <c r="E1581" i="3"/>
  <c r="E1582" i="3"/>
  <c r="E1585" i="3"/>
  <c r="E1586" i="3"/>
  <c r="E1589" i="3"/>
  <c r="E1590" i="3"/>
  <c r="E1591" i="3"/>
  <c r="E1594" i="3"/>
  <c r="E1595" i="3"/>
  <c r="E1596" i="3"/>
  <c r="E1601" i="3"/>
  <c r="E1602" i="3"/>
  <c r="E1561" i="3"/>
  <c r="E1562" i="3"/>
  <c r="E1563" i="3"/>
  <c r="E1564" i="3"/>
  <c r="E1565" i="3"/>
  <c r="E1566" i="3"/>
  <c r="E1567" i="3"/>
  <c r="E1569" i="3"/>
  <c r="E1570" i="3"/>
  <c r="E1571" i="3"/>
  <c r="E1572" i="3"/>
  <c r="E1573" i="3"/>
  <c r="E1574" i="3"/>
  <c r="E1576" i="3"/>
  <c r="E1577" i="3"/>
  <c r="E1578" i="3"/>
  <c r="E1579" i="3"/>
  <c r="E1583" i="3"/>
  <c r="E1584" i="3"/>
  <c r="E1587" i="3"/>
  <c r="E1592" i="3"/>
  <c r="E1593" i="3"/>
  <c r="E1597" i="3"/>
  <c r="E1598" i="3"/>
  <c r="E1599" i="3"/>
  <c r="E1600" i="3"/>
  <c r="E1000" i="3"/>
  <c r="E1001" i="3"/>
  <c r="E1002" i="3"/>
  <c r="E1003" i="3"/>
  <c r="E1039" i="3"/>
  <c r="E1040" i="3"/>
  <c r="E1041" i="3"/>
  <c r="E1042" i="3"/>
  <c r="E1043" i="3"/>
  <c r="E1044" i="3"/>
  <c r="E1081" i="3"/>
  <c r="E1082" i="3"/>
  <c r="E1083" i="3"/>
  <c r="E1084" i="3"/>
  <c r="E1085" i="3"/>
  <c r="E1086" i="3"/>
  <c r="E1087" i="3"/>
  <c r="E1568" i="3"/>
  <c r="E1588" i="3"/>
  <c r="E88" i="3"/>
  <c r="E89" i="3"/>
  <c r="E90" i="3"/>
  <c r="E1156" i="3"/>
  <c r="E1157" i="3"/>
  <c r="E1158" i="3"/>
  <c r="E1159" i="3"/>
  <c r="E2" i="3"/>
  <c r="E3" i="3"/>
  <c r="E4" i="3"/>
  <c r="E1235" i="3"/>
  <c r="E1236" i="3"/>
  <c r="E1234" i="3"/>
  <c r="E1237" i="3"/>
  <c r="E1145" i="3"/>
  <c r="E1146" i="3"/>
  <c r="E1147" i="3"/>
  <c r="E1148" i="3"/>
  <c r="E1149" i="3"/>
  <c r="E1150" i="3"/>
  <c r="E93" i="3"/>
  <c r="E753" i="3"/>
  <c r="E752" i="3"/>
  <c r="E756" i="3"/>
  <c r="E757" i="3"/>
  <c r="E1667" i="3"/>
  <c r="E747" i="3"/>
  <c r="E748" i="3"/>
  <c r="E749" i="3"/>
  <c r="E750" i="3"/>
  <c r="E751" i="3"/>
  <c r="E754" i="3"/>
  <c r="E755" i="3"/>
  <c r="E758" i="3"/>
  <c r="E759" i="3"/>
  <c r="E760" i="3"/>
  <c r="E761" i="3"/>
  <c r="E762" i="3"/>
  <c r="E763" i="3"/>
  <c r="E764" i="3"/>
  <c r="E765" i="3"/>
  <c r="E1554" i="3"/>
  <c r="E983" i="3"/>
  <c r="E984" i="3"/>
  <c r="E985" i="3"/>
  <c r="E986" i="3"/>
  <c r="E987" i="3"/>
  <c r="E1032" i="3"/>
  <c r="E1033" i="3"/>
  <c r="E28" i="3"/>
  <c r="E30" i="3"/>
  <c r="E31" i="3"/>
  <c r="E32" i="3"/>
  <c r="E33" i="3"/>
  <c r="E34" i="3"/>
  <c r="E37" i="3"/>
  <c r="E38" i="3"/>
  <c r="E39" i="3"/>
  <c r="E40" i="3"/>
  <c r="E41" i="3"/>
  <c r="E42" i="3"/>
  <c r="E43" i="3"/>
  <c r="E44" i="3"/>
  <c r="E45" i="3"/>
  <c r="E47" i="3"/>
  <c r="E48" i="3"/>
  <c r="E49" i="3"/>
  <c r="E50" i="3"/>
  <c r="E51" i="3"/>
  <c r="E53" i="3"/>
  <c r="E996" i="3"/>
  <c r="E1189" i="3"/>
  <c r="E1188" i="3"/>
  <c r="E1193" i="3"/>
  <c r="E1198" i="3"/>
  <c r="E1202" i="3"/>
  <c r="E1217" i="3"/>
  <c r="E1218" i="3"/>
  <c r="E1471" i="3"/>
  <c r="E1473" i="3"/>
  <c r="E1474" i="3"/>
  <c r="E1630" i="3"/>
  <c r="E74" i="3"/>
  <c r="E26" i="3"/>
  <c r="E36" i="3"/>
  <c r="E78" i="3"/>
  <c r="E79" i="3"/>
  <c r="E80" i="3"/>
  <c r="E81" i="3"/>
  <c r="E35" i="3"/>
  <c r="E27" i="3"/>
  <c r="E1376" i="3"/>
  <c r="E1049" i="3"/>
  <c r="E1050" i="3"/>
  <c r="E1051" i="3"/>
  <c r="E10" i="3"/>
  <c r="E11" i="3"/>
  <c r="E12" i="3"/>
  <c r="E13" i="3"/>
  <c r="E7" i="3"/>
  <c r="E255" i="3"/>
  <c r="E622" i="3"/>
  <c r="E623" i="3"/>
  <c r="E955" i="3"/>
  <c r="E988" i="3"/>
  <c r="E1089" i="3"/>
  <c r="E1099" i="3"/>
  <c r="E1107" i="3"/>
  <c r="E1106" i="3"/>
  <c r="E1109" i="3"/>
  <c r="E1110" i="3"/>
  <c r="E1111" i="3"/>
  <c r="E1108" i="3"/>
  <c r="E1112" i="3"/>
  <c r="E1113" i="3"/>
  <c r="E1114" i="3"/>
  <c r="E1115" i="3"/>
  <c r="E1116" i="3"/>
  <c r="E1117" i="3"/>
  <c r="E1122" i="3"/>
  <c r="E1123" i="3"/>
  <c r="E1124" i="3"/>
  <c r="E1118" i="3"/>
  <c r="E1119" i="3"/>
  <c r="E1121" i="3"/>
  <c r="E1120" i="3"/>
  <c r="E1125" i="3"/>
  <c r="E1126" i="3"/>
  <c r="E1127" i="3"/>
  <c r="E1128" i="3"/>
  <c r="E1144" i="3"/>
  <c r="E1129" i="3"/>
  <c r="E1105" i="3"/>
  <c r="E1104" i="3"/>
  <c r="E1130" i="3"/>
  <c r="E1131" i="3"/>
  <c r="E1132" i="3"/>
  <c r="E1139" i="3"/>
  <c r="E1135" i="3"/>
  <c r="E1136" i="3"/>
  <c r="E1137" i="3"/>
  <c r="E1138" i="3"/>
  <c r="E1134" i="3"/>
  <c r="E1133" i="3"/>
  <c r="E1140" i="3"/>
  <c r="E1141" i="3"/>
  <c r="E1142" i="3"/>
  <c r="E1143" i="3"/>
  <c r="E1605" i="3"/>
  <c r="E1606" i="3"/>
  <c r="E1607" i="3"/>
  <c r="E1645" i="3"/>
  <c r="E1178" i="3"/>
  <c r="E1179" i="3"/>
  <c r="E1180" i="3"/>
  <c r="E1181" i="3"/>
  <c r="E1183" i="3"/>
  <c r="E1184" i="3"/>
  <c r="E1610" i="3"/>
  <c r="E1608" i="3"/>
  <c r="E1609" i="3"/>
  <c r="E1611" i="3"/>
  <c r="E1612" i="3"/>
  <c r="E1613" i="3"/>
  <c r="E1614" i="3"/>
  <c r="E1615" i="3"/>
  <c r="E1650" i="3"/>
  <c r="E1385" i="3"/>
  <c r="E1386" i="3"/>
  <c r="E1401" i="3"/>
  <c r="E1402" i="3"/>
  <c r="E1403" i="3"/>
  <c r="E1404" i="3"/>
  <c r="E1405" i="3"/>
  <c r="E1406" i="3"/>
  <c r="E1246" i="3"/>
  <c r="E1247" i="3"/>
  <c r="E851" i="3"/>
  <c r="E852" i="3"/>
  <c r="E976" i="3"/>
  <c r="E979" i="3"/>
  <c r="E997" i="3"/>
  <c r="E998" i="3"/>
  <c r="E1092" i="3"/>
  <c r="E1093" i="3"/>
  <c r="E1094" i="3"/>
  <c r="E1096" i="3"/>
  <c r="E1095" i="3"/>
  <c r="E1090" i="3"/>
  <c r="E1091" i="3"/>
  <c r="E1097" i="3"/>
  <c r="E1098" i="3"/>
  <c r="E1666" i="3"/>
  <c r="E94" i="3"/>
  <c r="E1455" i="3"/>
  <c r="E1456" i="3"/>
  <c r="E1457" i="3"/>
  <c r="E1458" i="3"/>
  <c r="E1460" i="3"/>
  <c r="E1454" i="3"/>
  <c r="E1459" i="3"/>
  <c r="E1461" i="3"/>
  <c r="E1462" i="3"/>
  <c r="E1659" i="3"/>
  <c r="E68" i="3"/>
  <c r="E1203" i="3"/>
  <c r="E1204" i="3"/>
  <c r="E1369" i="3"/>
  <c r="E1194" i="3"/>
  <c r="E6" i="3"/>
  <c r="E1066" i="3"/>
  <c r="E1067" i="3"/>
  <c r="E1068" i="3"/>
  <c r="E1069" i="3"/>
  <c r="E1070" i="3"/>
  <c r="E1071" i="3"/>
  <c r="E1072"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69" i="3"/>
  <c r="E268" i="3"/>
  <c r="E270" i="3"/>
  <c r="E265" i="3"/>
  <c r="E266" i="3"/>
  <c r="E267" i="3"/>
  <c r="E264" i="3"/>
  <c r="E297" i="3"/>
  <c r="E298" i="3"/>
  <c r="E299" i="3"/>
  <c r="E300" i="3"/>
  <c r="E301" i="3"/>
  <c r="E302" i="3"/>
  <c r="E303" i="3"/>
  <c r="E304" i="3"/>
  <c r="E305" i="3"/>
  <c r="E306" i="3"/>
  <c r="E307" i="3"/>
  <c r="E310" i="3"/>
  <c r="E311" i="3"/>
  <c r="E308" i="3"/>
  <c r="E309" i="3"/>
  <c r="E312" i="3"/>
  <c r="E313" i="3"/>
  <c r="E314" i="3"/>
  <c r="E315" i="3"/>
  <c r="E316" i="3"/>
  <c r="E317" i="3"/>
  <c r="E318" i="3"/>
  <c r="E319" i="3"/>
  <c r="E320" i="3"/>
  <c r="E321" i="3"/>
  <c r="E322" i="3"/>
  <c r="E323" i="3"/>
  <c r="E324" i="3"/>
  <c r="E325" i="3"/>
  <c r="E326" i="3"/>
  <c r="E327" i="3"/>
  <c r="E328" i="3"/>
  <c r="E329" i="3"/>
  <c r="E330" i="3"/>
  <c r="E334" i="3"/>
  <c r="E333" i="3"/>
  <c r="E331" i="3"/>
  <c r="E332" i="3"/>
  <c r="E335" i="3"/>
  <c r="E336" i="3"/>
  <c r="E339" i="3"/>
  <c r="E337" i="3"/>
  <c r="E338"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1207" i="3"/>
  <c r="E1206" i="3"/>
  <c r="E507" i="3"/>
  <c r="E508" i="3"/>
  <c r="E509" i="3"/>
  <c r="E511" i="3"/>
  <c r="E512" i="3"/>
  <c r="E513" i="3"/>
  <c r="E514" i="3"/>
  <c r="E515" i="3"/>
  <c r="E519" i="3"/>
  <c r="E516" i="3"/>
  <c r="E517" i="3"/>
  <c r="E518" i="3"/>
  <c r="E520" i="3"/>
  <c r="E521" i="3"/>
  <c r="E522" i="3"/>
  <c r="E523" i="3"/>
  <c r="E524" i="3"/>
  <c r="E525" i="3"/>
  <c r="E526" i="3"/>
  <c r="E527" i="3"/>
  <c r="E528" i="3"/>
  <c r="E529" i="3"/>
  <c r="E530" i="3"/>
  <c r="E532" i="3"/>
  <c r="E534" i="3"/>
  <c r="E536" i="3"/>
  <c r="E538" i="3"/>
  <c r="E535" i="3"/>
  <c r="E506" i="3"/>
  <c r="E537" i="3"/>
  <c r="E531" i="3"/>
  <c r="E533" i="3"/>
  <c r="E539" i="3"/>
  <c r="E540" i="3"/>
  <c r="E541" i="3"/>
  <c r="E542" i="3"/>
  <c r="E543" i="3"/>
  <c r="E544" i="3"/>
  <c r="E545" i="3"/>
  <c r="E548" i="3"/>
  <c r="E549" i="3"/>
  <c r="E550" i="3"/>
  <c r="E551" i="3"/>
  <c r="E552" i="3"/>
  <c r="E553" i="3"/>
  <c r="E554" i="3"/>
  <c r="E555" i="3"/>
  <c r="E556" i="3"/>
  <c r="E557" i="3"/>
  <c r="E558" i="3"/>
  <c r="E559" i="3"/>
  <c r="E560" i="3"/>
  <c r="E562" i="3"/>
  <c r="E561" i="3"/>
  <c r="E563" i="3"/>
  <c r="E564" i="3"/>
  <c r="E565" i="3"/>
  <c r="E566" i="3"/>
  <c r="E567" i="3"/>
  <c r="E568" i="3"/>
  <c r="E569" i="3"/>
  <c r="E570" i="3"/>
  <c r="E571" i="3"/>
  <c r="E572" i="3"/>
  <c r="E575" i="3"/>
  <c r="E573" i="3"/>
  <c r="E574" i="3"/>
  <c r="E579" i="3"/>
  <c r="E578" i="3"/>
  <c r="E581" i="3"/>
  <c r="E582" i="3"/>
  <c r="E583" i="3"/>
  <c r="E584" i="3"/>
  <c r="E585" i="3"/>
  <c r="E586" i="3"/>
  <c r="E587" i="3"/>
  <c r="E588" i="3"/>
  <c r="E592" i="3"/>
  <c r="E593" i="3"/>
  <c r="E594" i="3"/>
  <c r="E595" i="3"/>
  <c r="E596" i="3"/>
  <c r="E597" i="3"/>
  <c r="E599" i="3"/>
  <c r="E598" i="3"/>
  <c r="E601" i="3"/>
  <c r="E606" i="3"/>
  <c r="E605" i="3"/>
  <c r="E612" i="3"/>
  <c r="E613" i="3"/>
  <c r="E614" i="3"/>
  <c r="E615" i="3"/>
  <c r="E616" i="3"/>
  <c r="E617" i="3"/>
  <c r="E546" i="3"/>
  <c r="E547" i="3"/>
  <c r="E576" i="3"/>
  <c r="E577" i="3"/>
  <c r="E580" i="3"/>
  <c r="E590" i="3"/>
  <c r="E591" i="3"/>
  <c r="E602" i="3"/>
  <c r="E603" i="3"/>
  <c r="E604" i="3"/>
  <c r="E607" i="3"/>
  <c r="E608" i="3"/>
  <c r="E611" i="3"/>
  <c r="E610" i="3"/>
  <c r="E609" i="3"/>
  <c r="E618" i="3"/>
  <c r="E1383" i="3"/>
  <c r="E709" i="3"/>
  <c r="E1191" i="3"/>
  <c r="E1195" i="3"/>
  <c r="E1196" i="3"/>
  <c r="E1469" i="3"/>
  <c r="E1201" i="3"/>
  <c r="E1209" i="3"/>
  <c r="E1190" i="3"/>
  <c r="E1192" i="3"/>
  <c r="E1197" i="3"/>
  <c r="E1200" i="3"/>
  <c r="E1481" i="3"/>
  <c r="E1480" i="3"/>
  <c r="E1482" i="3"/>
  <c r="E1483" i="3"/>
  <c r="E1485" i="3"/>
  <c r="E1484" i="3"/>
  <c r="E1486" i="3"/>
  <c r="E1487" i="3"/>
  <c r="E1488" i="3"/>
  <c r="E1489" i="3"/>
  <c r="E1490" i="3"/>
  <c r="E1491" i="3"/>
  <c r="E1492" i="3"/>
  <c r="E1494" i="3"/>
  <c r="E1493" i="3"/>
  <c r="E1495" i="3"/>
  <c r="E1496" i="3"/>
  <c r="E1497" i="3"/>
  <c r="E1499" i="3"/>
  <c r="E1498" i="3"/>
  <c r="E1501" i="3"/>
  <c r="E1500" i="3"/>
  <c r="E1502" i="3"/>
  <c r="E1504" i="3"/>
  <c r="E1503" i="3"/>
  <c r="E1505" i="3"/>
  <c r="E1506" i="3"/>
  <c r="E1507" i="3"/>
  <c r="E1479" i="3"/>
  <c r="E1508" i="3"/>
  <c r="E1478" i="3"/>
  <c r="E1476" i="3"/>
  <c r="E1475" i="3"/>
  <c r="E1477" i="3"/>
  <c r="E1509" i="3"/>
  <c r="E1510" i="3"/>
  <c r="E1511" i="3"/>
  <c r="E1512" i="3"/>
  <c r="E1513" i="3"/>
  <c r="E1514" i="3"/>
  <c r="E1515" i="3"/>
  <c r="E1516" i="3"/>
  <c r="E1517" i="3"/>
  <c r="E1518" i="3"/>
  <c r="E1519" i="3"/>
  <c r="E1520" i="3"/>
  <c r="E1521" i="3"/>
  <c r="E1522" i="3"/>
  <c r="E1523" i="3"/>
  <c r="E1524" i="3"/>
  <c r="E1525" i="3"/>
  <c r="E1526" i="3"/>
  <c r="E1527" i="3"/>
  <c r="E1528" i="3"/>
  <c r="E1529" i="3"/>
  <c r="E1530" i="3"/>
  <c r="E1531" i="3"/>
  <c r="E1532" i="3"/>
  <c r="E1533" i="3"/>
  <c r="E1534" i="3"/>
  <c r="E1535" i="3"/>
  <c r="E1536" i="3"/>
  <c r="E1537" i="3"/>
  <c r="E1538" i="3"/>
  <c r="E1539" i="3"/>
  <c r="E1540" i="3"/>
  <c r="E1541" i="3"/>
  <c r="E1542" i="3"/>
  <c r="E1543" i="3"/>
  <c r="E1544" i="3"/>
  <c r="E1545" i="3"/>
  <c r="E1546" i="3"/>
  <c r="E1547" i="3"/>
  <c r="E1548" i="3"/>
  <c r="E662" i="3"/>
  <c r="E663" i="3"/>
  <c r="E664" i="3"/>
  <c r="E510"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10" i="3"/>
  <c r="E711" i="3"/>
  <c r="E713" i="3"/>
  <c r="E712" i="3"/>
  <c r="E714" i="3"/>
  <c r="E715" i="3"/>
  <c r="E716" i="3"/>
  <c r="E717" i="3"/>
  <c r="E718" i="3"/>
  <c r="E719" i="3"/>
  <c r="E720" i="3"/>
  <c r="E721" i="3"/>
  <c r="E722" i="3"/>
  <c r="E724" i="3"/>
  <c r="E725" i="3"/>
  <c r="E589" i="3"/>
  <c r="E726" i="3"/>
  <c r="E727" i="3"/>
  <c r="E728" i="3"/>
  <c r="E729" i="3"/>
  <c r="E600" i="3"/>
  <c r="E730" i="3"/>
  <c r="E736" i="3"/>
  <c r="E732" i="3"/>
  <c r="E734" i="3"/>
  <c r="E737" i="3"/>
  <c r="E733" i="3"/>
  <c r="E735" i="3"/>
  <c r="E731" i="3"/>
  <c r="E738" i="3"/>
  <c r="E795" i="3"/>
  <c r="E796" i="3"/>
  <c r="E799" i="3"/>
  <c r="E797" i="3"/>
  <c r="E798" i="3"/>
  <c r="E800" i="3"/>
  <c r="E801" i="3"/>
  <c r="E802" i="3"/>
  <c r="E812" i="3"/>
  <c r="E803" i="3"/>
  <c r="E804" i="3"/>
  <c r="E805" i="3"/>
  <c r="E806" i="3"/>
  <c r="E807" i="3"/>
  <c r="E808" i="3"/>
  <c r="E809" i="3"/>
  <c r="E810" i="3"/>
  <c r="E811" i="3"/>
  <c r="E813" i="3"/>
  <c r="E814" i="3"/>
  <c r="E794" i="3"/>
  <c r="E793" i="3"/>
  <c r="E815" i="3"/>
  <c r="E816" i="3"/>
  <c r="E817" i="3"/>
  <c r="E818" i="3"/>
  <c r="E819" i="3"/>
  <c r="E820" i="3"/>
  <c r="E822" i="3"/>
  <c r="E821" i="3"/>
  <c r="E823" i="3"/>
  <c r="E824" i="3"/>
  <c r="E825" i="3"/>
  <c r="E826" i="3"/>
  <c r="E827" i="3"/>
  <c r="E828" i="3"/>
  <c r="E829" i="3"/>
  <c r="E830" i="3"/>
  <c r="E831" i="3"/>
  <c r="E832" i="3"/>
  <c r="E833" i="3"/>
  <c r="E834" i="3"/>
  <c r="E835" i="3"/>
  <c r="E836" i="3"/>
  <c r="E837" i="3"/>
  <c r="E840" i="3"/>
  <c r="E838" i="3"/>
  <c r="E839" i="3"/>
  <c r="E841" i="3"/>
  <c r="E843" i="3"/>
  <c r="E844" i="3"/>
  <c r="E842" i="3"/>
  <c r="E848" i="3"/>
  <c r="E847" i="3"/>
  <c r="E845" i="3"/>
  <c r="E846" i="3"/>
  <c r="E849" i="3"/>
  <c r="E380" i="3"/>
  <c r="E379" i="3"/>
  <c r="E381" i="3"/>
  <c r="E385" i="3"/>
  <c r="E383" i="3"/>
  <c r="E386" i="3"/>
  <c r="E387" i="3"/>
  <c r="E388" i="3"/>
  <c r="E389" i="3"/>
  <c r="E390" i="3"/>
  <c r="E391" i="3"/>
  <c r="E392" i="3"/>
  <c r="E394" i="3"/>
  <c r="E395" i="3"/>
  <c r="E393" i="3"/>
  <c r="E396" i="3"/>
  <c r="E397" i="3"/>
  <c r="E398" i="3"/>
  <c r="E399" i="3"/>
  <c r="E384" i="3"/>
  <c r="E407" i="3"/>
  <c r="E400" i="3"/>
  <c r="E401" i="3"/>
  <c r="E402" i="3"/>
  <c r="E403" i="3"/>
  <c r="E404" i="3"/>
  <c r="E405" i="3"/>
  <c r="E406" i="3"/>
  <c r="E410" i="3"/>
  <c r="E408" i="3"/>
  <c r="E409" i="3"/>
  <c r="E413" i="3"/>
  <c r="E414" i="3"/>
  <c r="E382" i="3"/>
  <c r="E411" i="3"/>
  <c r="E412" i="3"/>
  <c r="E415" i="3"/>
  <c r="E416" i="3"/>
  <c r="E417" i="3"/>
  <c r="E418" i="3"/>
  <c r="E419" i="3"/>
  <c r="E420" i="3"/>
  <c r="E425" i="3"/>
  <c r="E421" i="3"/>
  <c r="E422" i="3"/>
  <c r="E423" i="3"/>
  <c r="E424" i="3"/>
  <c r="E426" i="3"/>
  <c r="E429" i="3"/>
  <c r="E427" i="3"/>
  <c r="E430" i="3"/>
  <c r="E431" i="3"/>
  <c r="E432" i="3"/>
  <c r="E433" i="3"/>
  <c r="E434" i="3"/>
  <c r="E435" i="3"/>
  <c r="E436" i="3"/>
  <c r="E437" i="3"/>
  <c r="E438" i="3"/>
  <c r="E439" i="3"/>
  <c r="E440" i="3"/>
  <c r="E441" i="3"/>
  <c r="E428" i="3"/>
  <c r="E442" i="3"/>
  <c r="E443" i="3"/>
  <c r="E444" i="3"/>
  <c r="E446" i="3"/>
  <c r="E445" i="3"/>
  <c r="E447" i="3"/>
  <c r="E448" i="3"/>
  <c r="E451" i="3"/>
  <c r="E449" i="3"/>
  <c r="E450" i="3"/>
  <c r="E452" i="3"/>
  <c r="E453" i="3"/>
  <c r="E454" i="3"/>
  <c r="E455" i="3"/>
  <c r="E456" i="3"/>
  <c r="E457" i="3"/>
  <c r="E458" i="3"/>
  <c r="E460" i="3"/>
  <c r="E459" i="3"/>
  <c r="E462" i="3"/>
  <c r="E461" i="3"/>
  <c r="E463" i="3"/>
  <c r="E466" i="3"/>
  <c r="E464" i="3"/>
  <c r="E465" i="3"/>
  <c r="E467" i="3"/>
  <c r="E469" i="3"/>
  <c r="E468" i="3"/>
  <c r="E471" i="3"/>
  <c r="E470" i="3"/>
  <c r="E472" i="3"/>
  <c r="E476" i="3"/>
  <c r="E474" i="3"/>
  <c r="E475" i="3"/>
  <c r="E473" i="3"/>
  <c r="E477" i="3"/>
  <c r="E478" i="3"/>
  <c r="E480" i="3"/>
  <c r="E479" i="3"/>
  <c r="E481" i="3"/>
  <c r="E483" i="3"/>
  <c r="E485" i="3"/>
  <c r="E484" i="3"/>
  <c r="E486" i="3"/>
  <c r="E482" i="3"/>
  <c r="E489" i="3"/>
  <c r="E491" i="3"/>
  <c r="E492" i="3"/>
  <c r="E487" i="3"/>
  <c r="E490" i="3"/>
  <c r="E488" i="3"/>
  <c r="E1219" i="3"/>
  <c r="E1220" i="3"/>
  <c r="E1222" i="3"/>
  <c r="E1221" i="3"/>
  <c r="E1223" i="3"/>
  <c r="E1224" i="3"/>
  <c r="E1225" i="3"/>
  <c r="E1227" i="3"/>
  <c r="E1228" i="3"/>
  <c r="E1229" i="3"/>
  <c r="E1230" i="3"/>
  <c r="E1231" i="3"/>
  <c r="E1232" i="3"/>
  <c r="E1233" i="3"/>
  <c r="E1286" i="3"/>
  <c r="E1299" i="3"/>
  <c r="E1300" i="3"/>
  <c r="E1301" i="3"/>
  <c r="E1302" i="3"/>
  <c r="E1303" i="3"/>
  <c r="E1304" i="3"/>
  <c r="E1305" i="3"/>
  <c r="E1310" i="3"/>
  <c r="E1311" i="3"/>
  <c r="E1290" i="3"/>
  <c r="E92" i="3"/>
  <c r="E91" i="3"/>
  <c r="E256" i="3"/>
  <c r="E743" i="3"/>
  <c r="E744" i="3"/>
  <c r="E1153" i="3"/>
  <c r="E1154" i="3"/>
  <c r="E1155" i="3"/>
  <c r="E1253" i="3"/>
  <c r="E1255" i="3"/>
  <c r="E1256" i="3"/>
  <c r="E1254" i="3"/>
  <c r="E1257" i="3"/>
  <c r="E1258" i="3"/>
  <c r="E1259" i="3"/>
  <c r="E1260" i="3"/>
  <c r="E1261" i="3"/>
  <c r="E1262" i="3"/>
  <c r="E1263" i="3"/>
  <c r="E1264" i="3"/>
  <c r="E1265" i="3"/>
  <c r="E1266" i="3"/>
  <c r="E1267" i="3"/>
  <c r="E1268" i="3"/>
  <c r="E1269" i="3"/>
  <c r="E1248" i="3"/>
  <c r="E1252" i="3"/>
  <c r="E1249" i="3"/>
  <c r="E1251" i="3"/>
  <c r="E1250" i="3"/>
  <c r="E1271" i="3"/>
  <c r="E1276" i="3"/>
  <c r="E1282" i="3"/>
  <c r="E1277" i="3"/>
  <c r="E1278" i="3"/>
  <c r="E1279" i="3"/>
  <c r="E1280" i="3"/>
  <c r="E1281" i="3"/>
  <c r="E1283" i="3"/>
  <c r="E1284" i="3"/>
  <c r="E1285" i="3"/>
  <c r="E1289" i="3"/>
  <c r="E1291" i="3"/>
  <c r="E1292" i="3"/>
  <c r="E1295" i="3"/>
  <c r="E1296" i="3"/>
  <c r="E1297" i="3"/>
  <c r="E1298" i="3"/>
  <c r="E1293" i="3"/>
  <c r="E1294" i="3"/>
  <c r="E1306" i="3"/>
  <c r="E1307" i="3"/>
  <c r="E1308" i="3"/>
  <c r="E1309" i="3"/>
  <c r="E1312" i="3"/>
  <c r="E1313" i="3"/>
  <c r="E1314" i="3"/>
  <c r="E1318" i="3"/>
  <c r="E1319" i="3"/>
  <c r="E1320" i="3"/>
  <c r="E1321" i="3"/>
  <c r="E1322" i="3"/>
  <c r="E1323" i="3"/>
  <c r="E1324" i="3"/>
  <c r="E1325" i="3"/>
  <c r="E1326" i="3"/>
  <c r="E1327" i="3"/>
  <c r="E1328" i="3"/>
  <c r="E1329" i="3"/>
  <c r="E1330" i="3"/>
  <c r="E1332" i="3"/>
  <c r="E1333" i="3"/>
  <c r="E1334" i="3"/>
  <c r="E1335" i="3"/>
  <c r="E1336" i="3"/>
  <c r="E1337" i="3"/>
  <c r="E1338" i="3"/>
  <c r="E1339" i="3"/>
  <c r="E1270" i="3"/>
  <c r="E1272" i="3"/>
  <c r="E1273" i="3"/>
  <c r="E1274" i="3"/>
  <c r="E1275" i="3"/>
  <c r="E1287" i="3"/>
  <c r="E1315" i="3"/>
  <c r="E1316" i="3"/>
  <c r="E1317" i="3"/>
  <c r="E1331" i="3"/>
  <c r="E1288" i="3"/>
  <c r="E1340" i="3"/>
  <c r="E1205" i="3"/>
  <c r="E1651" i="3"/>
  <c r="E980" i="3"/>
  <c r="E981" i="3"/>
  <c r="E982" i="3"/>
  <c r="E740" i="3"/>
  <c r="E742" i="3"/>
  <c r="E1161" i="3"/>
  <c r="E1160" i="3"/>
  <c r="E1162" i="3"/>
  <c r="E1163" i="3"/>
  <c r="E1660" i="3"/>
  <c r="E73" i="3"/>
  <c r="E956" i="3"/>
  <c r="E989" i="3"/>
  <c r="E1064" i="3"/>
  <c r="E1065" i="3"/>
  <c r="E1418" i="3"/>
  <c r="E659" i="3"/>
  <c r="E660" i="3"/>
  <c r="E1379" i="3"/>
  <c r="E1031" i="3"/>
  <c r="E1378" i="3"/>
  <c r="E1078" i="3"/>
  <c r="E1079" i="3"/>
  <c r="E1172" i="3"/>
  <c r="E1173" i="3"/>
  <c r="E1448" i="3"/>
  <c r="E1450" i="3"/>
  <c r="E1453" i="3"/>
  <c r="E71" i="3"/>
  <c r="E72" i="3"/>
  <c r="E1380" i="3"/>
  <c r="E1553" i="3"/>
  <c r="E1152" i="3"/>
  <c r="E1604" i="3"/>
  <c r="E1415" i="3"/>
  <c r="F1408" i="3"/>
  <c r="F1409" i="3"/>
  <c r="F1410" i="3"/>
  <c r="F1411" i="3"/>
  <c r="F1412" i="3"/>
  <c r="F1413" i="3"/>
  <c r="F1414" i="3"/>
  <c r="F1416" i="3"/>
  <c r="F1417" i="3"/>
  <c r="F1353" i="3"/>
  <c r="F1349" i="3"/>
  <c r="F1352" i="3"/>
  <c r="F1357" i="3"/>
  <c r="F1347" i="3"/>
  <c r="F1354" i="3"/>
  <c r="F1356" i="3"/>
  <c r="F1351" i="3"/>
  <c r="F1344" i="3"/>
  <c r="F1355" i="3"/>
  <c r="F1343" i="3"/>
  <c r="F1350" i="3"/>
  <c r="F1359" i="3"/>
  <c r="F1358" i="3"/>
  <c r="F1348" i="3"/>
  <c r="F1346" i="3"/>
  <c r="F1345" i="3"/>
  <c r="F1058" i="3"/>
  <c r="F1059" i="3"/>
  <c r="F1212" i="3"/>
  <c r="F1213" i="3"/>
  <c r="F1214" i="3"/>
  <c r="F1216" i="3"/>
  <c r="F1245" i="3"/>
  <c r="F1244" i="3"/>
  <c r="F647" i="3"/>
  <c r="F648" i="3"/>
  <c r="F649" i="3"/>
  <c r="F650" i="3"/>
  <c r="F1463" i="3"/>
  <c r="F1464" i="3"/>
  <c r="F1465" i="3"/>
  <c r="F1466" i="3"/>
  <c r="F1467" i="3"/>
  <c r="F1468" i="3"/>
  <c r="F652" i="3"/>
  <c r="F1372" i="3"/>
  <c r="F1373" i="3"/>
  <c r="F1374" i="3"/>
  <c r="F651" i="3"/>
  <c r="F1062" i="3"/>
  <c r="F1063" i="3"/>
  <c r="F15" i="3"/>
  <c r="F16" i="3"/>
  <c r="F17" i="3"/>
  <c r="F18" i="3"/>
  <c r="F19" i="3"/>
  <c r="F21" i="3"/>
  <c r="F22" i="3"/>
  <c r="F20" i="3"/>
  <c r="F24" i="3"/>
  <c r="F23" i="3"/>
  <c r="F1377" i="3"/>
  <c r="F1664" i="3"/>
  <c r="F1665" i="3"/>
  <c r="F1624" i="3"/>
  <c r="F213" i="3"/>
  <c r="F212" i="3"/>
  <c r="F214" i="3"/>
  <c r="F217" i="3"/>
  <c r="F215" i="3"/>
  <c r="F216" i="3"/>
  <c r="F218" i="3"/>
  <c r="F220" i="3"/>
  <c r="F219" i="3"/>
  <c r="F221" i="3"/>
  <c r="F223" i="3"/>
  <c r="F222" i="3"/>
  <c r="F224" i="3"/>
  <c r="F225" i="3"/>
  <c r="F226" i="3"/>
  <c r="F227" i="3"/>
  <c r="F228" i="3"/>
  <c r="F229" i="3"/>
  <c r="F230" i="3"/>
  <c r="F231" i="3"/>
  <c r="F232" i="3"/>
  <c r="F234" i="3"/>
  <c r="F233" i="3"/>
  <c r="F236" i="3"/>
  <c r="F235" i="3"/>
  <c r="F239" i="3"/>
  <c r="F238" i="3"/>
  <c r="F237" i="3"/>
  <c r="F241" i="3"/>
  <c r="F240" i="3"/>
  <c r="F242" i="3"/>
  <c r="F243" i="3"/>
  <c r="F244" i="3"/>
  <c r="F247" i="3"/>
  <c r="F245" i="3"/>
  <c r="F246" i="3"/>
  <c r="F248" i="3"/>
  <c r="F249" i="3"/>
  <c r="F250" i="3"/>
  <c r="F251" i="3"/>
  <c r="F252" i="3"/>
  <c r="F766" i="3"/>
  <c r="F767" i="3"/>
  <c r="F768" i="3"/>
  <c r="F769" i="3"/>
  <c r="F770" i="3"/>
  <c r="F771" i="3"/>
  <c r="F772" i="3"/>
  <c r="F773" i="3"/>
  <c r="F775" i="3"/>
  <c r="F774" i="3"/>
  <c r="F776" i="3"/>
  <c r="F777" i="3"/>
  <c r="F779" i="3"/>
  <c r="F778" i="3"/>
  <c r="F780" i="3"/>
  <c r="F782" i="3"/>
  <c r="F781" i="3"/>
  <c r="F783" i="3"/>
  <c r="F784" i="3"/>
  <c r="F785" i="3"/>
  <c r="F786" i="3"/>
  <c r="F787" i="3"/>
  <c r="F788" i="3"/>
  <c r="F790" i="3"/>
  <c r="F789" i="3"/>
  <c r="F1034" i="3"/>
  <c r="F257" i="3"/>
  <c r="F258" i="3"/>
  <c r="F259" i="3"/>
  <c r="F260" i="3"/>
  <c r="F261" i="3"/>
  <c r="F262" i="3"/>
  <c r="F263" i="3"/>
  <c r="F644" i="3"/>
  <c r="F645" i="3"/>
  <c r="F646" i="3"/>
  <c r="F1360" i="3"/>
  <c r="F1375" i="3"/>
  <c r="F1361" i="3"/>
  <c r="F1362" i="3"/>
  <c r="F1363" i="3"/>
  <c r="F1364" i="3"/>
  <c r="F1174" i="3"/>
  <c r="F1175" i="3"/>
  <c r="F1176" i="3"/>
  <c r="F1177" i="3"/>
  <c r="F627" i="3"/>
  <c r="F628" i="3"/>
  <c r="F629" i="3"/>
  <c r="F630" i="3"/>
  <c r="F631" i="3"/>
  <c r="F1186" i="3"/>
  <c r="F1185" i="3"/>
  <c r="F1187" i="3"/>
  <c r="F634" i="3"/>
  <c r="F635" i="3"/>
  <c r="F636" i="3"/>
  <c r="F637" i="3"/>
  <c r="F638" i="3"/>
  <c r="F639" i="3"/>
  <c r="F640" i="3"/>
  <c r="F653" i="3"/>
  <c r="F654" i="3"/>
  <c r="F655" i="3"/>
  <c r="F656" i="3"/>
  <c r="F657" i="3"/>
  <c r="F658" i="3"/>
  <c r="F935" i="3"/>
  <c r="F940" i="3"/>
  <c r="F942" i="3"/>
  <c r="F950" i="3"/>
  <c r="F97" i="3"/>
  <c r="F98" i="3"/>
  <c r="F99" i="3"/>
  <c r="F100" i="3"/>
  <c r="F101" i="3"/>
  <c r="F102" i="3"/>
  <c r="F103" i="3"/>
  <c r="F104" i="3"/>
  <c r="F105" i="3"/>
  <c r="F106" i="3"/>
  <c r="F107" i="3"/>
  <c r="F108" i="3"/>
  <c r="F109" i="3"/>
  <c r="F110" i="3"/>
  <c r="F111" i="3"/>
  <c r="F112" i="3"/>
  <c r="F113" i="3"/>
  <c r="F118" i="3"/>
  <c r="F114" i="3"/>
  <c r="F115" i="3"/>
  <c r="F116" i="3"/>
  <c r="F117" i="3"/>
  <c r="F119" i="3"/>
  <c r="F120" i="3"/>
  <c r="F121" i="3"/>
  <c r="F122" i="3"/>
  <c r="F123" i="3"/>
  <c r="F124" i="3"/>
  <c r="F125" i="3"/>
  <c r="F126" i="3"/>
  <c r="F127" i="3"/>
  <c r="F128" i="3"/>
  <c r="F129" i="3"/>
  <c r="F130" i="3"/>
  <c r="F131" i="3"/>
  <c r="F132" i="3"/>
  <c r="F133" i="3"/>
  <c r="F134" i="3"/>
  <c r="F135" i="3"/>
  <c r="F136" i="3"/>
  <c r="F137" i="3"/>
  <c r="F138" i="3"/>
  <c r="F139" i="3"/>
  <c r="F140" i="3"/>
  <c r="F141" i="3"/>
  <c r="F146" i="3"/>
  <c r="F142" i="3"/>
  <c r="F143" i="3"/>
  <c r="F144" i="3"/>
  <c r="F145" i="3"/>
  <c r="F147" i="3"/>
  <c r="F148" i="3"/>
  <c r="F149" i="3"/>
  <c r="F150" i="3"/>
  <c r="F151" i="3"/>
  <c r="F152" i="3"/>
  <c r="F153" i="3"/>
  <c r="F154" i="3"/>
  <c r="F155" i="3"/>
  <c r="F156" i="3"/>
  <c r="F157" i="3"/>
  <c r="F158" i="3"/>
  <c r="F159" i="3"/>
  <c r="F161" i="3"/>
  <c r="F162" i="3"/>
  <c r="F163" i="3"/>
  <c r="F160" i="3"/>
  <c r="F164" i="3"/>
  <c r="F165" i="3"/>
  <c r="F166" i="3"/>
  <c r="F167" i="3"/>
  <c r="F171" i="3"/>
  <c r="F168" i="3"/>
  <c r="F169" i="3"/>
  <c r="F170" i="3"/>
  <c r="F172" i="3"/>
  <c r="F173" i="3"/>
  <c r="F174" i="3"/>
  <c r="F175" i="3"/>
  <c r="F176" i="3"/>
  <c r="F177" i="3"/>
  <c r="F178" i="3"/>
  <c r="F179" i="3"/>
  <c r="F180" i="3"/>
  <c r="F181" i="3"/>
  <c r="F182" i="3"/>
  <c r="F183" i="3"/>
  <c r="F184" i="3"/>
  <c r="F187" i="3"/>
  <c r="F185" i="3"/>
  <c r="F186" i="3"/>
  <c r="F188" i="3"/>
  <c r="F189" i="3"/>
  <c r="F190" i="3"/>
  <c r="F191" i="3"/>
  <c r="F192" i="3"/>
  <c r="F193" i="3"/>
  <c r="F194" i="3"/>
  <c r="F195" i="3"/>
  <c r="F196" i="3"/>
  <c r="F197" i="3"/>
  <c r="F198" i="3"/>
  <c r="F199" i="3"/>
  <c r="F200" i="3"/>
  <c r="F201" i="3"/>
  <c r="F202" i="3"/>
  <c r="F203" i="3"/>
  <c r="F204" i="3"/>
  <c r="F205" i="3"/>
  <c r="F1045" i="3"/>
  <c r="F1046" i="3"/>
  <c r="F1047" i="3"/>
  <c r="F1048" i="3"/>
  <c r="F853" i="3"/>
  <c r="F859" i="3"/>
  <c r="F870" i="3"/>
  <c r="F903" i="3"/>
  <c r="F904" i="3"/>
  <c r="F905" i="3"/>
  <c r="F906" i="3"/>
  <c r="F907" i="3"/>
  <c r="F908" i="3"/>
  <c r="F909" i="3"/>
  <c r="F910" i="3"/>
  <c r="F917" i="3"/>
  <c r="F885" i="3"/>
  <c r="F860" i="3"/>
  <c r="F856" i="3"/>
  <c r="F857" i="3"/>
  <c r="F861" i="3"/>
  <c r="F884" i="3"/>
  <c r="F886" i="3"/>
  <c r="F503" i="3"/>
  <c r="F898" i="3"/>
  <c r="F912" i="3"/>
  <c r="F887" i="3"/>
  <c r="F913" i="3"/>
  <c r="F914" i="3"/>
  <c r="F858" i="3"/>
  <c r="F875" i="3"/>
  <c r="F1226" i="3"/>
  <c r="F82" i="3"/>
  <c r="F868" i="3"/>
  <c r="F871" i="3"/>
  <c r="F876" i="3"/>
  <c r="F877" i="3"/>
  <c r="F880" i="3"/>
  <c r="F881" i="3"/>
  <c r="F888" i="3"/>
  <c r="F895" i="3"/>
  <c r="F900" i="3"/>
  <c r="F911" i="3"/>
  <c r="F923" i="3"/>
  <c r="F1658" i="3"/>
  <c r="F1061" i="3"/>
  <c r="F901" i="3"/>
  <c r="F902" i="3"/>
  <c r="F863" i="3"/>
  <c r="F864" i="3"/>
  <c r="F890" i="3"/>
  <c r="F865" i="3"/>
  <c r="F866" i="3"/>
  <c r="F867" i="3"/>
  <c r="F869" i="3"/>
  <c r="F878" i="3"/>
  <c r="F879" i="3"/>
  <c r="F882" i="3"/>
  <c r="F896" i="3"/>
  <c r="F897" i="3"/>
  <c r="F862" i="3"/>
  <c r="F891" i="3"/>
  <c r="F899" i="3"/>
  <c r="F892" i="3"/>
  <c r="F916" i="3"/>
  <c r="F855" i="3"/>
  <c r="F889" i="3"/>
  <c r="F915" i="3"/>
  <c r="F893" i="3"/>
  <c r="F894" i="3"/>
  <c r="F883" i="3"/>
  <c r="F1060" i="3"/>
  <c r="F872" i="3"/>
  <c r="F873" i="3"/>
  <c r="F854" i="3"/>
  <c r="F874" i="3"/>
  <c r="F1168" i="3"/>
  <c r="F925" i="3"/>
  <c r="F926" i="3"/>
  <c r="F927" i="3"/>
  <c r="F928" i="3"/>
  <c r="F929" i="3"/>
  <c r="F930" i="3"/>
  <c r="F931" i="3"/>
  <c r="F932" i="3"/>
  <c r="F933" i="3"/>
  <c r="F934" i="3"/>
  <c r="F936" i="3"/>
  <c r="F937" i="3"/>
  <c r="F938" i="3"/>
  <c r="F939" i="3"/>
  <c r="F941" i="3"/>
  <c r="F943" i="3"/>
  <c r="F944" i="3"/>
  <c r="F945" i="3"/>
  <c r="F946" i="3"/>
  <c r="F947" i="3"/>
  <c r="F948" i="3"/>
  <c r="F949" i="3"/>
  <c r="F951" i="3"/>
  <c r="F952" i="3"/>
  <c r="F1420" i="3"/>
  <c r="F1421" i="3"/>
  <c r="F1419" i="3"/>
  <c r="F1167" i="3"/>
  <c r="F1368" i="3"/>
  <c r="F632" i="3"/>
  <c r="F745" i="3"/>
  <c r="F211" i="3"/>
  <c r="F1387" i="3"/>
  <c r="F1390" i="3"/>
  <c r="F1392" i="3"/>
  <c r="F1394" i="3"/>
  <c r="F1395" i="3"/>
  <c r="F1396" i="3"/>
  <c r="F1397" i="3"/>
  <c r="F1398" i="3"/>
  <c r="F1399" i="3"/>
  <c r="F1388" i="3"/>
  <c r="F1389" i="3"/>
  <c r="F1393" i="3"/>
  <c r="F1073" i="3"/>
  <c r="F1391" i="3"/>
  <c r="F977" i="3"/>
  <c r="F978" i="3"/>
  <c r="F959" i="3"/>
  <c r="F960" i="3"/>
  <c r="F962" i="3"/>
  <c r="F957" i="3"/>
  <c r="F964" i="3"/>
  <c r="F965" i="3"/>
  <c r="F970" i="3"/>
  <c r="F971" i="3"/>
  <c r="F972" i="3"/>
  <c r="F973" i="3"/>
  <c r="F975" i="3"/>
  <c r="F961" i="3"/>
  <c r="F967" i="3"/>
  <c r="F958" i="3"/>
  <c r="F966" i="3"/>
  <c r="F963" i="3"/>
  <c r="F968" i="3"/>
  <c r="F969" i="3"/>
  <c r="F1552" i="3"/>
  <c r="F990" i="3"/>
  <c r="F991" i="3"/>
  <c r="F992" i="3"/>
  <c r="F993" i="3"/>
  <c r="F994" i="3"/>
  <c r="F8" i="3"/>
  <c r="F9" i="3"/>
  <c r="F495" i="3"/>
  <c r="F497" i="3"/>
  <c r="F498" i="3"/>
  <c r="F499" i="3"/>
  <c r="F500" i="3"/>
  <c r="F501" i="3"/>
  <c r="F502" i="3"/>
  <c r="F621" i="3"/>
  <c r="F999" i="3"/>
  <c r="F1382" i="3"/>
  <c r="F25" i="3"/>
  <c r="F67" i="3"/>
  <c r="F86" i="3"/>
  <c r="F924" i="3"/>
  <c r="F995" i="3"/>
  <c r="F1052" i="3"/>
  <c r="F1054" i="3"/>
  <c r="F1055" i="3"/>
  <c r="F1367" i="3"/>
  <c r="F1618" i="3"/>
  <c r="F1619" i="3"/>
  <c r="F1620" i="3"/>
  <c r="F1621" i="3"/>
  <c r="F1622" i="3"/>
  <c r="F1623" i="3"/>
  <c r="F1366" i="3"/>
  <c r="F210" i="3"/>
  <c r="F1169" i="3"/>
  <c r="F1171" i="3"/>
  <c r="F1170" i="3"/>
  <c r="F1074" i="3"/>
  <c r="F1164" i="3"/>
  <c r="F1165" i="3"/>
  <c r="F1166" i="3"/>
  <c r="F1075" i="3"/>
  <c r="F77" i="3"/>
  <c r="F1470" i="3"/>
  <c r="F70" i="3"/>
  <c r="F1077" i="3"/>
  <c r="F1422" i="3"/>
  <c r="F1556" i="3"/>
  <c r="F1617" i="3"/>
  <c r="F1657" i="3"/>
  <c r="F1555" i="3"/>
  <c r="F1637" i="3"/>
  <c r="F1638" i="3"/>
  <c r="F1639" i="3"/>
  <c r="F1640" i="3"/>
  <c r="F1641" i="3"/>
  <c r="F1642" i="3"/>
  <c r="F1643" i="3"/>
  <c r="F1035" i="3"/>
  <c r="F1199" i="3"/>
  <c r="F1208" i="3"/>
  <c r="F1210" i="3"/>
  <c r="F1211" i="3"/>
  <c r="F1407" i="3"/>
  <c r="F1559" i="3"/>
  <c r="F1560" i="3"/>
  <c r="F1575" i="3"/>
  <c r="F1580" i="3"/>
  <c r="F1581" i="3"/>
  <c r="F1582" i="3"/>
  <c r="F1585" i="3"/>
  <c r="F1586" i="3"/>
  <c r="F1589" i="3"/>
  <c r="F1590" i="3"/>
  <c r="F1591" i="3"/>
  <c r="F1594" i="3"/>
  <c r="F1595" i="3"/>
  <c r="F1596" i="3"/>
  <c r="F1601" i="3"/>
  <c r="F1602" i="3"/>
  <c r="F1561" i="3"/>
  <c r="F1562" i="3"/>
  <c r="F1563" i="3"/>
  <c r="F1564" i="3"/>
  <c r="F1565" i="3"/>
  <c r="F1566" i="3"/>
  <c r="F1567" i="3"/>
  <c r="F1569" i="3"/>
  <c r="F1570" i="3"/>
  <c r="F1571" i="3"/>
  <c r="F1572" i="3"/>
  <c r="F1573" i="3"/>
  <c r="F1574" i="3"/>
  <c r="F1576" i="3"/>
  <c r="F1577" i="3"/>
  <c r="F1578" i="3"/>
  <c r="F1579" i="3"/>
  <c r="F1583" i="3"/>
  <c r="F1584" i="3"/>
  <c r="F1587" i="3"/>
  <c r="F1592" i="3"/>
  <c r="F1593" i="3"/>
  <c r="F1597" i="3"/>
  <c r="F1598" i="3"/>
  <c r="F1599" i="3"/>
  <c r="F1600" i="3"/>
  <c r="F1000" i="3"/>
  <c r="F1001" i="3"/>
  <c r="F1002" i="3"/>
  <c r="F1003" i="3"/>
  <c r="F1039" i="3"/>
  <c r="F1040" i="3"/>
  <c r="F1041" i="3"/>
  <c r="F1042" i="3"/>
  <c r="F1043" i="3"/>
  <c r="F1044" i="3"/>
  <c r="F1081" i="3"/>
  <c r="F1082" i="3"/>
  <c r="F1083" i="3"/>
  <c r="F1084" i="3"/>
  <c r="F1085" i="3"/>
  <c r="F1086" i="3"/>
  <c r="F1087" i="3"/>
  <c r="F1568" i="3"/>
  <c r="F1588" i="3"/>
  <c r="F88" i="3"/>
  <c r="F89" i="3"/>
  <c r="F90" i="3"/>
  <c r="F1156" i="3"/>
  <c r="F1157" i="3"/>
  <c r="F1158" i="3"/>
  <c r="F1159" i="3"/>
  <c r="F2" i="3"/>
  <c r="F3" i="3"/>
  <c r="F4" i="3"/>
  <c r="F1235" i="3"/>
  <c r="F1236" i="3"/>
  <c r="F1234" i="3"/>
  <c r="F1237" i="3"/>
  <c r="F1145" i="3"/>
  <c r="F1146" i="3"/>
  <c r="F1147" i="3"/>
  <c r="F1148" i="3"/>
  <c r="F1149" i="3"/>
  <c r="F1150" i="3"/>
  <c r="F93" i="3"/>
  <c r="F753" i="3"/>
  <c r="F752" i="3"/>
  <c r="F756" i="3"/>
  <c r="F757" i="3"/>
  <c r="F1667" i="3"/>
  <c r="F747" i="3"/>
  <c r="F748" i="3"/>
  <c r="F749" i="3"/>
  <c r="F750" i="3"/>
  <c r="F751" i="3"/>
  <c r="F754" i="3"/>
  <c r="F755" i="3"/>
  <c r="F758" i="3"/>
  <c r="F759" i="3"/>
  <c r="F760" i="3"/>
  <c r="F761" i="3"/>
  <c r="F762" i="3"/>
  <c r="F763" i="3"/>
  <c r="F764" i="3"/>
  <c r="F765" i="3"/>
  <c r="F1554" i="3"/>
  <c r="F983" i="3"/>
  <c r="F984" i="3"/>
  <c r="F985" i="3"/>
  <c r="F986" i="3"/>
  <c r="F987" i="3"/>
  <c r="F1032" i="3"/>
  <c r="F1033" i="3"/>
  <c r="F28" i="3"/>
  <c r="F30" i="3"/>
  <c r="F31" i="3"/>
  <c r="F32" i="3"/>
  <c r="F33" i="3"/>
  <c r="F34" i="3"/>
  <c r="F37" i="3"/>
  <c r="F38" i="3"/>
  <c r="F39" i="3"/>
  <c r="F40" i="3"/>
  <c r="F41" i="3"/>
  <c r="F42" i="3"/>
  <c r="F43" i="3"/>
  <c r="F44" i="3"/>
  <c r="F45" i="3"/>
  <c r="F47" i="3"/>
  <c r="F48" i="3"/>
  <c r="F49" i="3"/>
  <c r="F50" i="3"/>
  <c r="F51" i="3"/>
  <c r="F53" i="3"/>
  <c r="F996" i="3"/>
  <c r="F1189" i="3"/>
  <c r="F1188" i="3"/>
  <c r="F1193" i="3"/>
  <c r="F1198" i="3"/>
  <c r="F1202" i="3"/>
  <c r="F1217" i="3"/>
  <c r="F1218" i="3"/>
  <c r="F1471" i="3"/>
  <c r="F1473" i="3"/>
  <c r="F1474" i="3"/>
  <c r="F1630" i="3"/>
  <c r="F74" i="3"/>
  <c r="F26" i="3"/>
  <c r="F36" i="3"/>
  <c r="F78" i="3"/>
  <c r="F79" i="3"/>
  <c r="F80" i="3"/>
  <c r="F81" i="3"/>
  <c r="F35" i="3"/>
  <c r="F27" i="3"/>
  <c r="F1376" i="3"/>
  <c r="F1049" i="3"/>
  <c r="F1050" i="3"/>
  <c r="F1051" i="3"/>
  <c r="F10" i="3"/>
  <c r="F11" i="3"/>
  <c r="F12" i="3"/>
  <c r="F13" i="3"/>
  <c r="F7" i="3"/>
  <c r="F255" i="3"/>
  <c r="F622" i="3"/>
  <c r="F623" i="3"/>
  <c r="F955" i="3"/>
  <c r="F988" i="3"/>
  <c r="F1089" i="3"/>
  <c r="F1099" i="3"/>
  <c r="F1107" i="3"/>
  <c r="F1106" i="3"/>
  <c r="F1109" i="3"/>
  <c r="F1110" i="3"/>
  <c r="F1111" i="3"/>
  <c r="F1108" i="3"/>
  <c r="F1112" i="3"/>
  <c r="F1113" i="3"/>
  <c r="F1114" i="3"/>
  <c r="F1115" i="3"/>
  <c r="F1116" i="3"/>
  <c r="F1117" i="3"/>
  <c r="F1122" i="3"/>
  <c r="F1123" i="3"/>
  <c r="F1124" i="3"/>
  <c r="F1118" i="3"/>
  <c r="F1119" i="3"/>
  <c r="F1121" i="3"/>
  <c r="F1120" i="3"/>
  <c r="F1125" i="3"/>
  <c r="F1126" i="3"/>
  <c r="F1127" i="3"/>
  <c r="F1128" i="3"/>
  <c r="F1144" i="3"/>
  <c r="F1129" i="3"/>
  <c r="F1105" i="3"/>
  <c r="F1104" i="3"/>
  <c r="F1130" i="3"/>
  <c r="F1131" i="3"/>
  <c r="F1132" i="3"/>
  <c r="F1139" i="3"/>
  <c r="F1135" i="3"/>
  <c r="F1136" i="3"/>
  <c r="F1137" i="3"/>
  <c r="F1138" i="3"/>
  <c r="F1134" i="3"/>
  <c r="F1133" i="3"/>
  <c r="F1140" i="3"/>
  <c r="F1141" i="3"/>
  <c r="F1142" i="3"/>
  <c r="F1143" i="3"/>
  <c r="F1605" i="3"/>
  <c r="F1606" i="3"/>
  <c r="F1607" i="3"/>
  <c r="F1645" i="3"/>
  <c r="F1178" i="3"/>
  <c r="F1179" i="3"/>
  <c r="F1180" i="3"/>
  <c r="F1181" i="3"/>
  <c r="F1183" i="3"/>
  <c r="F1184" i="3"/>
  <c r="F1610" i="3"/>
  <c r="F1608" i="3"/>
  <c r="F1609" i="3"/>
  <c r="F1611" i="3"/>
  <c r="F1612" i="3"/>
  <c r="F1613" i="3"/>
  <c r="F1614" i="3"/>
  <c r="F1615" i="3"/>
  <c r="F1650" i="3"/>
  <c r="F1385" i="3"/>
  <c r="F1386" i="3"/>
  <c r="F1401" i="3"/>
  <c r="F1402" i="3"/>
  <c r="F1403" i="3"/>
  <c r="F1404" i="3"/>
  <c r="F1405" i="3"/>
  <c r="F1406" i="3"/>
  <c r="F1246" i="3"/>
  <c r="F1247" i="3"/>
  <c r="F851" i="3"/>
  <c r="F852" i="3"/>
  <c r="F976" i="3"/>
  <c r="F979" i="3"/>
  <c r="F997" i="3"/>
  <c r="F998" i="3"/>
  <c r="F1092" i="3"/>
  <c r="F1093" i="3"/>
  <c r="F1094" i="3"/>
  <c r="F1096" i="3"/>
  <c r="F1095" i="3"/>
  <c r="F1090" i="3"/>
  <c r="F1091" i="3"/>
  <c r="F1097" i="3"/>
  <c r="F1098" i="3"/>
  <c r="F1666" i="3"/>
  <c r="F94" i="3"/>
  <c r="F1455" i="3"/>
  <c r="F1456" i="3"/>
  <c r="F1457" i="3"/>
  <c r="F1458" i="3"/>
  <c r="F1460" i="3"/>
  <c r="F1454" i="3"/>
  <c r="F1459" i="3"/>
  <c r="F1461" i="3"/>
  <c r="F1462" i="3"/>
  <c r="F1659" i="3"/>
  <c r="F68" i="3"/>
  <c r="F1203" i="3"/>
  <c r="F1204" i="3"/>
  <c r="F1369" i="3"/>
  <c r="F1194" i="3"/>
  <c r="F6" i="3"/>
  <c r="F1066" i="3"/>
  <c r="F1067" i="3"/>
  <c r="F1068" i="3"/>
  <c r="F1069" i="3"/>
  <c r="F1070" i="3"/>
  <c r="F1071" i="3"/>
  <c r="F1072"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69" i="3"/>
  <c r="F268" i="3"/>
  <c r="F270" i="3"/>
  <c r="F265" i="3"/>
  <c r="F266" i="3"/>
  <c r="F267" i="3"/>
  <c r="F264" i="3"/>
  <c r="F297" i="3"/>
  <c r="F298" i="3"/>
  <c r="F299" i="3"/>
  <c r="F300" i="3"/>
  <c r="F301" i="3"/>
  <c r="F302" i="3"/>
  <c r="F303" i="3"/>
  <c r="F304" i="3"/>
  <c r="F305" i="3"/>
  <c r="F306" i="3"/>
  <c r="F307" i="3"/>
  <c r="F310" i="3"/>
  <c r="F311" i="3"/>
  <c r="F308" i="3"/>
  <c r="F309" i="3"/>
  <c r="F312" i="3"/>
  <c r="F313" i="3"/>
  <c r="F314" i="3"/>
  <c r="F315" i="3"/>
  <c r="F316" i="3"/>
  <c r="F317" i="3"/>
  <c r="F318" i="3"/>
  <c r="F319" i="3"/>
  <c r="F320" i="3"/>
  <c r="F321" i="3"/>
  <c r="F322" i="3"/>
  <c r="F323" i="3"/>
  <c r="F324" i="3"/>
  <c r="F325" i="3"/>
  <c r="F326" i="3"/>
  <c r="F327" i="3"/>
  <c r="F328" i="3"/>
  <c r="F329" i="3"/>
  <c r="F330" i="3"/>
  <c r="F334" i="3"/>
  <c r="F333" i="3"/>
  <c r="F331" i="3"/>
  <c r="F332" i="3"/>
  <c r="F335" i="3"/>
  <c r="F336" i="3"/>
  <c r="F339" i="3"/>
  <c r="F337" i="3"/>
  <c r="F338"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1207" i="3"/>
  <c r="F1206" i="3"/>
  <c r="F507" i="3"/>
  <c r="F508" i="3"/>
  <c r="F509" i="3"/>
  <c r="F511" i="3"/>
  <c r="F512" i="3"/>
  <c r="F513" i="3"/>
  <c r="F514" i="3"/>
  <c r="F515" i="3"/>
  <c r="F519" i="3"/>
  <c r="F516" i="3"/>
  <c r="F517" i="3"/>
  <c r="F518" i="3"/>
  <c r="F520" i="3"/>
  <c r="F521" i="3"/>
  <c r="F522" i="3"/>
  <c r="F523" i="3"/>
  <c r="F524" i="3"/>
  <c r="F525" i="3"/>
  <c r="F526" i="3"/>
  <c r="F527" i="3"/>
  <c r="F528" i="3"/>
  <c r="F529" i="3"/>
  <c r="F530" i="3"/>
  <c r="F532" i="3"/>
  <c r="F534" i="3"/>
  <c r="F536" i="3"/>
  <c r="F538" i="3"/>
  <c r="F535" i="3"/>
  <c r="F506" i="3"/>
  <c r="F537" i="3"/>
  <c r="F531" i="3"/>
  <c r="F533" i="3"/>
  <c r="F539" i="3"/>
  <c r="F540" i="3"/>
  <c r="F541" i="3"/>
  <c r="F542" i="3"/>
  <c r="F543" i="3"/>
  <c r="F544" i="3"/>
  <c r="F545" i="3"/>
  <c r="F548" i="3"/>
  <c r="F549" i="3"/>
  <c r="F550" i="3"/>
  <c r="F551" i="3"/>
  <c r="F552" i="3"/>
  <c r="F553" i="3"/>
  <c r="F554" i="3"/>
  <c r="F555" i="3"/>
  <c r="F556" i="3"/>
  <c r="F557" i="3"/>
  <c r="F558" i="3"/>
  <c r="F559" i="3"/>
  <c r="F560" i="3"/>
  <c r="F562" i="3"/>
  <c r="F561" i="3"/>
  <c r="F563" i="3"/>
  <c r="F564" i="3"/>
  <c r="F565" i="3"/>
  <c r="F566" i="3"/>
  <c r="F567" i="3"/>
  <c r="F568" i="3"/>
  <c r="F569" i="3"/>
  <c r="F570" i="3"/>
  <c r="F571" i="3"/>
  <c r="F572" i="3"/>
  <c r="F575" i="3"/>
  <c r="F573" i="3"/>
  <c r="F574" i="3"/>
  <c r="F579" i="3"/>
  <c r="F578" i="3"/>
  <c r="F581" i="3"/>
  <c r="F582" i="3"/>
  <c r="F583" i="3"/>
  <c r="F584" i="3"/>
  <c r="F585" i="3"/>
  <c r="F586" i="3"/>
  <c r="F587" i="3"/>
  <c r="F588" i="3"/>
  <c r="F592" i="3"/>
  <c r="F593" i="3"/>
  <c r="F594" i="3"/>
  <c r="F595" i="3"/>
  <c r="F596" i="3"/>
  <c r="F597" i="3"/>
  <c r="F599" i="3"/>
  <c r="F598" i="3"/>
  <c r="F601" i="3"/>
  <c r="F606" i="3"/>
  <c r="F605" i="3"/>
  <c r="F612" i="3"/>
  <c r="F613" i="3"/>
  <c r="F614" i="3"/>
  <c r="F615" i="3"/>
  <c r="F616" i="3"/>
  <c r="F617" i="3"/>
  <c r="F546" i="3"/>
  <c r="F547" i="3"/>
  <c r="F576" i="3"/>
  <c r="F577" i="3"/>
  <c r="F580" i="3"/>
  <c r="F590" i="3"/>
  <c r="F591" i="3"/>
  <c r="F602" i="3"/>
  <c r="F603" i="3"/>
  <c r="F604" i="3"/>
  <c r="F607" i="3"/>
  <c r="F608" i="3"/>
  <c r="F611" i="3"/>
  <c r="F610" i="3"/>
  <c r="F609" i="3"/>
  <c r="F618" i="3"/>
  <c r="F1383" i="3"/>
  <c r="F709" i="3"/>
  <c r="F1191" i="3"/>
  <c r="F1195" i="3"/>
  <c r="F1196" i="3"/>
  <c r="F1469" i="3"/>
  <c r="F1201" i="3"/>
  <c r="F1209" i="3"/>
  <c r="F1190" i="3"/>
  <c r="F1192" i="3"/>
  <c r="F1197" i="3"/>
  <c r="F1200" i="3"/>
  <c r="F1481" i="3"/>
  <c r="F1480" i="3"/>
  <c r="F1482" i="3"/>
  <c r="F1483" i="3"/>
  <c r="F1485" i="3"/>
  <c r="F1484" i="3"/>
  <c r="F1486" i="3"/>
  <c r="F1487" i="3"/>
  <c r="F1488" i="3"/>
  <c r="F1489" i="3"/>
  <c r="F1490" i="3"/>
  <c r="F1491" i="3"/>
  <c r="F1492" i="3"/>
  <c r="F1494" i="3"/>
  <c r="F1493" i="3"/>
  <c r="F1495" i="3"/>
  <c r="F1496" i="3"/>
  <c r="F1497" i="3"/>
  <c r="F1499" i="3"/>
  <c r="F1498" i="3"/>
  <c r="F1501" i="3"/>
  <c r="F1500" i="3"/>
  <c r="F1502" i="3"/>
  <c r="F1504" i="3"/>
  <c r="F1503" i="3"/>
  <c r="F1505" i="3"/>
  <c r="F1506" i="3"/>
  <c r="F1507" i="3"/>
  <c r="F1479" i="3"/>
  <c r="F1508" i="3"/>
  <c r="F1478" i="3"/>
  <c r="F1476" i="3"/>
  <c r="F1475" i="3"/>
  <c r="F1477" i="3"/>
  <c r="F1509" i="3"/>
  <c r="F1510" i="3"/>
  <c r="F1511" i="3"/>
  <c r="F1512" i="3"/>
  <c r="F1513" i="3"/>
  <c r="F1514" i="3"/>
  <c r="F1515" i="3"/>
  <c r="F1516" i="3"/>
  <c r="F1517" i="3"/>
  <c r="F1518" i="3"/>
  <c r="F1519" i="3"/>
  <c r="F1520" i="3"/>
  <c r="F1521" i="3"/>
  <c r="F1522" i="3"/>
  <c r="F1523" i="3"/>
  <c r="F1524" i="3"/>
  <c r="F1525" i="3"/>
  <c r="F1526" i="3"/>
  <c r="F1527" i="3"/>
  <c r="F1528" i="3"/>
  <c r="F1529" i="3"/>
  <c r="F1530" i="3"/>
  <c r="F1531" i="3"/>
  <c r="F1532" i="3"/>
  <c r="F1533" i="3"/>
  <c r="F1534" i="3"/>
  <c r="F1535" i="3"/>
  <c r="F1536" i="3"/>
  <c r="F1537" i="3"/>
  <c r="F1538" i="3"/>
  <c r="F1539" i="3"/>
  <c r="F1540" i="3"/>
  <c r="F1541" i="3"/>
  <c r="F1542" i="3"/>
  <c r="F1543" i="3"/>
  <c r="F1544" i="3"/>
  <c r="F1545" i="3"/>
  <c r="F1546" i="3"/>
  <c r="F1547" i="3"/>
  <c r="F1548" i="3"/>
  <c r="F662" i="3"/>
  <c r="F663" i="3"/>
  <c r="F664" i="3"/>
  <c r="F510"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10" i="3"/>
  <c r="F711" i="3"/>
  <c r="F713" i="3"/>
  <c r="F712" i="3"/>
  <c r="F714" i="3"/>
  <c r="F715" i="3"/>
  <c r="F716" i="3"/>
  <c r="F717" i="3"/>
  <c r="F718" i="3"/>
  <c r="F719" i="3"/>
  <c r="F720" i="3"/>
  <c r="F721" i="3"/>
  <c r="F722" i="3"/>
  <c r="F724" i="3"/>
  <c r="F725" i="3"/>
  <c r="F589" i="3"/>
  <c r="F726" i="3"/>
  <c r="F727" i="3"/>
  <c r="F728" i="3"/>
  <c r="F729" i="3"/>
  <c r="F600" i="3"/>
  <c r="F730" i="3"/>
  <c r="F736" i="3"/>
  <c r="F732" i="3"/>
  <c r="F734" i="3"/>
  <c r="F737" i="3"/>
  <c r="F733" i="3"/>
  <c r="F735" i="3"/>
  <c r="F731" i="3"/>
  <c r="F738" i="3"/>
  <c r="F795" i="3"/>
  <c r="F796" i="3"/>
  <c r="F799" i="3"/>
  <c r="F797" i="3"/>
  <c r="F798" i="3"/>
  <c r="F800" i="3"/>
  <c r="F801" i="3"/>
  <c r="F802" i="3"/>
  <c r="F812" i="3"/>
  <c r="F803" i="3"/>
  <c r="F804" i="3"/>
  <c r="F805" i="3"/>
  <c r="F806" i="3"/>
  <c r="F807" i="3"/>
  <c r="F808" i="3"/>
  <c r="F809" i="3"/>
  <c r="F810" i="3"/>
  <c r="F811" i="3"/>
  <c r="F813" i="3"/>
  <c r="F814" i="3"/>
  <c r="F794" i="3"/>
  <c r="F793" i="3"/>
  <c r="F815" i="3"/>
  <c r="F816" i="3"/>
  <c r="F817" i="3"/>
  <c r="F818" i="3"/>
  <c r="F819" i="3"/>
  <c r="F820" i="3"/>
  <c r="F822" i="3"/>
  <c r="F821" i="3"/>
  <c r="F823" i="3"/>
  <c r="F824" i="3"/>
  <c r="F825" i="3"/>
  <c r="F826" i="3"/>
  <c r="F827" i="3"/>
  <c r="F828" i="3"/>
  <c r="F829" i="3"/>
  <c r="F830" i="3"/>
  <c r="F831" i="3"/>
  <c r="F832" i="3"/>
  <c r="F833" i="3"/>
  <c r="F834" i="3"/>
  <c r="F835" i="3"/>
  <c r="F836" i="3"/>
  <c r="F837" i="3"/>
  <c r="F840" i="3"/>
  <c r="F838" i="3"/>
  <c r="F839" i="3"/>
  <c r="F841" i="3"/>
  <c r="F843" i="3"/>
  <c r="F844" i="3"/>
  <c r="F842" i="3"/>
  <c r="F848" i="3"/>
  <c r="F847" i="3"/>
  <c r="F845" i="3"/>
  <c r="F846" i="3"/>
  <c r="F849" i="3"/>
  <c r="F380" i="3"/>
  <c r="F379" i="3"/>
  <c r="F381" i="3"/>
  <c r="F385" i="3"/>
  <c r="F383" i="3"/>
  <c r="F386" i="3"/>
  <c r="F387" i="3"/>
  <c r="F388" i="3"/>
  <c r="F389" i="3"/>
  <c r="F390" i="3"/>
  <c r="F391" i="3"/>
  <c r="F392" i="3"/>
  <c r="F394" i="3"/>
  <c r="F395" i="3"/>
  <c r="F393" i="3"/>
  <c r="F396" i="3"/>
  <c r="F397" i="3"/>
  <c r="F398" i="3"/>
  <c r="F399" i="3"/>
  <c r="F384" i="3"/>
  <c r="F407" i="3"/>
  <c r="F400" i="3"/>
  <c r="F401" i="3"/>
  <c r="F402" i="3"/>
  <c r="F403" i="3"/>
  <c r="F404" i="3"/>
  <c r="F405" i="3"/>
  <c r="F406" i="3"/>
  <c r="F410" i="3"/>
  <c r="F408" i="3"/>
  <c r="F409" i="3"/>
  <c r="F413" i="3"/>
  <c r="F414" i="3"/>
  <c r="F382" i="3"/>
  <c r="F411" i="3"/>
  <c r="F412" i="3"/>
  <c r="F415" i="3"/>
  <c r="F416" i="3"/>
  <c r="F417" i="3"/>
  <c r="F418" i="3"/>
  <c r="F419" i="3"/>
  <c r="F420" i="3"/>
  <c r="F425" i="3"/>
  <c r="F421" i="3"/>
  <c r="F422" i="3"/>
  <c r="F423" i="3"/>
  <c r="F424" i="3"/>
  <c r="F426" i="3"/>
  <c r="F429" i="3"/>
  <c r="F427" i="3"/>
  <c r="F430" i="3"/>
  <c r="F431" i="3"/>
  <c r="F432" i="3"/>
  <c r="F433" i="3"/>
  <c r="F434" i="3"/>
  <c r="F435" i="3"/>
  <c r="F436" i="3"/>
  <c r="F437" i="3"/>
  <c r="F438" i="3"/>
  <c r="F439" i="3"/>
  <c r="F440" i="3"/>
  <c r="F441" i="3"/>
  <c r="F428" i="3"/>
  <c r="F442" i="3"/>
  <c r="F443" i="3"/>
  <c r="F444" i="3"/>
  <c r="F446" i="3"/>
  <c r="F445" i="3"/>
  <c r="F447" i="3"/>
  <c r="F448" i="3"/>
  <c r="F451" i="3"/>
  <c r="F449" i="3"/>
  <c r="F450" i="3"/>
  <c r="F452" i="3"/>
  <c r="F453" i="3"/>
  <c r="F454" i="3"/>
  <c r="F455" i="3"/>
  <c r="F456" i="3"/>
  <c r="F457" i="3"/>
  <c r="F458" i="3"/>
  <c r="F460" i="3"/>
  <c r="F459" i="3"/>
  <c r="F462" i="3"/>
  <c r="F461" i="3"/>
  <c r="F463" i="3"/>
  <c r="F466" i="3"/>
  <c r="F464" i="3"/>
  <c r="F465" i="3"/>
  <c r="F467" i="3"/>
  <c r="F469" i="3"/>
  <c r="F468" i="3"/>
  <c r="F471" i="3"/>
  <c r="F470" i="3"/>
  <c r="F472" i="3"/>
  <c r="F476" i="3"/>
  <c r="F474" i="3"/>
  <c r="F475" i="3"/>
  <c r="F473" i="3"/>
  <c r="F477" i="3"/>
  <c r="F478" i="3"/>
  <c r="F480" i="3"/>
  <c r="F479" i="3"/>
  <c r="F481" i="3"/>
  <c r="F483" i="3"/>
  <c r="F485" i="3"/>
  <c r="F484" i="3"/>
  <c r="F486" i="3"/>
  <c r="F482" i="3"/>
  <c r="F489" i="3"/>
  <c r="F491" i="3"/>
  <c r="F492" i="3"/>
  <c r="F487" i="3"/>
  <c r="F490" i="3"/>
  <c r="F488" i="3"/>
  <c r="F1219" i="3"/>
  <c r="F1220" i="3"/>
  <c r="F1222" i="3"/>
  <c r="F1221" i="3"/>
  <c r="F1223" i="3"/>
  <c r="F1224" i="3"/>
  <c r="F1225" i="3"/>
  <c r="F1227" i="3"/>
  <c r="F1228" i="3"/>
  <c r="F1229" i="3"/>
  <c r="F1230" i="3"/>
  <c r="F1231" i="3"/>
  <c r="F1232" i="3"/>
  <c r="F1233" i="3"/>
  <c r="F1286" i="3"/>
  <c r="F1299" i="3"/>
  <c r="F1300" i="3"/>
  <c r="F1301" i="3"/>
  <c r="F1302" i="3"/>
  <c r="F1303" i="3"/>
  <c r="F1304" i="3"/>
  <c r="F1305" i="3"/>
  <c r="F1310" i="3"/>
  <c r="F1311" i="3"/>
  <c r="F1290" i="3"/>
  <c r="F92" i="3"/>
  <c r="F91" i="3"/>
  <c r="F256" i="3"/>
  <c r="F743" i="3"/>
  <c r="F744" i="3"/>
  <c r="F1153" i="3"/>
  <c r="F1154" i="3"/>
  <c r="F1155" i="3"/>
  <c r="F1253" i="3"/>
  <c r="F1255" i="3"/>
  <c r="F1256" i="3"/>
  <c r="F1254" i="3"/>
  <c r="F1257" i="3"/>
  <c r="F1258" i="3"/>
  <c r="F1259" i="3"/>
  <c r="F1260" i="3"/>
  <c r="F1261" i="3"/>
  <c r="F1262" i="3"/>
  <c r="F1263" i="3"/>
  <c r="F1264" i="3"/>
  <c r="F1265" i="3"/>
  <c r="F1266" i="3"/>
  <c r="F1267" i="3"/>
  <c r="F1268" i="3"/>
  <c r="F1269" i="3"/>
  <c r="F1248" i="3"/>
  <c r="F1252" i="3"/>
  <c r="F1249" i="3"/>
  <c r="F1251" i="3"/>
  <c r="F1250" i="3"/>
  <c r="F1271" i="3"/>
  <c r="F1276" i="3"/>
  <c r="F1282" i="3"/>
  <c r="F1277" i="3"/>
  <c r="F1278" i="3"/>
  <c r="F1279" i="3"/>
  <c r="F1280" i="3"/>
  <c r="F1281" i="3"/>
  <c r="F1283" i="3"/>
  <c r="F1284" i="3"/>
  <c r="F1285" i="3"/>
  <c r="F1289" i="3"/>
  <c r="F1291" i="3"/>
  <c r="F1292" i="3"/>
  <c r="F1295" i="3"/>
  <c r="F1296" i="3"/>
  <c r="F1297" i="3"/>
  <c r="F1298" i="3"/>
  <c r="F1293" i="3"/>
  <c r="F1294" i="3"/>
  <c r="F1306" i="3"/>
  <c r="F1307" i="3"/>
  <c r="F1308" i="3"/>
  <c r="F1309" i="3"/>
  <c r="F1312" i="3"/>
  <c r="F1313" i="3"/>
  <c r="F1314" i="3"/>
  <c r="F1318" i="3"/>
  <c r="F1319" i="3"/>
  <c r="F1320" i="3"/>
  <c r="F1321" i="3"/>
  <c r="F1322" i="3"/>
  <c r="F1323" i="3"/>
  <c r="F1324" i="3"/>
  <c r="F1325" i="3"/>
  <c r="F1326" i="3"/>
  <c r="F1327" i="3"/>
  <c r="F1328" i="3"/>
  <c r="F1329" i="3"/>
  <c r="F1330" i="3"/>
  <c r="F1332" i="3"/>
  <c r="F1333" i="3"/>
  <c r="F1334" i="3"/>
  <c r="F1335" i="3"/>
  <c r="F1336" i="3"/>
  <c r="F1337" i="3"/>
  <c r="F1338" i="3"/>
  <c r="F1339" i="3"/>
  <c r="F1270" i="3"/>
  <c r="F1272" i="3"/>
  <c r="F1273" i="3"/>
  <c r="F1274" i="3"/>
  <c r="F1275" i="3"/>
  <c r="F1287" i="3"/>
  <c r="F1315" i="3"/>
  <c r="F1316" i="3"/>
  <c r="F1317" i="3"/>
  <c r="F1331" i="3"/>
  <c r="F1288" i="3"/>
  <c r="F1340" i="3"/>
  <c r="F1205" i="3"/>
  <c r="F1651" i="3"/>
  <c r="F980" i="3"/>
  <c r="F981" i="3"/>
  <c r="F982" i="3"/>
  <c r="F740" i="3"/>
  <c r="F742" i="3"/>
  <c r="F1161" i="3"/>
  <c r="F1160" i="3"/>
  <c r="F1162" i="3"/>
  <c r="F1163" i="3"/>
  <c r="F1660" i="3"/>
  <c r="F73" i="3"/>
  <c r="F956" i="3"/>
  <c r="F989" i="3"/>
  <c r="F1064" i="3"/>
  <c r="F1065" i="3"/>
  <c r="F1418" i="3"/>
  <c r="F659" i="3"/>
  <c r="F660" i="3"/>
  <c r="F1379" i="3"/>
  <c r="F1031" i="3"/>
  <c r="F1378" i="3"/>
  <c r="F1078" i="3"/>
  <c r="F1079" i="3"/>
  <c r="F1172" i="3"/>
  <c r="F1173" i="3"/>
  <c r="F1448" i="3"/>
  <c r="F1450" i="3"/>
  <c r="F1453" i="3"/>
  <c r="F71" i="3"/>
  <c r="F72" i="3"/>
  <c r="F1380" i="3"/>
  <c r="F1553" i="3"/>
  <c r="F1152" i="3"/>
  <c r="F1604" i="3"/>
  <c r="F1415" i="3"/>
  <c r="L649" i="3" l="1"/>
  <c r="L1216" i="3"/>
  <c r="L1604" i="3" l="1"/>
  <c r="L1167" i="3"/>
  <c r="K505" i="3"/>
  <c r="L505" i="3"/>
  <c r="K625" i="3"/>
  <c r="L625" i="3"/>
  <c r="K626" i="3"/>
  <c r="L626" i="3"/>
  <c r="K641" i="3" l="1"/>
  <c r="L641" i="3"/>
  <c r="K643" i="3"/>
  <c r="L643" i="3"/>
  <c r="K642" i="3"/>
  <c r="L642" i="3"/>
  <c r="L640" i="3"/>
  <c r="K1636" i="3"/>
  <c r="K1102" i="3"/>
  <c r="K1103" i="3"/>
  <c r="K83" i="3"/>
  <c r="K1101" i="3"/>
  <c r="K1100" i="3"/>
  <c r="K1030" i="3"/>
  <c r="K850" i="3"/>
  <c r="K1028" i="3"/>
  <c r="K1088" i="3"/>
  <c r="K1629" i="3"/>
  <c r="K624" i="3"/>
  <c r="K1628" i="3"/>
  <c r="K1371" i="3"/>
  <c r="K1365" i="3"/>
  <c r="K1557" i="3"/>
  <c r="K1027" i="3"/>
  <c r="K1243" i="3"/>
  <c r="K1627" i="3"/>
  <c r="K1026" i="3"/>
  <c r="K1038" i="3"/>
  <c r="K1025" i="3"/>
  <c r="K1242" i="3"/>
  <c r="K1241" i="3"/>
  <c r="K1076" i="3"/>
  <c r="K85" i="3"/>
  <c r="K1024" i="3"/>
  <c r="K1238" i="3"/>
  <c r="K1057" i="3"/>
  <c r="K1056" i="3"/>
  <c r="K1023" i="3"/>
  <c r="K1022" i="3"/>
  <c r="K1021" i="3"/>
  <c r="K1381" i="3"/>
  <c r="K661" i="3"/>
  <c r="K746" i="3"/>
  <c r="K1649" i="3"/>
  <c r="K1020" i="3"/>
  <c r="K1019" i="3"/>
  <c r="K504" i="3"/>
  <c r="K1626" i="3"/>
  <c r="K1663" i="3"/>
  <c r="K1018" i="3"/>
  <c r="K1017" i="3"/>
  <c r="K1016" i="3"/>
  <c r="K1015" i="3"/>
  <c r="K1014" i="3"/>
  <c r="K1013" i="3"/>
  <c r="K1012" i="3"/>
  <c r="K1635" i="3"/>
  <c r="K953" i="3"/>
  <c r="K76" i="3"/>
  <c r="K1662" i="3"/>
  <c r="K1240" i="3"/>
  <c r="K1029" i="3"/>
  <c r="K1011" i="3"/>
  <c r="K1631" i="3"/>
  <c r="K96" i="3"/>
  <c r="K1037" i="3"/>
  <c r="K75" i="3"/>
  <c r="K1633" i="3"/>
  <c r="K1625" i="3"/>
  <c r="K1010" i="3"/>
  <c r="K1239" i="3"/>
  <c r="K1009" i="3"/>
  <c r="K1370" i="3"/>
  <c r="K1008" i="3"/>
  <c r="K1652" i="3"/>
  <c r="K1036" i="3"/>
  <c r="K1632" i="3"/>
  <c r="K1007" i="3"/>
  <c r="K84" i="3"/>
  <c r="K1661" i="3"/>
  <c r="K1006" i="3"/>
  <c r="K95" i="3"/>
  <c r="K1384" i="3"/>
  <c r="K209" i="3"/>
  <c r="K1005" i="3"/>
  <c r="L1636" i="3"/>
  <c r="L1102" i="3"/>
  <c r="L1103" i="3"/>
  <c r="L83" i="3"/>
  <c r="L1101" i="3"/>
  <c r="L1100" i="3"/>
  <c r="L1030" i="3"/>
  <c r="L850" i="3"/>
  <c r="L1028" i="3"/>
  <c r="L1088" i="3"/>
  <c r="L1629" i="3"/>
  <c r="L624" i="3"/>
  <c r="L1628" i="3"/>
  <c r="L1371" i="3"/>
  <c r="L1365" i="3"/>
  <c r="L1557" i="3"/>
  <c r="L1027" i="3"/>
  <c r="L1243" i="3"/>
  <c r="L1627" i="3"/>
  <c r="L1026" i="3"/>
  <c r="L1038" i="3"/>
  <c r="L1025" i="3"/>
  <c r="L1242" i="3"/>
  <c r="L1241" i="3"/>
  <c r="L1076" i="3"/>
  <c r="L85" i="3"/>
  <c r="L1024" i="3"/>
  <c r="L1238" i="3"/>
  <c r="L1057" i="3"/>
  <c r="L1056" i="3"/>
  <c r="L1023" i="3"/>
  <c r="L1022" i="3"/>
  <c r="L1021" i="3"/>
  <c r="L1381" i="3"/>
  <c r="L661" i="3"/>
  <c r="L746" i="3"/>
  <c r="L1649" i="3"/>
  <c r="L1020" i="3"/>
  <c r="L1019" i="3"/>
  <c r="L504" i="3"/>
  <c r="L1626" i="3"/>
  <c r="L1663" i="3"/>
  <c r="L1018" i="3"/>
  <c r="L1017" i="3"/>
  <c r="L1016" i="3"/>
  <c r="L1015" i="3"/>
  <c r="L1014" i="3"/>
  <c r="L1013" i="3"/>
  <c r="L1012" i="3"/>
  <c r="L1635" i="3"/>
  <c r="L953" i="3"/>
  <c r="L76" i="3"/>
  <c r="L1662" i="3"/>
  <c r="L1240" i="3"/>
  <c r="L1029" i="3"/>
  <c r="L1011" i="3"/>
  <c r="L1631" i="3"/>
  <c r="L96" i="3"/>
  <c r="L1037" i="3"/>
  <c r="L75" i="3"/>
  <c r="L1633" i="3"/>
  <c r="L1625" i="3"/>
  <c r="L1010" i="3"/>
  <c r="L1239" i="3"/>
  <c r="L1009" i="3"/>
  <c r="L1370" i="3"/>
  <c r="L1008" i="3"/>
  <c r="L1652" i="3"/>
  <c r="L1036" i="3"/>
  <c r="L1632" i="3"/>
  <c r="L1007" i="3"/>
  <c r="L84" i="3"/>
  <c r="L1661" i="3"/>
  <c r="L1006" i="3"/>
  <c r="L95" i="3"/>
  <c r="L1384" i="3"/>
  <c r="L209" i="3"/>
  <c r="L1005" i="3"/>
  <c r="L3" i="3"/>
  <c r="L4" i="3"/>
  <c r="L6" i="3"/>
  <c r="L7" i="3"/>
  <c r="L8" i="3"/>
  <c r="L9" i="3"/>
  <c r="L10" i="3"/>
  <c r="L11" i="3"/>
  <c r="L12" i="3"/>
  <c r="L13" i="3"/>
  <c r="L15" i="3"/>
  <c r="L16" i="3"/>
  <c r="L17" i="3"/>
  <c r="L18" i="3"/>
  <c r="L19" i="3"/>
  <c r="L21" i="3"/>
  <c r="L22" i="3"/>
  <c r="L20" i="3"/>
  <c r="L24" i="3"/>
  <c r="L23" i="3"/>
  <c r="L25" i="3"/>
  <c r="L28" i="3"/>
  <c r="L30" i="3"/>
  <c r="L31" i="3"/>
  <c r="L32" i="3"/>
  <c r="L33" i="3"/>
  <c r="L34" i="3"/>
  <c r="L35" i="3"/>
  <c r="L26" i="3"/>
  <c r="L27" i="3"/>
  <c r="L36" i="3"/>
  <c r="L37" i="3"/>
  <c r="L38" i="3"/>
  <c r="L39" i="3"/>
  <c r="L40" i="3"/>
  <c r="L41" i="3"/>
  <c r="L42" i="3"/>
  <c r="L43" i="3"/>
  <c r="L44" i="3"/>
  <c r="L45" i="3"/>
  <c r="L47" i="3"/>
  <c r="L48" i="3"/>
  <c r="L49" i="3"/>
  <c r="L50" i="3"/>
  <c r="L51" i="3"/>
  <c r="L53" i="3"/>
  <c r="L67" i="3"/>
  <c r="L68" i="3"/>
  <c r="L70" i="3"/>
  <c r="L71" i="3"/>
  <c r="L72" i="3"/>
  <c r="L73" i="3"/>
  <c r="L74" i="3"/>
  <c r="L77" i="3"/>
  <c r="L78" i="3"/>
  <c r="L79" i="3"/>
  <c r="L80" i="3"/>
  <c r="L81" i="3"/>
  <c r="L82" i="3"/>
  <c r="L86" i="3"/>
  <c r="L88" i="3"/>
  <c r="L89" i="3"/>
  <c r="L90" i="3"/>
  <c r="L92" i="3"/>
  <c r="L91" i="3"/>
  <c r="L93" i="3"/>
  <c r="L94" i="3"/>
  <c r="L97" i="3"/>
  <c r="L98" i="3"/>
  <c r="L99" i="3"/>
  <c r="L100" i="3"/>
  <c r="L101" i="3"/>
  <c r="L102" i="3"/>
  <c r="L103" i="3"/>
  <c r="L104" i="3"/>
  <c r="L105" i="3"/>
  <c r="L106" i="3"/>
  <c r="L107" i="3"/>
  <c r="L108" i="3"/>
  <c r="L109" i="3"/>
  <c r="L110" i="3"/>
  <c r="L111" i="3"/>
  <c r="L112" i="3"/>
  <c r="L113" i="3"/>
  <c r="L118" i="3"/>
  <c r="L114" i="3"/>
  <c r="L115" i="3"/>
  <c r="L116" i="3"/>
  <c r="L117" i="3"/>
  <c r="L119" i="3"/>
  <c r="L120" i="3"/>
  <c r="L121" i="3"/>
  <c r="L122" i="3"/>
  <c r="L123" i="3"/>
  <c r="L124" i="3"/>
  <c r="L125" i="3"/>
  <c r="L126" i="3"/>
  <c r="L127" i="3"/>
  <c r="L128" i="3"/>
  <c r="L129" i="3"/>
  <c r="L130" i="3"/>
  <c r="L131" i="3"/>
  <c r="L132" i="3"/>
  <c r="L133" i="3"/>
  <c r="L134" i="3"/>
  <c r="L135" i="3"/>
  <c r="L136" i="3"/>
  <c r="L137" i="3"/>
  <c r="L138" i="3"/>
  <c r="L139" i="3"/>
  <c r="L140" i="3"/>
  <c r="L141" i="3"/>
  <c r="L146" i="3"/>
  <c r="L142" i="3"/>
  <c r="L143" i="3"/>
  <c r="L144" i="3"/>
  <c r="L145" i="3"/>
  <c r="L147" i="3"/>
  <c r="L148" i="3"/>
  <c r="L149" i="3"/>
  <c r="L150" i="3"/>
  <c r="L151" i="3"/>
  <c r="L152" i="3"/>
  <c r="L153" i="3"/>
  <c r="L154" i="3"/>
  <c r="L155" i="3"/>
  <c r="L156" i="3"/>
  <c r="L157" i="3"/>
  <c r="L158" i="3"/>
  <c r="L159" i="3"/>
  <c r="L161" i="3"/>
  <c r="L162" i="3"/>
  <c r="L163" i="3"/>
  <c r="L160" i="3"/>
  <c r="L164" i="3"/>
  <c r="L165" i="3"/>
  <c r="L166" i="3"/>
  <c r="L167" i="3"/>
  <c r="L171" i="3"/>
  <c r="L168" i="3"/>
  <c r="L169" i="3"/>
  <c r="L170" i="3"/>
  <c r="L172" i="3"/>
  <c r="L173" i="3"/>
  <c r="L174" i="3"/>
  <c r="L175" i="3"/>
  <c r="L176" i="3"/>
  <c r="L177" i="3"/>
  <c r="L178" i="3"/>
  <c r="L179" i="3"/>
  <c r="L180" i="3"/>
  <c r="L181" i="3"/>
  <c r="L182" i="3"/>
  <c r="L183" i="3"/>
  <c r="L184" i="3"/>
  <c r="L187" i="3"/>
  <c r="L185" i="3"/>
  <c r="L186" i="3"/>
  <c r="L188" i="3"/>
  <c r="L189" i="3"/>
  <c r="L190" i="3"/>
  <c r="L191" i="3"/>
  <c r="L192" i="3"/>
  <c r="L193" i="3"/>
  <c r="L194" i="3"/>
  <c r="L195" i="3"/>
  <c r="L196" i="3"/>
  <c r="L197" i="3"/>
  <c r="L198" i="3"/>
  <c r="L199" i="3"/>
  <c r="L200" i="3"/>
  <c r="L201" i="3"/>
  <c r="L202" i="3"/>
  <c r="L203" i="3"/>
  <c r="L204" i="3"/>
  <c r="L205" i="3"/>
  <c r="L210" i="3"/>
  <c r="L211" i="3"/>
  <c r="L213" i="3"/>
  <c r="L212" i="3"/>
  <c r="L214" i="3"/>
  <c r="L217" i="3"/>
  <c r="L215" i="3"/>
  <c r="L216" i="3"/>
  <c r="L218" i="3"/>
  <c r="L220" i="3"/>
  <c r="L219" i="3"/>
  <c r="L221" i="3"/>
  <c r="L223" i="3"/>
  <c r="L222" i="3"/>
  <c r="L224" i="3"/>
  <c r="L225" i="3"/>
  <c r="L226" i="3"/>
  <c r="L227" i="3"/>
  <c r="L228" i="3"/>
  <c r="L229" i="3"/>
  <c r="L230" i="3"/>
  <c r="L231" i="3"/>
  <c r="L232" i="3"/>
  <c r="L234" i="3"/>
  <c r="L233" i="3"/>
  <c r="L236" i="3"/>
  <c r="L235" i="3"/>
  <c r="L239" i="3"/>
  <c r="L238" i="3"/>
  <c r="L237" i="3"/>
  <c r="L241" i="3"/>
  <c r="L240" i="3"/>
  <c r="L242" i="3"/>
  <c r="L243" i="3"/>
  <c r="L244" i="3"/>
  <c r="L247" i="3"/>
  <c r="L245" i="3"/>
  <c r="L246" i="3"/>
  <c r="L248" i="3"/>
  <c r="L249" i="3"/>
  <c r="L250" i="3"/>
  <c r="L251" i="3"/>
  <c r="L252" i="3"/>
  <c r="L255" i="3"/>
  <c r="L256" i="3"/>
  <c r="L257" i="3"/>
  <c r="L258" i="3"/>
  <c r="L259" i="3"/>
  <c r="L260" i="3"/>
  <c r="L261" i="3"/>
  <c r="L262" i="3"/>
  <c r="L263"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69" i="3"/>
  <c r="L268" i="3"/>
  <c r="L270" i="3"/>
  <c r="L265" i="3"/>
  <c r="L266" i="3"/>
  <c r="L267" i="3"/>
  <c r="L264" i="3"/>
  <c r="L297" i="3"/>
  <c r="L298" i="3"/>
  <c r="L299" i="3"/>
  <c r="L300" i="3"/>
  <c r="L301" i="3"/>
  <c r="L302" i="3"/>
  <c r="L303" i="3"/>
  <c r="L304" i="3"/>
  <c r="L305" i="3"/>
  <c r="L306" i="3"/>
  <c r="L307" i="3"/>
  <c r="L310" i="3"/>
  <c r="L311" i="3"/>
  <c r="L308" i="3"/>
  <c r="L309" i="3"/>
  <c r="L312" i="3"/>
  <c r="L313" i="3"/>
  <c r="L314" i="3"/>
  <c r="L315" i="3"/>
  <c r="L316" i="3"/>
  <c r="L317" i="3"/>
  <c r="L318" i="3"/>
  <c r="L319" i="3"/>
  <c r="L320" i="3"/>
  <c r="L321" i="3"/>
  <c r="L322" i="3"/>
  <c r="L323" i="3"/>
  <c r="L324" i="3"/>
  <c r="L325" i="3"/>
  <c r="L326" i="3"/>
  <c r="L327" i="3"/>
  <c r="L328" i="3"/>
  <c r="L329" i="3"/>
  <c r="L330" i="3"/>
  <c r="L334" i="3"/>
  <c r="L333" i="3"/>
  <c r="L331" i="3"/>
  <c r="L332" i="3"/>
  <c r="L335" i="3"/>
  <c r="L336" i="3"/>
  <c r="L339" i="3"/>
  <c r="L337" i="3"/>
  <c r="L338"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80" i="3"/>
  <c r="L379" i="3"/>
  <c r="L381" i="3"/>
  <c r="L385" i="3"/>
  <c r="L383" i="3"/>
  <c r="L386" i="3"/>
  <c r="L387" i="3"/>
  <c r="L388" i="3"/>
  <c r="L389" i="3"/>
  <c r="L390" i="3"/>
  <c r="L391" i="3"/>
  <c r="L392" i="3"/>
  <c r="L394" i="3"/>
  <c r="L395" i="3"/>
  <c r="L393" i="3"/>
  <c r="L396" i="3"/>
  <c r="L397" i="3"/>
  <c r="L398" i="3"/>
  <c r="L399" i="3"/>
  <c r="L384" i="3"/>
  <c r="L407" i="3"/>
  <c r="L400" i="3"/>
  <c r="L401" i="3"/>
  <c r="L402" i="3"/>
  <c r="L403" i="3"/>
  <c r="L404" i="3"/>
  <c r="L405" i="3"/>
  <c r="L406" i="3"/>
  <c r="L410" i="3"/>
  <c r="L408" i="3"/>
  <c r="L409" i="3"/>
  <c r="L413" i="3"/>
  <c r="L414" i="3"/>
  <c r="L382" i="3"/>
  <c r="L411" i="3"/>
  <c r="L412" i="3"/>
  <c r="L415" i="3"/>
  <c r="L416" i="3"/>
  <c r="L417" i="3"/>
  <c r="L418" i="3"/>
  <c r="L419" i="3"/>
  <c r="L420" i="3"/>
  <c r="L425" i="3"/>
  <c r="L421" i="3"/>
  <c r="L422" i="3"/>
  <c r="L423" i="3"/>
  <c r="L424" i="3"/>
  <c r="L426" i="3"/>
  <c r="L429" i="3"/>
  <c r="L427" i="3"/>
  <c r="L430" i="3"/>
  <c r="L431" i="3"/>
  <c r="L432" i="3"/>
  <c r="L433" i="3"/>
  <c r="L434" i="3"/>
  <c r="L435" i="3"/>
  <c r="L436" i="3"/>
  <c r="L437" i="3"/>
  <c r="L438" i="3"/>
  <c r="L439" i="3"/>
  <c r="L440" i="3"/>
  <c r="L441" i="3"/>
  <c r="L428" i="3"/>
  <c r="L442" i="3"/>
  <c r="L443" i="3"/>
  <c r="L444" i="3"/>
  <c r="L446" i="3"/>
  <c r="L445" i="3"/>
  <c r="L447" i="3"/>
  <c r="L448" i="3"/>
  <c r="L451" i="3"/>
  <c r="L449" i="3"/>
  <c r="L450" i="3"/>
  <c r="L452" i="3"/>
  <c r="L453" i="3"/>
  <c r="L454" i="3"/>
  <c r="L455" i="3"/>
  <c r="L456" i="3"/>
  <c r="L457" i="3"/>
  <c r="L458" i="3"/>
  <c r="L460" i="3"/>
  <c r="L459" i="3"/>
  <c r="L462" i="3"/>
  <c r="L461" i="3"/>
  <c r="L463" i="3"/>
  <c r="L466" i="3"/>
  <c r="L464" i="3"/>
  <c r="L465" i="3"/>
  <c r="L467" i="3"/>
  <c r="L469" i="3"/>
  <c r="L468" i="3"/>
  <c r="L471" i="3"/>
  <c r="L470" i="3"/>
  <c r="L472" i="3"/>
  <c r="L476" i="3"/>
  <c r="L474" i="3"/>
  <c r="L475" i="3"/>
  <c r="L473" i="3"/>
  <c r="L477" i="3"/>
  <c r="L478" i="3"/>
  <c r="L480" i="3"/>
  <c r="L479" i="3"/>
  <c r="L481" i="3"/>
  <c r="L483" i="3"/>
  <c r="L485" i="3"/>
  <c r="L484" i="3"/>
  <c r="L486" i="3"/>
  <c r="L482" i="3"/>
  <c r="L489" i="3"/>
  <c r="L491" i="3"/>
  <c r="L492" i="3"/>
  <c r="L487" i="3"/>
  <c r="L490" i="3"/>
  <c r="L488" i="3"/>
  <c r="L495" i="3"/>
  <c r="L497" i="3"/>
  <c r="L498" i="3"/>
  <c r="L499" i="3"/>
  <c r="L500" i="3"/>
  <c r="L501" i="3"/>
  <c r="L502" i="3"/>
  <c r="L503" i="3"/>
  <c r="L507" i="3"/>
  <c r="L508" i="3"/>
  <c r="L509" i="3"/>
  <c r="L511" i="3"/>
  <c r="L512" i="3"/>
  <c r="L513" i="3"/>
  <c r="L514" i="3"/>
  <c r="L515" i="3"/>
  <c r="L519" i="3"/>
  <c r="L516" i="3"/>
  <c r="L517" i="3"/>
  <c r="L518" i="3"/>
  <c r="L520" i="3"/>
  <c r="L521" i="3"/>
  <c r="L522" i="3"/>
  <c r="L523" i="3"/>
  <c r="L524" i="3"/>
  <c r="L525" i="3"/>
  <c r="L526" i="3"/>
  <c r="L527" i="3"/>
  <c r="L528" i="3"/>
  <c r="L529" i="3"/>
  <c r="L530" i="3"/>
  <c r="L532" i="3"/>
  <c r="L534" i="3"/>
  <c r="L536" i="3"/>
  <c r="L538" i="3"/>
  <c r="L535" i="3"/>
  <c r="L506" i="3"/>
  <c r="L537" i="3"/>
  <c r="L531" i="3"/>
  <c r="L533" i="3"/>
  <c r="L539" i="3"/>
  <c r="L540" i="3"/>
  <c r="L541" i="3"/>
  <c r="L542" i="3"/>
  <c r="L543" i="3"/>
  <c r="L544" i="3"/>
  <c r="L545" i="3"/>
  <c r="L546" i="3"/>
  <c r="L547" i="3"/>
  <c r="L548" i="3"/>
  <c r="L549" i="3"/>
  <c r="L550" i="3"/>
  <c r="L551" i="3"/>
  <c r="L552" i="3"/>
  <c r="L553" i="3"/>
  <c r="L554" i="3"/>
  <c r="L555" i="3"/>
  <c r="L556" i="3"/>
  <c r="L557" i="3"/>
  <c r="L558" i="3"/>
  <c r="L559" i="3"/>
  <c r="L560" i="3"/>
  <c r="L562" i="3"/>
  <c r="L561" i="3"/>
  <c r="L563" i="3"/>
  <c r="L564" i="3"/>
  <c r="L565" i="3"/>
  <c r="L566" i="3"/>
  <c r="L567" i="3"/>
  <c r="L568" i="3"/>
  <c r="L569" i="3"/>
  <c r="L570" i="3"/>
  <c r="L571" i="3"/>
  <c r="L572" i="3"/>
  <c r="L575" i="3"/>
  <c r="L573" i="3"/>
  <c r="L574" i="3"/>
  <c r="L576" i="3"/>
  <c r="L577" i="3"/>
  <c r="L579" i="3"/>
  <c r="L578" i="3"/>
  <c r="L580" i="3"/>
  <c r="L581" i="3"/>
  <c r="L582" i="3"/>
  <c r="L583" i="3"/>
  <c r="L584" i="3"/>
  <c r="L585" i="3"/>
  <c r="L586" i="3"/>
  <c r="L587" i="3"/>
  <c r="L588" i="3"/>
  <c r="L590" i="3"/>
  <c r="L591" i="3"/>
  <c r="L592" i="3"/>
  <c r="L593" i="3"/>
  <c r="L594" i="3"/>
  <c r="L595" i="3"/>
  <c r="L596" i="3"/>
  <c r="L597" i="3"/>
  <c r="L599" i="3"/>
  <c r="L598" i="3"/>
  <c r="L601" i="3"/>
  <c r="L602" i="3"/>
  <c r="L603" i="3"/>
  <c r="L604" i="3"/>
  <c r="L606" i="3"/>
  <c r="L605" i="3"/>
  <c r="L607" i="3"/>
  <c r="L608" i="3"/>
  <c r="L611" i="3"/>
  <c r="L610" i="3"/>
  <c r="L609" i="3"/>
  <c r="L612" i="3"/>
  <c r="L613" i="3"/>
  <c r="L614" i="3"/>
  <c r="L615" i="3"/>
  <c r="L616" i="3"/>
  <c r="L617" i="3"/>
  <c r="L618" i="3"/>
  <c r="L621" i="3"/>
  <c r="L622" i="3"/>
  <c r="L623" i="3"/>
  <c r="L627" i="3"/>
  <c r="L628" i="3"/>
  <c r="L629" i="3"/>
  <c r="L630" i="3"/>
  <c r="L631" i="3"/>
  <c r="L632" i="3"/>
  <c r="L634" i="3"/>
  <c r="L635" i="3"/>
  <c r="L636" i="3"/>
  <c r="L637" i="3"/>
  <c r="L638" i="3"/>
  <c r="L639" i="3"/>
  <c r="L644" i="3"/>
  <c r="L645" i="3"/>
  <c r="L646" i="3"/>
  <c r="L647" i="3"/>
  <c r="L648" i="3"/>
  <c r="L650" i="3"/>
  <c r="L651" i="3"/>
  <c r="L652" i="3"/>
  <c r="L653" i="3"/>
  <c r="L654" i="3"/>
  <c r="L655" i="3"/>
  <c r="L656" i="3"/>
  <c r="L657" i="3"/>
  <c r="L658" i="3"/>
  <c r="L659" i="3"/>
  <c r="L660" i="3"/>
  <c r="L662" i="3"/>
  <c r="L663" i="3"/>
  <c r="L664" i="3"/>
  <c r="L510" i="3"/>
  <c r="L665" i="3"/>
  <c r="L666" i="3"/>
  <c r="L667" i="3"/>
  <c r="L668" i="3"/>
  <c r="L669" i="3"/>
  <c r="L670" i="3"/>
  <c r="L671" i="3"/>
  <c r="L672" i="3"/>
  <c r="L673" i="3"/>
  <c r="L674" i="3"/>
  <c r="L675" i="3"/>
  <c r="L676" i="3"/>
  <c r="L677" i="3"/>
  <c r="L678" i="3"/>
  <c r="L679" i="3"/>
  <c r="L680" i="3"/>
  <c r="L681" i="3"/>
  <c r="L682" i="3"/>
  <c r="L683" i="3"/>
  <c r="L684" i="3"/>
  <c r="L685" i="3"/>
  <c r="L686" i="3"/>
  <c r="L687" i="3"/>
  <c r="L688" i="3"/>
  <c r="L689" i="3"/>
  <c r="L690" i="3"/>
  <c r="L691" i="3"/>
  <c r="L692" i="3"/>
  <c r="L693" i="3"/>
  <c r="L694" i="3"/>
  <c r="L695" i="3"/>
  <c r="L696" i="3"/>
  <c r="L697" i="3"/>
  <c r="L698" i="3"/>
  <c r="L699" i="3"/>
  <c r="L700" i="3"/>
  <c r="L701" i="3"/>
  <c r="L702" i="3"/>
  <c r="L703" i="3"/>
  <c r="L704" i="3"/>
  <c r="L705" i="3"/>
  <c r="L706" i="3"/>
  <c r="L707" i="3"/>
  <c r="L708" i="3"/>
  <c r="L709" i="3"/>
  <c r="L710" i="3"/>
  <c r="L711" i="3"/>
  <c r="L713" i="3"/>
  <c r="L712" i="3"/>
  <c r="L714" i="3"/>
  <c r="L715" i="3"/>
  <c r="L716" i="3"/>
  <c r="L717" i="3"/>
  <c r="L718" i="3"/>
  <c r="L719" i="3"/>
  <c r="L720" i="3"/>
  <c r="L721" i="3"/>
  <c r="L722" i="3"/>
  <c r="L724" i="3"/>
  <c r="L725" i="3"/>
  <c r="L589" i="3"/>
  <c r="L726" i="3"/>
  <c r="L727" i="3"/>
  <c r="L728" i="3"/>
  <c r="L729" i="3"/>
  <c r="L600" i="3"/>
  <c r="L730" i="3"/>
  <c r="L736" i="3"/>
  <c r="L732" i="3"/>
  <c r="L734" i="3"/>
  <c r="L737" i="3"/>
  <c r="L733" i="3"/>
  <c r="L735" i="3"/>
  <c r="L731" i="3"/>
  <c r="L738" i="3"/>
  <c r="L740" i="3"/>
  <c r="L742" i="3"/>
  <c r="L743" i="3"/>
  <c r="L744" i="3"/>
  <c r="L745" i="3"/>
  <c r="L747" i="3"/>
  <c r="L748" i="3"/>
  <c r="L749" i="3"/>
  <c r="L750" i="3"/>
  <c r="L751" i="3"/>
  <c r="L753" i="3"/>
  <c r="L752" i="3"/>
  <c r="L754" i="3"/>
  <c r="L755" i="3"/>
  <c r="L756" i="3"/>
  <c r="L757" i="3"/>
  <c r="L758" i="3"/>
  <c r="L759" i="3"/>
  <c r="L760" i="3"/>
  <c r="L761" i="3"/>
  <c r="L762" i="3"/>
  <c r="L763" i="3"/>
  <c r="L764" i="3"/>
  <c r="L765" i="3"/>
  <c r="L766" i="3"/>
  <c r="L767" i="3"/>
  <c r="L768" i="3"/>
  <c r="L769" i="3"/>
  <c r="L770" i="3"/>
  <c r="L771" i="3"/>
  <c r="L772" i="3"/>
  <c r="L773" i="3"/>
  <c r="L775" i="3"/>
  <c r="L774" i="3"/>
  <c r="L776" i="3"/>
  <c r="L777" i="3"/>
  <c r="L779" i="3"/>
  <c r="L778" i="3"/>
  <c r="L780" i="3"/>
  <c r="L782" i="3"/>
  <c r="L781" i="3"/>
  <c r="L783" i="3"/>
  <c r="L784" i="3"/>
  <c r="L785" i="3"/>
  <c r="L786" i="3"/>
  <c r="L787" i="3"/>
  <c r="L788" i="3"/>
  <c r="L790" i="3"/>
  <c r="L789" i="3"/>
  <c r="L795" i="3"/>
  <c r="L796" i="3"/>
  <c r="L799" i="3"/>
  <c r="L797" i="3"/>
  <c r="L798" i="3"/>
  <c r="L800" i="3"/>
  <c r="L801" i="3"/>
  <c r="L802" i="3"/>
  <c r="L812" i="3"/>
  <c r="L803" i="3"/>
  <c r="L804" i="3"/>
  <c r="L805" i="3"/>
  <c r="L806" i="3"/>
  <c r="L807" i="3"/>
  <c r="L808" i="3"/>
  <c r="L809" i="3"/>
  <c r="L810" i="3"/>
  <c r="L811" i="3"/>
  <c r="L813" i="3"/>
  <c r="L814" i="3"/>
  <c r="L794" i="3"/>
  <c r="L793" i="3"/>
  <c r="L815" i="3"/>
  <c r="L816" i="3"/>
  <c r="L817" i="3"/>
  <c r="L818" i="3"/>
  <c r="L819" i="3"/>
  <c r="L820" i="3"/>
  <c r="L822" i="3"/>
  <c r="L821" i="3"/>
  <c r="L823" i="3"/>
  <c r="L824" i="3"/>
  <c r="L825" i="3"/>
  <c r="L826" i="3"/>
  <c r="L827" i="3"/>
  <c r="L828" i="3"/>
  <c r="L829" i="3"/>
  <c r="L830" i="3"/>
  <c r="L831" i="3"/>
  <c r="L832" i="3"/>
  <c r="L833" i="3"/>
  <c r="L834" i="3"/>
  <c r="L835" i="3"/>
  <c r="L836" i="3"/>
  <c r="L837" i="3"/>
  <c r="L840" i="3"/>
  <c r="L838" i="3"/>
  <c r="L839" i="3"/>
  <c r="L841" i="3"/>
  <c r="L843" i="3"/>
  <c r="L844" i="3"/>
  <c r="L842" i="3"/>
  <c r="L848" i="3"/>
  <c r="L847" i="3"/>
  <c r="L845" i="3"/>
  <c r="L846" i="3"/>
  <c r="L849" i="3"/>
  <c r="L851" i="3"/>
  <c r="L852" i="3"/>
  <c r="L853" i="3"/>
  <c r="L855" i="3"/>
  <c r="L856" i="3"/>
  <c r="L857" i="3"/>
  <c r="L898" i="3"/>
  <c r="L858" i="3"/>
  <c r="L859" i="3"/>
  <c r="L860" i="3"/>
  <c r="L861" i="3"/>
  <c r="L862" i="3"/>
  <c r="L863" i="3"/>
  <c r="L864" i="3"/>
  <c r="L865" i="3"/>
  <c r="L866" i="3"/>
  <c r="L867" i="3"/>
  <c r="L868" i="3"/>
  <c r="L869" i="3"/>
  <c r="L870" i="3"/>
  <c r="L871" i="3"/>
  <c r="L854" i="3"/>
  <c r="L872" i="3"/>
  <c r="L873" i="3"/>
  <c r="L874" i="3"/>
  <c r="L875" i="3"/>
  <c r="L876" i="3"/>
  <c r="L877" i="3"/>
  <c r="L878" i="3"/>
  <c r="L879" i="3"/>
  <c r="L880" i="3"/>
  <c r="L881" i="3"/>
  <c r="L882" i="3"/>
  <c r="L883" i="3"/>
  <c r="L884" i="3"/>
  <c r="L885" i="3"/>
  <c r="L886" i="3"/>
  <c r="L887" i="3"/>
  <c r="L888" i="3"/>
  <c r="L889" i="3"/>
  <c r="L890" i="3"/>
  <c r="L891" i="3"/>
  <c r="L892" i="3"/>
  <c r="L893" i="3"/>
  <c r="L894" i="3"/>
  <c r="L895" i="3"/>
  <c r="L896" i="3"/>
  <c r="L897" i="3"/>
  <c r="L899" i="3"/>
  <c r="L900" i="3"/>
  <c r="L901" i="3"/>
  <c r="L902" i="3"/>
  <c r="L903" i="3"/>
  <c r="L904" i="3"/>
  <c r="L905" i="3"/>
  <c r="L906" i="3"/>
  <c r="L907" i="3"/>
  <c r="L908" i="3"/>
  <c r="L909" i="3"/>
  <c r="L910" i="3"/>
  <c r="L911" i="3"/>
  <c r="L912" i="3"/>
  <c r="L913" i="3"/>
  <c r="L914" i="3"/>
  <c r="L915" i="3"/>
  <c r="L916" i="3"/>
  <c r="L917" i="3"/>
  <c r="L923" i="3"/>
  <c r="L924" i="3"/>
  <c r="L925" i="3"/>
  <c r="L926" i="3"/>
  <c r="L927" i="3"/>
  <c r="L928" i="3"/>
  <c r="L929" i="3"/>
  <c r="L930" i="3"/>
  <c r="L931" i="3"/>
  <c r="L932" i="3"/>
  <c r="L933" i="3"/>
  <c r="L934" i="3"/>
  <c r="L935" i="3"/>
  <c r="L936" i="3"/>
  <c r="L937" i="3"/>
  <c r="L938" i="3"/>
  <c r="L939" i="3"/>
  <c r="L940" i="3"/>
  <c r="L941" i="3"/>
  <c r="L942" i="3"/>
  <c r="L943" i="3"/>
  <c r="L944" i="3"/>
  <c r="L945" i="3"/>
  <c r="L946" i="3"/>
  <c r="L947" i="3"/>
  <c r="L948" i="3"/>
  <c r="L949" i="3"/>
  <c r="L950" i="3"/>
  <c r="L951" i="3"/>
  <c r="L952" i="3"/>
  <c r="L955" i="3"/>
  <c r="L956" i="3"/>
  <c r="L958" i="3"/>
  <c r="L959" i="3"/>
  <c r="L960" i="3"/>
  <c r="L961" i="3"/>
  <c r="L962" i="3"/>
  <c r="L963" i="3"/>
  <c r="L957" i="3"/>
  <c r="L964" i="3"/>
  <c r="L965" i="3"/>
  <c r="L966" i="3"/>
  <c r="L967" i="3"/>
  <c r="L968" i="3"/>
  <c r="L969" i="3"/>
  <c r="L970" i="3"/>
  <c r="L971" i="3"/>
  <c r="L972" i="3"/>
  <c r="L1552" i="3"/>
  <c r="L973" i="3"/>
  <c r="L975" i="3"/>
  <c r="L976" i="3"/>
  <c r="L977" i="3"/>
  <c r="L978" i="3"/>
  <c r="L979" i="3"/>
  <c r="L980" i="3"/>
  <c r="L981" i="3"/>
  <c r="L982" i="3"/>
  <c r="L983" i="3"/>
  <c r="L984" i="3"/>
  <c r="L985" i="3"/>
  <c r="L986" i="3"/>
  <c r="L987" i="3"/>
  <c r="L988" i="3"/>
  <c r="L989" i="3"/>
  <c r="L990" i="3"/>
  <c r="L991" i="3"/>
  <c r="L992" i="3"/>
  <c r="L993" i="3"/>
  <c r="L994" i="3"/>
  <c r="L995" i="3"/>
  <c r="L996" i="3"/>
  <c r="L997" i="3"/>
  <c r="L998" i="3"/>
  <c r="L999" i="3"/>
  <c r="L1000" i="3"/>
  <c r="L1001" i="3"/>
  <c r="L1002" i="3"/>
  <c r="L1003" i="3"/>
  <c r="L1031" i="3"/>
  <c r="L1032" i="3"/>
  <c r="L1033" i="3"/>
  <c r="L1034" i="3"/>
  <c r="L1035" i="3"/>
  <c r="L1039" i="3"/>
  <c r="L1040" i="3"/>
  <c r="L1041" i="3"/>
  <c r="L1042" i="3"/>
  <c r="L1043" i="3"/>
  <c r="L1044" i="3"/>
  <c r="L1045" i="3"/>
  <c r="L1046" i="3"/>
  <c r="L1047" i="3"/>
  <c r="L1048" i="3"/>
  <c r="L1049" i="3"/>
  <c r="L1050" i="3"/>
  <c r="L1051" i="3"/>
  <c r="L1052" i="3"/>
  <c r="L1054" i="3"/>
  <c r="L1055" i="3"/>
  <c r="L1058" i="3"/>
  <c r="L1059" i="3"/>
  <c r="L1060" i="3"/>
  <c r="L1061" i="3"/>
  <c r="L1062" i="3"/>
  <c r="L1063" i="3"/>
  <c r="L1064" i="3"/>
  <c r="L1065" i="3"/>
  <c r="L1066" i="3"/>
  <c r="L1067" i="3"/>
  <c r="L1068" i="3"/>
  <c r="L1069" i="3"/>
  <c r="L1070" i="3"/>
  <c r="L1071" i="3"/>
  <c r="L1072" i="3"/>
  <c r="L1073" i="3"/>
  <c r="L1074" i="3"/>
  <c r="L1075" i="3"/>
  <c r="L1077" i="3"/>
  <c r="L1078" i="3"/>
  <c r="L1079" i="3"/>
  <c r="L1081" i="3"/>
  <c r="L1082" i="3"/>
  <c r="L1083" i="3"/>
  <c r="L1084" i="3"/>
  <c r="L1085" i="3"/>
  <c r="L1086" i="3"/>
  <c r="L1087" i="3"/>
  <c r="L1089" i="3"/>
  <c r="L1092" i="3"/>
  <c r="L1093" i="3"/>
  <c r="L1094" i="3"/>
  <c r="L1096" i="3"/>
  <c r="L1095" i="3"/>
  <c r="L1090" i="3"/>
  <c r="L1091" i="3"/>
  <c r="L1097" i="3"/>
  <c r="L1098" i="3"/>
  <c r="L1099" i="3"/>
  <c r="L1107" i="3"/>
  <c r="L1106" i="3"/>
  <c r="L1109" i="3"/>
  <c r="L1110" i="3"/>
  <c r="L1111" i="3"/>
  <c r="L1108" i="3"/>
  <c r="L1112" i="3"/>
  <c r="L1113" i="3"/>
  <c r="L1114" i="3"/>
  <c r="L1115" i="3"/>
  <c r="L1116" i="3"/>
  <c r="L1117" i="3"/>
  <c r="L1122" i="3"/>
  <c r="L1123" i="3"/>
  <c r="L1124" i="3"/>
  <c r="L1118" i="3"/>
  <c r="L1119" i="3"/>
  <c r="L1121" i="3"/>
  <c r="L1120" i="3"/>
  <c r="L1125" i="3"/>
  <c r="L1126" i="3"/>
  <c r="L1127" i="3"/>
  <c r="L1128" i="3"/>
  <c r="L1144" i="3"/>
  <c r="L1129" i="3"/>
  <c r="L1105" i="3"/>
  <c r="L1104" i="3"/>
  <c r="L1130" i="3"/>
  <c r="L1131" i="3"/>
  <c r="L1132" i="3"/>
  <c r="L1139" i="3"/>
  <c r="L1135" i="3"/>
  <c r="L1136" i="3"/>
  <c r="L1137" i="3"/>
  <c r="L1138" i="3"/>
  <c r="L1134" i="3"/>
  <c r="L1133" i="3"/>
  <c r="L1140" i="3"/>
  <c r="L1141" i="3"/>
  <c r="L1142" i="3"/>
  <c r="L1143" i="3"/>
  <c r="L1145" i="3"/>
  <c r="L1146" i="3"/>
  <c r="L1147" i="3"/>
  <c r="L1148" i="3"/>
  <c r="L1149" i="3"/>
  <c r="L1150" i="3"/>
  <c r="L1152" i="3"/>
  <c r="L1153" i="3"/>
  <c r="L1154" i="3"/>
  <c r="L1155" i="3"/>
  <c r="L1156" i="3"/>
  <c r="L1157" i="3"/>
  <c r="L1158" i="3"/>
  <c r="L1159" i="3"/>
  <c r="L1161" i="3"/>
  <c r="L1160" i="3"/>
  <c r="L1162" i="3"/>
  <c r="L1163" i="3"/>
  <c r="L1164" i="3"/>
  <c r="L1165" i="3"/>
  <c r="L1166" i="3"/>
  <c r="L1168" i="3"/>
  <c r="L1169" i="3"/>
  <c r="L1171" i="3"/>
  <c r="L1170" i="3"/>
  <c r="L1172" i="3"/>
  <c r="L1173" i="3"/>
  <c r="L1174" i="3"/>
  <c r="L1175" i="3"/>
  <c r="L1176" i="3"/>
  <c r="L1177" i="3"/>
  <c r="L1178" i="3"/>
  <c r="L1179" i="3"/>
  <c r="L1180" i="3"/>
  <c r="L1181" i="3"/>
  <c r="L1183" i="3"/>
  <c r="L1184" i="3"/>
  <c r="L1186" i="3"/>
  <c r="L1185" i="3"/>
  <c r="L1187" i="3"/>
  <c r="L1207" i="3"/>
  <c r="L1189" i="3"/>
  <c r="L1190" i="3"/>
  <c r="L1188" i="3"/>
  <c r="L1192" i="3"/>
  <c r="L1191" i="3"/>
  <c r="L1193" i="3"/>
  <c r="L1194" i="3"/>
  <c r="L1195" i="3"/>
  <c r="L1196" i="3"/>
  <c r="L1197" i="3"/>
  <c r="L1198" i="3"/>
  <c r="L1199" i="3"/>
  <c r="L1200" i="3"/>
  <c r="L1201" i="3"/>
  <c r="L1202" i="3"/>
  <c r="L1203" i="3"/>
  <c r="L1204" i="3"/>
  <c r="L1205" i="3"/>
  <c r="L1206" i="3"/>
  <c r="L1208" i="3"/>
  <c r="L1209" i="3"/>
  <c r="L1210" i="3"/>
  <c r="L1211" i="3"/>
  <c r="L1212" i="3"/>
  <c r="L1213" i="3"/>
  <c r="L1214" i="3"/>
  <c r="L1217" i="3"/>
  <c r="L1218" i="3"/>
  <c r="L1219" i="3"/>
  <c r="L1220" i="3"/>
  <c r="L1222" i="3"/>
  <c r="L1221" i="3"/>
  <c r="L1223" i="3"/>
  <c r="L1224" i="3"/>
  <c r="L1225" i="3"/>
  <c r="L1226" i="3"/>
  <c r="L1227" i="3"/>
  <c r="L1228" i="3"/>
  <c r="L1229" i="3"/>
  <c r="L1230" i="3"/>
  <c r="L1231" i="3"/>
  <c r="L1232" i="3"/>
  <c r="L1233" i="3"/>
  <c r="L1235" i="3"/>
  <c r="L1236" i="3"/>
  <c r="L1234" i="3"/>
  <c r="L1237" i="3"/>
  <c r="L1245" i="3"/>
  <c r="L1244" i="3"/>
  <c r="L1246" i="3"/>
  <c r="L1247" i="3"/>
  <c r="L1253" i="3"/>
  <c r="L1255" i="3"/>
  <c r="L1256" i="3"/>
  <c r="L1254" i="3"/>
  <c r="L1257" i="3"/>
  <c r="L1258" i="3"/>
  <c r="L1259" i="3"/>
  <c r="L1260" i="3"/>
  <c r="L1261" i="3"/>
  <c r="L1262" i="3"/>
  <c r="L1263" i="3"/>
  <c r="L1264" i="3"/>
  <c r="L1265" i="3"/>
  <c r="L1266" i="3"/>
  <c r="L1267" i="3"/>
  <c r="L1268" i="3"/>
  <c r="L1269" i="3"/>
  <c r="L1270" i="3"/>
  <c r="L1248" i="3"/>
  <c r="L1252" i="3"/>
  <c r="L1249" i="3"/>
  <c r="L1251" i="3"/>
  <c r="L1250" i="3"/>
  <c r="L1271" i="3"/>
  <c r="L1272" i="3"/>
  <c r="L1273" i="3"/>
  <c r="L1274" i="3"/>
  <c r="L1275" i="3"/>
  <c r="L1276" i="3"/>
  <c r="L1282" i="3"/>
  <c r="L1277" i="3"/>
  <c r="L1278" i="3"/>
  <c r="L1279" i="3"/>
  <c r="L1280" i="3"/>
  <c r="L1281" i="3"/>
  <c r="L1283" i="3"/>
  <c r="L1284" i="3"/>
  <c r="L1285" i="3"/>
  <c r="L1286" i="3"/>
  <c r="L1287" i="3"/>
  <c r="L1288" i="3"/>
  <c r="L1289" i="3"/>
  <c r="L1290" i="3"/>
  <c r="L1291" i="3"/>
  <c r="L1292" i="3"/>
  <c r="L1295" i="3"/>
  <c r="L1296" i="3"/>
  <c r="L1297" i="3"/>
  <c r="L1298" i="3"/>
  <c r="L1293" i="3"/>
  <c r="L1294" i="3"/>
  <c r="L1299" i="3"/>
  <c r="L1300" i="3"/>
  <c r="L1301" i="3"/>
  <c r="L1302" i="3"/>
  <c r="L1303" i="3"/>
  <c r="L1304" i="3"/>
  <c r="L1305" i="3"/>
  <c r="L1306" i="3"/>
  <c r="L1307" i="3"/>
  <c r="L1308" i="3"/>
  <c r="L1309" i="3"/>
  <c r="L1310" i="3"/>
  <c r="L1311" i="3"/>
  <c r="L1312" i="3"/>
  <c r="L1313" i="3"/>
  <c r="L1314" i="3"/>
  <c r="L1315" i="3"/>
  <c r="L1316" i="3"/>
  <c r="L1317" i="3"/>
  <c r="L1318" i="3"/>
  <c r="L1319" i="3"/>
  <c r="L1320" i="3"/>
  <c r="L1321" i="3"/>
  <c r="L1322" i="3"/>
  <c r="L1323" i="3"/>
  <c r="L1324" i="3"/>
  <c r="L1325" i="3"/>
  <c r="L1326" i="3"/>
  <c r="L1327" i="3"/>
  <c r="L1328" i="3"/>
  <c r="L1329" i="3"/>
  <c r="L1330" i="3"/>
  <c r="L1331" i="3"/>
  <c r="L1332" i="3"/>
  <c r="L1333" i="3"/>
  <c r="L1334" i="3"/>
  <c r="L1335" i="3"/>
  <c r="L1336" i="3"/>
  <c r="L1337" i="3"/>
  <c r="L1338" i="3"/>
  <c r="L1339" i="3"/>
  <c r="L1340" i="3"/>
  <c r="L1343" i="3"/>
  <c r="L1344" i="3"/>
  <c r="L1345" i="3"/>
  <c r="L1346" i="3"/>
  <c r="L1347" i="3"/>
  <c r="L1348" i="3"/>
  <c r="L1349" i="3"/>
  <c r="L1350" i="3"/>
  <c r="L1351" i="3"/>
  <c r="L1352" i="3"/>
  <c r="L1353" i="3"/>
  <c r="L1354" i="3"/>
  <c r="L1355" i="3"/>
  <c r="L1356" i="3"/>
  <c r="L1357" i="3"/>
  <c r="L1358" i="3"/>
  <c r="L1359" i="3"/>
  <c r="L1360" i="3"/>
  <c r="L1361" i="3"/>
  <c r="L1362" i="3"/>
  <c r="L1363" i="3"/>
  <c r="L1364" i="3"/>
  <c r="L1366" i="3"/>
  <c r="L1367" i="3"/>
  <c r="L1368" i="3"/>
  <c r="L1369" i="3"/>
  <c r="L1372" i="3"/>
  <c r="L1373" i="3"/>
  <c r="L1374" i="3"/>
  <c r="L1375" i="3"/>
  <c r="L1376" i="3"/>
  <c r="L1377" i="3"/>
  <c r="L1378" i="3"/>
  <c r="L1379" i="3"/>
  <c r="L1380" i="3"/>
  <c r="L1382" i="3"/>
  <c r="L1383" i="3"/>
  <c r="L1385" i="3"/>
  <c r="L1386" i="3"/>
  <c r="L1387" i="3"/>
  <c r="L1388" i="3"/>
  <c r="L1389" i="3"/>
  <c r="L1390" i="3"/>
  <c r="L1391" i="3"/>
  <c r="L1392" i="3"/>
  <c r="L1393" i="3"/>
  <c r="L1394" i="3"/>
  <c r="L1395" i="3"/>
  <c r="L1396" i="3"/>
  <c r="L1397" i="3"/>
  <c r="L1398" i="3"/>
  <c r="L1399" i="3"/>
  <c r="L1401" i="3"/>
  <c r="L1402" i="3"/>
  <c r="L1403" i="3"/>
  <c r="L1404" i="3"/>
  <c r="L1405" i="3"/>
  <c r="L1406" i="3"/>
  <c r="L1407" i="3"/>
  <c r="L1408" i="3"/>
  <c r="L1409" i="3"/>
  <c r="L1410" i="3"/>
  <c r="L1411" i="3"/>
  <c r="L1412" i="3"/>
  <c r="L1413" i="3"/>
  <c r="L1414" i="3"/>
  <c r="L1415" i="3"/>
  <c r="L1416" i="3"/>
  <c r="L1417" i="3"/>
  <c r="L1418" i="3"/>
  <c r="L1419" i="3"/>
  <c r="L1420" i="3"/>
  <c r="L1421" i="3"/>
  <c r="L1422" i="3"/>
  <c r="L1448" i="3"/>
  <c r="L1450" i="3"/>
  <c r="L1453" i="3"/>
  <c r="L1455" i="3"/>
  <c r="L1456" i="3"/>
  <c r="L1457" i="3"/>
  <c r="L1458" i="3"/>
  <c r="L1460" i="3"/>
  <c r="L1454" i="3"/>
  <c r="L1459" i="3"/>
  <c r="L1461" i="3"/>
  <c r="L1462" i="3"/>
  <c r="L1463" i="3"/>
  <c r="L1464" i="3"/>
  <c r="L1465" i="3"/>
  <c r="L1466" i="3"/>
  <c r="L1467" i="3"/>
  <c r="L1468" i="3"/>
  <c r="L1469" i="3"/>
  <c r="L1470" i="3"/>
  <c r="L1471" i="3"/>
  <c r="L1473" i="3"/>
  <c r="L1474" i="3"/>
  <c r="L1481" i="3"/>
  <c r="L1480" i="3"/>
  <c r="L1482" i="3"/>
  <c r="L1483" i="3"/>
  <c r="L1485" i="3"/>
  <c r="L1484" i="3"/>
  <c r="L1486" i="3"/>
  <c r="L1487" i="3"/>
  <c r="L1488" i="3"/>
  <c r="L1489" i="3"/>
  <c r="L1490" i="3"/>
  <c r="L1491" i="3"/>
  <c r="L1492" i="3"/>
  <c r="L1494" i="3"/>
  <c r="L1493" i="3"/>
  <c r="L1495" i="3"/>
  <c r="L1496" i="3"/>
  <c r="L1497" i="3"/>
  <c r="L1499" i="3"/>
  <c r="L1498" i="3"/>
  <c r="L1501" i="3"/>
  <c r="L1500" i="3"/>
  <c r="L1502" i="3"/>
  <c r="L1504" i="3"/>
  <c r="L1503" i="3"/>
  <c r="L1505" i="3"/>
  <c r="L1506" i="3"/>
  <c r="L1507" i="3"/>
  <c r="L1479" i="3"/>
  <c r="L1508" i="3"/>
  <c r="L1478" i="3"/>
  <c r="L1476" i="3"/>
  <c r="L1475" i="3"/>
  <c r="L1477" i="3"/>
  <c r="L1509" i="3"/>
  <c r="L1510" i="3"/>
  <c r="L1511" i="3"/>
  <c r="L1512" i="3"/>
  <c r="L1513" i="3"/>
  <c r="L1514" i="3"/>
  <c r="L1515" i="3"/>
  <c r="L1516" i="3"/>
  <c r="L1517" i="3"/>
  <c r="L1518" i="3"/>
  <c r="L1519" i="3"/>
  <c r="L1520" i="3"/>
  <c r="L1521" i="3"/>
  <c r="L1522" i="3"/>
  <c r="L1523" i="3"/>
  <c r="L1524" i="3"/>
  <c r="L1525" i="3"/>
  <c r="L1526" i="3"/>
  <c r="L1527" i="3"/>
  <c r="L1528" i="3"/>
  <c r="L1529" i="3"/>
  <c r="L1530" i="3"/>
  <c r="L1531" i="3"/>
  <c r="L1532" i="3"/>
  <c r="L1533" i="3"/>
  <c r="L1534" i="3"/>
  <c r="L1535" i="3"/>
  <c r="L1536" i="3"/>
  <c r="L1537" i="3"/>
  <c r="L1538" i="3"/>
  <c r="L1539" i="3"/>
  <c r="L1540" i="3"/>
  <c r="L1541" i="3"/>
  <c r="L1542" i="3"/>
  <c r="L1543" i="3"/>
  <c r="L1544" i="3"/>
  <c r="L1545" i="3"/>
  <c r="L1546" i="3"/>
  <c r="L1547" i="3"/>
  <c r="L1548" i="3"/>
  <c r="L1553" i="3"/>
  <c r="L1554" i="3"/>
  <c r="L1555" i="3"/>
  <c r="L1556" i="3"/>
  <c r="L1559" i="3"/>
  <c r="L1560" i="3"/>
  <c r="L1561" i="3"/>
  <c r="L1562" i="3"/>
  <c r="L1563" i="3"/>
  <c r="L1564" i="3"/>
  <c r="L1565" i="3"/>
  <c r="L1566" i="3"/>
  <c r="L1567" i="3"/>
  <c r="L1568" i="3"/>
  <c r="L1569" i="3"/>
  <c r="L1570" i="3"/>
  <c r="L1571" i="3"/>
  <c r="L1572" i="3"/>
  <c r="L1573" i="3"/>
  <c r="L1574" i="3"/>
  <c r="L1575" i="3"/>
  <c r="L1576" i="3"/>
  <c r="L1577" i="3"/>
  <c r="L1578" i="3"/>
  <c r="L1579" i="3"/>
  <c r="L1580" i="3"/>
  <c r="L1581" i="3"/>
  <c r="L1582" i="3"/>
  <c r="L1583" i="3"/>
  <c r="L1584" i="3"/>
  <c r="L1585" i="3"/>
  <c r="L1586" i="3"/>
  <c r="L1587" i="3"/>
  <c r="L1588" i="3"/>
  <c r="L1589" i="3"/>
  <c r="L1590" i="3"/>
  <c r="L1591" i="3"/>
  <c r="L1592" i="3"/>
  <c r="L1593" i="3"/>
  <c r="L1594" i="3"/>
  <c r="L1595" i="3"/>
  <c r="L1596" i="3"/>
  <c r="L1597" i="3"/>
  <c r="L1598" i="3"/>
  <c r="L1599" i="3"/>
  <c r="L1600" i="3"/>
  <c r="L1601" i="3"/>
  <c r="L1602" i="3"/>
  <c r="L1605" i="3"/>
  <c r="L1606" i="3"/>
  <c r="L1607" i="3"/>
  <c r="L1610" i="3"/>
  <c r="L1608" i="3"/>
  <c r="L1609" i="3"/>
  <c r="L1611" i="3"/>
  <c r="L1612" i="3"/>
  <c r="L1613" i="3"/>
  <c r="L1614" i="3"/>
  <c r="L1615" i="3"/>
  <c r="L1617" i="3"/>
  <c r="L1618" i="3"/>
  <c r="L1619" i="3"/>
  <c r="L1620" i="3"/>
  <c r="L1621" i="3"/>
  <c r="L1622" i="3"/>
  <c r="L1623" i="3"/>
  <c r="L1624" i="3"/>
  <c r="L1630" i="3"/>
  <c r="L1637" i="3"/>
  <c r="L1638" i="3"/>
  <c r="L1639" i="3"/>
  <c r="L1640" i="3"/>
  <c r="L1641" i="3"/>
  <c r="L1642" i="3"/>
  <c r="L1643" i="3"/>
  <c r="L1645" i="3"/>
  <c r="L1650" i="3"/>
  <c r="L1651" i="3"/>
  <c r="L1657" i="3"/>
  <c r="L1658" i="3"/>
  <c r="L1659" i="3"/>
  <c r="L1660" i="3"/>
  <c r="L1664" i="3"/>
  <c r="L1665" i="3"/>
  <c r="L1666" i="3"/>
  <c r="L1667" i="3"/>
  <c r="L2" i="3"/>
  <c r="C54" i="2" l="1"/>
  <c r="C53" i="2"/>
  <c r="C51" i="2"/>
  <c r="C52" i="2"/>
  <c r="C50"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2" i="2"/>
</calcChain>
</file>

<file path=xl/sharedStrings.xml><?xml version="1.0" encoding="utf-8"?>
<sst xmlns="http://schemas.openxmlformats.org/spreadsheetml/2006/main" count="15797" uniqueCount="3533">
  <si>
    <t>sexism</t>
  </si>
  <si>
    <t>fight</t>
  </si>
  <si>
    <t>dr crater</t>
  </si>
  <si>
    <t>salt creature</t>
  </si>
  <si>
    <t>security</t>
  </si>
  <si>
    <t>repairman</t>
  </si>
  <si>
    <t>scientist</t>
  </si>
  <si>
    <t>nancy crater</t>
  </si>
  <si>
    <t>flashback</t>
  </si>
  <si>
    <t>alien</t>
  </si>
  <si>
    <t>how many</t>
  </si>
  <si>
    <t>valiant crew</t>
  </si>
  <si>
    <t>antares crew</t>
  </si>
  <si>
    <t>gary mitchell</t>
  </si>
  <si>
    <t>dr dehner</t>
  </si>
  <si>
    <t>lee kelso</t>
  </si>
  <si>
    <t>navigator</t>
  </si>
  <si>
    <t>bridge crew</t>
  </si>
  <si>
    <t>psychiatrist</t>
  </si>
  <si>
    <t>shirt color</t>
  </si>
  <si>
    <t>blue</t>
  </si>
  <si>
    <t>gold</t>
  </si>
  <si>
    <t>beige</t>
  </si>
  <si>
    <t>trope</t>
  </si>
  <si>
    <t>character</t>
  </si>
  <si>
    <t>subspace</t>
  </si>
  <si>
    <t>charlie</t>
  </si>
  <si>
    <t>kirk</t>
  </si>
  <si>
    <t>spock</t>
  </si>
  <si>
    <t>joachim</t>
  </si>
  <si>
    <t>scotty</t>
  </si>
  <si>
    <t>chekov</t>
  </si>
  <si>
    <t>fascinating</t>
  </si>
  <si>
    <t>an energy barrier at the edge of the galaxy gives humans godlike powers.</t>
  </si>
  <si>
    <t>psychic aliens capable of creating illusions that pleases every want of their captor.</t>
  </si>
  <si>
    <t>mccoy</t>
  </si>
  <si>
    <t>Where No Man Has Gone Before</t>
  </si>
  <si>
    <t>The Corbomite Maneuver</t>
  </si>
  <si>
    <t>Charlie X</t>
  </si>
  <si>
    <t>Court Martial</t>
  </si>
  <si>
    <t>By Any Other Name</t>
  </si>
  <si>
    <t>The Man Trap</t>
  </si>
  <si>
    <t>ep_num</t>
  </si>
  <si>
    <t>ep_title</t>
  </si>
  <si>
    <t>What Are Little Girls Made Of?</t>
  </si>
  <si>
    <t>The Ultimate Computer</t>
  </si>
  <si>
    <t>The Naked Time</t>
  </si>
  <si>
    <t>Mudd's Women</t>
  </si>
  <si>
    <t>Shore Leave</t>
  </si>
  <si>
    <t>Arena</t>
  </si>
  <si>
    <t>Who Mourns For Adonais?</t>
  </si>
  <si>
    <t>The Changeling</t>
  </si>
  <si>
    <t>Mirror, Mirror</t>
  </si>
  <si>
    <t>The Apple</t>
  </si>
  <si>
    <t>Catspaw</t>
  </si>
  <si>
    <t>I, Mudd</t>
  </si>
  <si>
    <t>Metamorphosis</t>
  </si>
  <si>
    <t>The Immunity Syndrome</t>
  </si>
  <si>
    <t>Return To Tomorrow</t>
  </si>
  <si>
    <t>The Omega Glory</t>
  </si>
  <si>
    <t>Bread And Circuses</t>
  </si>
  <si>
    <t>All Our Yesterdays</t>
  </si>
  <si>
    <t>The Doomsday Machine</t>
  </si>
  <si>
    <t>The Deadly Years</t>
  </si>
  <si>
    <t>Amok Time</t>
  </si>
  <si>
    <t>A Private Little War</t>
  </si>
  <si>
    <t>Space Seed</t>
  </si>
  <si>
    <t>The Alternative Factor</t>
  </si>
  <si>
    <t>The Enemy Within</t>
  </si>
  <si>
    <t>Miri</t>
  </si>
  <si>
    <t>The Galileo Seven</t>
  </si>
  <si>
    <t>job</t>
  </si>
  <si>
    <t>darnell</t>
  </si>
  <si>
    <t>sturgeon</t>
  </si>
  <si>
    <t>green</t>
  </si>
  <si>
    <t>ent crew</t>
  </si>
  <si>
    <t>star fleet</t>
  </si>
  <si>
    <t>Exception: The society hails or attacks a Federation vessel</t>
  </si>
  <si>
    <t>Exception: Compliance with specific (and valid) orders that could not be followed if the Prime Directive fully applied (e.g., ancillary to a war with the Federation; first contact missions; diplomatic missions; trade negotiations)</t>
  </si>
  <si>
    <t>green-skinned space babe</t>
  </si>
  <si>
    <t>Pike</t>
  </si>
  <si>
    <t>racism</t>
  </si>
  <si>
    <t>research crew</t>
  </si>
  <si>
    <t>scientists</t>
  </si>
  <si>
    <t>crewman</t>
  </si>
  <si>
    <t>red</t>
  </si>
  <si>
    <t>mitchell</t>
  </si>
  <si>
    <t>crewmen</t>
  </si>
  <si>
    <t>thasians</t>
  </si>
  <si>
    <t>dog</t>
  </si>
  <si>
    <t>dogs</t>
  </si>
  <si>
    <t>check</t>
  </si>
  <si>
    <t>killer</t>
  </si>
  <si>
    <t>crew</t>
  </si>
  <si>
    <t>space barrier</t>
  </si>
  <si>
    <t>plague</t>
  </si>
  <si>
    <t>breaks down crying from plague</t>
  </si>
  <si>
    <t>ruth</t>
  </si>
  <si>
    <t>miners want something that's not real about the women</t>
  </si>
  <si>
    <t>rok (android)</t>
  </si>
  <si>
    <t>method</t>
  </si>
  <si>
    <t>sucked salt</t>
  </si>
  <si>
    <t>phasered</t>
  </si>
  <si>
    <t>eliminated baffle plate on ship</t>
  </si>
  <si>
    <t>choked</t>
  </si>
  <si>
    <t>crushed with boulders</t>
  </si>
  <si>
    <t>electrocuted</t>
  </si>
  <si>
    <t>froze</t>
  </si>
  <si>
    <t>lost will to live</t>
  </si>
  <si>
    <t>pushed into chasm</t>
  </si>
  <si>
    <t>broke neck</t>
  </si>
  <si>
    <t>andrea (android)</t>
  </si>
  <si>
    <t>andrea</t>
  </si>
  <si>
    <t>rok</t>
  </si>
  <si>
    <t>dr corby</t>
  </si>
  <si>
    <t>android-kirk</t>
  </si>
  <si>
    <t>android technology</t>
  </si>
  <si>
    <t>SOS, earth style signal</t>
  </si>
  <si>
    <t>miri</t>
  </si>
  <si>
    <t>stunned</t>
  </si>
  <si>
    <t>louise</t>
  </si>
  <si>
    <t>dr. helen noel</t>
  </si>
  <si>
    <t>asylum guard</t>
  </si>
  <si>
    <t>Theiss Titillation Theory</t>
  </si>
  <si>
    <t>neural neutralizaer</t>
  </si>
  <si>
    <t>on briefing room table</t>
  </si>
  <si>
    <t>redshirt</t>
  </si>
  <si>
    <t>balok</t>
  </si>
  <si>
    <t>goldshirt on bridge</t>
  </si>
  <si>
    <t>class M planet in system</t>
  </si>
  <si>
    <t>pike</t>
  </si>
  <si>
    <t>blueshirt</t>
  </si>
  <si>
    <t>vina</t>
  </si>
  <si>
    <t>talosians</t>
  </si>
  <si>
    <t>increase setting</t>
  </si>
  <si>
    <t>protect female by standing in front of her</t>
  </si>
  <si>
    <t>the kaylar</t>
  </si>
  <si>
    <t>stabbed</t>
  </si>
  <si>
    <t>off-screen</t>
  </si>
  <si>
    <t>leonare</t>
  </si>
  <si>
    <t>tom leighton</t>
  </si>
  <si>
    <t>lenore</t>
  </si>
  <si>
    <t>kodos</t>
  </si>
  <si>
    <t>killed</t>
  </si>
  <si>
    <t>reiley</t>
  </si>
  <si>
    <t>attempted murder</t>
  </si>
  <si>
    <t>attempted murder, overloaded phaser</t>
  </si>
  <si>
    <t>attempted murder, poison</t>
  </si>
  <si>
    <t>medical log</t>
  </si>
  <si>
    <t>he's dead</t>
  </si>
  <si>
    <t>The Conscience of the King</t>
  </si>
  <si>
    <t>The Squire of Gothos</t>
  </si>
  <si>
    <t>The City on the Edge of Forever</t>
  </si>
  <si>
    <t>Journey to Babel</t>
  </si>
  <si>
    <t>Errand of Mercy</t>
  </si>
  <si>
    <t>Balance of Terror</t>
  </si>
  <si>
    <t>A Taste of Armageddon</t>
  </si>
  <si>
    <t>This Side of Paradise</t>
  </si>
  <si>
    <t>The Cage</t>
  </si>
  <si>
    <t>update</t>
  </si>
  <si>
    <t>romulans</t>
  </si>
  <si>
    <t>ENT</t>
  </si>
  <si>
    <t>supplemental</t>
  </si>
  <si>
    <t>nuclear device</t>
  </si>
  <si>
    <t>phaser shoot warbird</t>
  </si>
  <si>
    <t>romulan centrurion</t>
  </si>
  <si>
    <t>crew of warbird</t>
  </si>
  <si>
    <t>?</t>
  </si>
  <si>
    <t>tomleson</t>
  </si>
  <si>
    <t>didn't like green blood</t>
  </si>
  <si>
    <t>rodriguez</t>
  </si>
  <si>
    <t>world with healthy ecology with no animals or insects</t>
  </si>
  <si>
    <t>knight</t>
  </si>
  <si>
    <t>romulan warbird</t>
  </si>
  <si>
    <t>fighter plane</t>
  </si>
  <si>
    <t>angela martinez</t>
  </si>
  <si>
    <t>shuttlecraft</t>
  </si>
  <si>
    <t>spear</t>
  </si>
  <si>
    <t>caveman</t>
  </si>
  <si>
    <t>latimer</t>
  </si>
  <si>
    <t>gaetano</t>
  </si>
  <si>
    <t>by hands</t>
  </si>
  <si>
    <t>Ensign o'neil</t>
  </si>
  <si>
    <t>looks exactly like Earth</t>
  </si>
  <si>
    <t>trelane</t>
  </si>
  <si>
    <t>destroy statue</t>
  </si>
  <si>
    <t>o'herlihy</t>
  </si>
  <si>
    <t>gorn</t>
  </si>
  <si>
    <t>disintigrated</t>
  </si>
  <si>
    <t>lang</t>
  </si>
  <si>
    <t>skewered with lance</t>
  </si>
  <si>
    <t>shot by straffing gunfire</t>
  </si>
  <si>
    <t>..</t>
  </si>
  <si>
    <t>dead</t>
  </si>
  <si>
    <t>nuclear warheads on jet</t>
  </si>
  <si>
    <t>ship's computer</t>
  </si>
  <si>
    <t>at sigma 14, planet dominated by women, repaired the computer and gave it a giggley personality</t>
  </si>
  <si>
    <t>set to heavy stun force</t>
  </si>
  <si>
    <t>goldshirt</t>
  </si>
  <si>
    <t>averted: Bowman survives entire episode</t>
  </si>
  <si>
    <t>tamar</t>
  </si>
  <si>
    <t>landru's minion</t>
  </si>
  <si>
    <t>killed with staff</t>
  </si>
  <si>
    <t>The Return of the Archons</t>
  </si>
  <si>
    <t>after landru's conditioning</t>
  </si>
  <si>
    <t>landru creates stagnant society</t>
  </si>
  <si>
    <t>bullet bra</t>
  </si>
  <si>
    <t>khan</t>
  </si>
  <si>
    <t>Patterns of Force</t>
  </si>
  <si>
    <t>mea 3</t>
  </si>
  <si>
    <t>ship's log</t>
  </si>
  <si>
    <t>attempt to stop the computer war</t>
  </si>
  <si>
    <t>on eminir communicator</t>
  </si>
  <si>
    <t>looks like a southern farm</t>
  </si>
  <si>
    <t>desalle</t>
  </si>
  <si>
    <t>lella</t>
  </si>
  <si>
    <t>sandoval</t>
  </si>
  <si>
    <t>stares at orion slace woman</t>
  </si>
  <si>
    <t>kept wondering when the top of the dess would fall off</t>
  </si>
  <si>
    <t>khan's women</t>
  </si>
  <si>
    <t>female crewman walks by to sexy trumpet music</t>
  </si>
  <si>
    <t>character-1</t>
  </si>
  <si>
    <t>character-2</t>
  </si>
  <si>
    <t>nancy</t>
  </si>
  <si>
    <t>anan 7</t>
  </si>
  <si>
    <t>assistant</t>
  </si>
  <si>
    <t>computer</t>
  </si>
  <si>
    <t>Enterprise</t>
  </si>
  <si>
    <t>lt olerlihy</t>
  </si>
  <si>
    <t>miners</t>
  </si>
  <si>
    <t>3 sir force officers</t>
  </si>
  <si>
    <t>brent</t>
  </si>
  <si>
    <t>dr brown-android</t>
  </si>
  <si>
    <t>finnegan</t>
  </si>
  <si>
    <t>hansen</t>
  </si>
  <si>
    <t>leslie</t>
  </si>
  <si>
    <t>lt cmdr finney</t>
  </si>
  <si>
    <t>minion</t>
  </si>
  <si>
    <t>security captain</t>
  </si>
  <si>
    <t>cavemen</t>
  </si>
  <si>
    <t>lousie</t>
  </si>
  <si>
    <t>riley</t>
  </si>
  <si>
    <t>settler</t>
  </si>
  <si>
    <t>enterprise</t>
  </si>
  <si>
    <t>the kaylar, vina</t>
  </si>
  <si>
    <t>reger</t>
  </si>
  <si>
    <t>tyler, +1</t>
  </si>
  <si>
    <t>stiles</t>
  </si>
  <si>
    <t>rocks</t>
  </si>
  <si>
    <t>samurai</t>
  </si>
  <si>
    <t>tech</t>
  </si>
  <si>
    <t>don juan</t>
  </si>
  <si>
    <t>yeoman ross</t>
  </si>
  <si>
    <t>The Devil in the Dark</t>
  </si>
  <si>
    <t>horta</t>
  </si>
  <si>
    <t>smitters</t>
  </si>
  <si>
    <t>vanderberg</t>
  </si>
  <si>
    <t>corrosive acid</t>
  </si>
  <si>
    <t>miner guard</t>
  </si>
  <si>
    <t>secority officer</t>
  </si>
  <si>
    <t>lt cmdr giotto</t>
  </si>
  <si>
    <t>15 miners</t>
  </si>
  <si>
    <t>lazarus</t>
  </si>
  <si>
    <t>kilingons</t>
  </si>
  <si>
    <t>phasers</t>
  </si>
  <si>
    <t>Klingon war ship</t>
  </si>
  <si>
    <t>entire crew</t>
  </si>
  <si>
    <t>as Kor is describing mind sifter</t>
  </si>
  <si>
    <t>disputers</t>
  </si>
  <si>
    <t>kor</t>
  </si>
  <si>
    <t>organians</t>
  </si>
  <si>
    <t>klingon</t>
  </si>
  <si>
    <t>talking to the guardian</t>
  </si>
  <si>
    <t>empty channel</t>
  </si>
  <si>
    <t>derelict</t>
  </si>
  <si>
    <t>federation</t>
  </si>
  <si>
    <t>landru</t>
  </si>
  <si>
    <t>aurelan kirk</t>
  </si>
  <si>
    <t>hold aurelan as she screams</t>
  </si>
  <si>
    <t>sam kirk</t>
  </si>
  <si>
    <t>alien parasites</t>
  </si>
  <si>
    <t>set your phasers on force 3, to kill</t>
  </si>
  <si>
    <t>denovan person</t>
  </si>
  <si>
    <t>technician</t>
  </si>
  <si>
    <t>checkov</t>
  </si>
  <si>
    <t>play in quarters</t>
  </si>
  <si>
    <t>mcmoy</t>
  </si>
  <si>
    <t>t'pau</t>
  </si>
  <si>
    <t>vulcanian</t>
  </si>
  <si>
    <t>fix him up shot</t>
  </si>
  <si>
    <t>t'pring</t>
  </si>
  <si>
    <t>elias</t>
  </si>
  <si>
    <t>looks just like earth, even the buildings</t>
  </si>
  <si>
    <t>weapon</t>
  </si>
  <si>
    <t>sandy with big rocks</t>
  </si>
  <si>
    <t>Ceti Alpha V, harsh but livable</t>
  </si>
  <si>
    <t>a stagnant medieval village</t>
  </si>
  <si>
    <t>captain's woman</t>
  </si>
  <si>
    <t>In the evil Mirror Universe, an attractive female crewmember of the Enterprise is the "Captain's Woman".</t>
  </si>
  <si>
    <t>Informed Attractiveness</t>
  </si>
  <si>
    <t>Sulu getting rather amorous for Uhura, though she wasn't so interested in him.</t>
  </si>
  <si>
    <t>love potion</t>
  </si>
  <si>
    <t>Oxmyx's gang all wear fedoras, Krako's gang all wear boaters, Mirt's gang all wear bowlers.</t>
  </si>
  <si>
    <t>gang of hats</t>
  </si>
  <si>
    <t>fake memories</t>
  </si>
  <si>
    <t>unobtainium</t>
  </si>
  <si>
    <t>kissing under the influence</t>
  </si>
  <si>
    <t>forced to kiss by telekenetic aliens</t>
  </si>
  <si>
    <t>drug gives them psychic powers</t>
  </si>
  <si>
    <t>replacement goldfish</t>
  </si>
  <si>
    <t>fling created android of rayna</t>
  </si>
  <si>
    <t>this is like that episode of Star Trek with the parallel universe where everything's the same except everyone is on heroin.</t>
  </si>
  <si>
    <t>this is the crew on drugs</t>
  </si>
  <si>
    <t>it revealed at the end that they didn't need the drug to make themselves beautiful - it was self-confidence all along.</t>
  </si>
  <si>
    <t>robot girl</t>
  </si>
  <si>
    <t>what is this thing you call love</t>
  </si>
  <si>
    <t>The Gamesters of Triskelion</t>
  </si>
  <si>
    <t xml:space="preserve"> the crew find an idyllic paradise, except that nobody ever dies, so there is no need for "replacements" and the natives are ignorant of reproduction, and the emotions which lead to it. The line "What is love?" is used again verbatim.</t>
  </si>
  <si>
    <t>Balok's ship is equipped with one which he imprisons the Enterprise with.</t>
  </si>
  <si>
    <t>two of your earth minutes</t>
  </si>
  <si>
    <t>sarek</t>
  </si>
  <si>
    <t>McCoy. Isn't it a little unusual for a Vulcan to retire at your age? After all, you're only a hundred and two. | Sarek. One hundred two point four three seven precisely, Doctor, measured in your years.</t>
  </si>
  <si>
    <t>For fifty thousand of your terrestrial years, I have been pursuing Lokai through the galaxy.</t>
  </si>
  <si>
    <t>bele</t>
  </si>
  <si>
    <t>plasus</t>
  </si>
  <si>
    <t>I've been here nearly an hour of your Earth time.</t>
  </si>
  <si>
    <t>We give you one of your hours. If you do not surrender your ship at the end of that time, your destruction is certain.</t>
  </si>
  <si>
    <t>time</t>
  </si>
  <si>
    <t>mauveshirt</t>
  </si>
  <si>
    <t>redshirt who didn't die</t>
  </si>
  <si>
    <t>wave motion gun</t>
  </si>
  <si>
    <t>resurrected by park owners</t>
  </si>
  <si>
    <t>park owners</t>
  </si>
  <si>
    <t>Trelane provides a sumptuous dinner the second time he abducts part of the Enterprise crew. Too bad none of it tastes like anything, because all he knows about Earth food is what it looks like.</t>
  </si>
  <si>
    <t>metrons</t>
  </si>
  <si>
    <t>Robert Fox is pretty much this until a bit more than half way through the episode, when he picks up a disruptor and becomes something of an Ambadassador.</t>
  </si>
  <si>
    <t>Ambassador Fox, along with his assistant, beaming down to Eminiar 7 while the Enterprise's "screens" were up</t>
  </si>
  <si>
    <t>controls the guard through the wall</t>
  </si>
  <si>
    <t>In a pretty standard Trek move; a planet where you can send people to restore them to perfect health (including regrowing internal organs) is never considered as a potential solution to future health based problems.</t>
  </si>
  <si>
    <t>ayelborne</t>
  </si>
  <si>
    <t>magic door</t>
  </si>
  <si>
    <t>the Atavachron, a machine that creates a portal door/wall to a time in that planet's past.</t>
  </si>
  <si>
    <t>portal door</t>
  </si>
  <si>
    <t>the guardian of the past</t>
  </si>
  <si>
    <t>Wow! Good thing Vulcans have extra eyelids!</t>
  </si>
  <si>
    <t>dress up as a fairy princess</t>
  </si>
  <si>
    <t>6 transporter pads, 7 people</t>
  </si>
  <si>
    <t>dilithium used to control matter-antimatter reaction</t>
  </si>
  <si>
    <t>apollo</t>
  </si>
  <si>
    <t>Did You Just Romance Cthulhu?</t>
  </si>
  <si>
    <t>vulcan ahn'woon used in koon-ut-kal-if-fee</t>
  </si>
  <si>
    <t>lirpa used in koon-ut-kal-if-fee</t>
  </si>
  <si>
    <t>1930s new york</t>
  </si>
  <si>
    <t>dueling pistols</t>
  </si>
  <si>
    <t>historian</t>
  </si>
  <si>
    <t>butt monkey</t>
  </si>
  <si>
    <t>secretly dying</t>
  </si>
  <si>
    <t>hypo***</t>
  </si>
  <si>
    <t>fizzbin</t>
  </si>
  <si>
    <t>insane admiral</t>
  </si>
  <si>
    <t>Garth of Izar, a former Starfleet Fleet Captain who develops megalomania and becomes a Galactic Conqueror! Wound up in an asylum on Elba II.</t>
  </si>
  <si>
    <t>delayed</t>
  </si>
  <si>
    <t>no stardate</t>
  </si>
  <si>
    <t>phaser used to heat coffee</t>
  </si>
  <si>
    <t>Trelane's reality warper can change the shape of anything</t>
  </si>
  <si>
    <t>death</t>
  </si>
  <si>
    <t>rhodenium, armor material on outposts</t>
  </si>
  <si>
    <t>shuttlecraft, columbus</t>
  </si>
  <si>
    <t>shuttlecraft, galileo seven</t>
  </si>
  <si>
    <t>shots of magda's legs</t>
  </si>
  <si>
    <t>The episode begins with the Enterprise crew making the astonishing discovery of a planet identical to Earth. They beam down to investigate, and get caught up in a plot about a plague that kills adults and leaves children alive. This presents a mystery and danger that is duly solved. The episode ends without any further mention of the fact that the planet is identical to Earth.</t>
  </si>
  <si>
    <t>3d chessboard in background of rec room</t>
  </si>
  <si>
    <t>3d checkers in background of rec room</t>
  </si>
  <si>
    <t>guardian</t>
  </si>
  <si>
    <t>leave guardian's planet ignoring it for the rest of the franchise</t>
  </si>
  <si>
    <t>ancient ruins for no reason</t>
  </si>
  <si>
    <t>crewman climbs out of jeffries tube</t>
  </si>
  <si>
    <t>shirtless men and women in leopards doing gymnastics</t>
  </si>
  <si>
    <t>valiant memory tapes: valiant activates self-destruct</t>
  </si>
  <si>
    <t>the virus causes everone infected to start acting on their inner impulses</t>
  </si>
  <si>
    <t>matter/anti-matter time travel discovered by never mentioned again</t>
  </si>
  <si>
    <t>transport passagengers transported while shields are up</t>
  </si>
  <si>
    <t>at get together miners begin fighting over the women</t>
  </si>
  <si>
    <t>sandy with deep rock caves</t>
  </si>
  <si>
    <t>andea set phaser to kill</t>
  </si>
  <si>
    <t>ancient civilization wiped out because of their fear of the androids they created</t>
  </si>
  <si>
    <t>looks like earth, even from space. Really, every land mass is identical</t>
  </si>
  <si>
    <t>camera tracks landing party from behind as they run to building</t>
  </si>
  <si>
    <t>disease kills people over puberty</t>
  </si>
  <si>
    <t>quote</t>
  </si>
  <si>
    <t>padd on desk at trial</t>
  </si>
  <si>
    <t>padd on bridge</t>
  </si>
  <si>
    <t>crewman with padd on briefing room table</t>
  </si>
  <si>
    <t>redshirt carry on bridge</t>
  </si>
  <si>
    <t>redshirt carry in corridor</t>
  </si>
  <si>
    <t>yeoman kahra hold padd on bridge</t>
  </si>
  <si>
    <t>on kitchen table in house of sandoval</t>
  </si>
  <si>
    <t>transport tech carry</t>
  </si>
  <si>
    <t>goldshirt carry</t>
  </si>
  <si>
    <t>on desk of computer center at command base</t>
  </si>
  <si>
    <t>on desk in sick bay</t>
  </si>
  <si>
    <t>goldshirt (small version) on bridge</t>
  </si>
  <si>
    <t>Even in the future women are expected to be good cooks!</t>
  </si>
  <si>
    <t>brings up prime directive. First episode it's mentioned, commanding officers in Starfleet being given great discretionary powers regarding how and whether the Prime Directive would apply to specific situations.</t>
  </si>
  <si>
    <t>16th-17th c. village</t>
  </si>
  <si>
    <t>earth-like pleasant</t>
  </si>
  <si>
    <t>small flying parasites are each single celled organisms</t>
  </si>
  <si>
    <t>a single cultural world: thalosians</t>
  </si>
  <si>
    <t>ancient ruins with only the guardian intact</t>
  </si>
  <si>
    <t>they've advanced past petty problems</t>
  </si>
  <si>
    <t>andorians</t>
  </si>
  <si>
    <t>tellurites</t>
  </si>
  <si>
    <t>Andorian Ambassador, plus an Orion spy, posing as the Ambassador's aide, who frames Sarek for murder</t>
  </si>
  <si>
    <t>One of the slaves of Triskelion</t>
  </si>
  <si>
    <t>One of the mental patients was Andorian</t>
  </si>
  <si>
    <t>Two Andorian scholars were present at Memory Alpha at the time of its destruction</t>
  </si>
  <si>
    <t>season</t>
  </si>
  <si>
    <t>episode</t>
  </si>
  <si>
    <t>Title</t>
  </si>
  <si>
    <t>Stardate[11]</t>
  </si>
  <si>
    <t>Original air date[2]</t>
  </si>
  <si>
    <t>September 8, 1966</t>
  </si>
  <si>
    <t>September 15, 1966</t>
  </si>
  <si>
    <t>September 22, 1966</t>
  </si>
  <si>
    <t>September 29, 1966</t>
  </si>
  <si>
    <t>October 6, 1966</t>
  </si>
  <si>
    <t>October 13, 1966</t>
  </si>
  <si>
    <t>October 20, 1966</t>
  </si>
  <si>
    <t>October 27, 1966</t>
  </si>
  <si>
    <t>Dagger of the Mind</t>
  </si>
  <si>
    <t>November 3, 1966</t>
  </si>
  <si>
    <t>November 10, 1966</t>
  </si>
  <si>
    <t>The Menagerie, Part I</t>
  </si>
  <si>
    <t>November 17, 1966</t>
  </si>
  <si>
    <t>The Menagerie, Part II</t>
  </si>
  <si>
    <t>November 24, 1966</t>
  </si>
  <si>
    <t>December 8, 1966</t>
  </si>
  <si>
    <t>December 15, 1966</t>
  </si>
  <si>
    <t>December 29, 1966</t>
  </si>
  <si>
    <t>January 5, 1967</t>
  </si>
  <si>
    <t>January 12, 1967</t>
  </si>
  <si>
    <t>January 19, 1967</t>
  </si>
  <si>
    <t>Tomorrow Is Yesterday</t>
  </si>
  <si>
    <t>January 26, 1967</t>
  </si>
  <si>
    <t>February 2, 1967</t>
  </si>
  <si>
    <t>February 9, 1967</t>
  </si>
  <si>
    <t>February 16, 1967</t>
  </si>
  <si>
    <t>February 23, 1967</t>
  </si>
  <si>
    <t>3417.3–3417.7</t>
  </si>
  <si>
    <t>March 2, 1967</t>
  </si>
  <si>
    <t>March 9, 1967</t>
  </si>
  <si>
    <t>March 23, 1967</t>
  </si>
  <si>
    <t>March 30, 1967</t>
  </si>
  <si>
    <t>April 6, 1967</t>
  </si>
  <si>
    <t>Operation: Annihilate!</t>
  </si>
  <si>
    <t>April 13, 1967</t>
  </si>
  <si>
    <t>September 15, 1967</t>
  </si>
  <si>
    <t>Who Mourns for Adonais?</t>
  </si>
  <si>
    <t>September 22, 1967</t>
  </si>
  <si>
    <t>September 29, 1967</t>
  </si>
  <si>
    <t>Unknown</t>
  </si>
  <si>
    <t>October 6, 1967</t>
  </si>
  <si>
    <t>October 13, 1967</t>
  </si>
  <si>
    <t>October 20, 1967</t>
  </si>
  <si>
    <t>October 27, 1967</t>
  </si>
  <si>
    <t>November 3, 1967</t>
  </si>
  <si>
    <t>November 10, 1967</t>
  </si>
  <si>
    <t>November 17, 1967</t>
  </si>
  <si>
    <t>December 1, 1967</t>
  </si>
  <si>
    <t>December 8, 1967</t>
  </si>
  <si>
    <t>December 15, 1967</t>
  </si>
  <si>
    <t>Wolf in the Fold</t>
  </si>
  <si>
    <t>December 22, 1967</t>
  </si>
  <si>
    <t>The Trouble with Tribbles</t>
  </si>
  <si>
    <t>December 29, 1967</t>
  </si>
  <si>
    <t>January 5, 1968</t>
  </si>
  <si>
    <t>A Piece of the Action</t>
  </si>
  <si>
    <t>January 12, 1968</t>
  </si>
  <si>
    <t>January 19, 1968</t>
  </si>
  <si>
    <t>February 2, 1968</t>
  </si>
  <si>
    <t>February 9, 1968</t>
  </si>
  <si>
    <t>February 16, 1968</t>
  </si>
  <si>
    <t>February 23, 1968</t>
  </si>
  <si>
    <t>March 1, 1968</t>
  </si>
  <si>
    <t>For the World Is Hollow and I Have Touched the Sky</t>
  </si>
  <si>
    <t>Requiem for Methuselah</t>
  </si>
  <si>
    <t>carry on bridge</t>
  </si>
  <si>
    <t>padd on arm of captain's chair, writes on it.</t>
  </si>
  <si>
    <t>pollox 4 just like earth</t>
  </si>
  <si>
    <t>work on padd on bridge</t>
  </si>
  <si>
    <t>working on padd on bridge after hand grabs ship</t>
  </si>
  <si>
    <t>mr kyle</t>
  </si>
  <si>
    <t>working on padd on bridge after hand grabs ship, hands to mr kyle</t>
  </si>
  <si>
    <t>the dulcinea effect</t>
  </si>
  <si>
    <t>falls madly in love with the girl of the week</t>
  </si>
  <si>
    <t>To modern audiences, however, she often comes off as more of a Dirty Coward.</t>
  </si>
  <si>
    <t xml:space="preserve">The episode's writers clearly want us to see her as a weak, innocent victim of Khan. </t>
  </si>
  <si>
    <t>female misogynist</t>
  </si>
  <si>
    <t>woman who considers woman as inferior</t>
  </si>
  <si>
    <t>Hysterical Woman</t>
  </si>
  <si>
    <t>She quickly went insane when put in command of a ship, and broke down sobbing into her male assistant's arms at the end of the episode. She was also, at one point explicitly described as "red-faced with hysteria."</t>
  </si>
  <si>
    <t>Sensible Heroes, Skimpy Villains</t>
  </si>
  <si>
    <t>women in mirror universe all wear midriff showing uniforms, cause they're evil.</t>
  </si>
  <si>
    <t>Vanity Is Feminine</t>
  </si>
  <si>
    <t>love</t>
  </si>
  <si>
    <t>clothing</t>
  </si>
  <si>
    <t>feminism</t>
  </si>
  <si>
    <t>science</t>
  </si>
  <si>
    <t>medicine</t>
  </si>
  <si>
    <t>power</t>
  </si>
  <si>
    <t>lt_cmdr_mitchell</t>
  </si>
  <si>
    <t>starfleet_command</t>
  </si>
  <si>
    <t>trelane's_parents</t>
  </si>
  <si>
    <t>pancake_aliens</t>
  </si>
  <si>
    <t>the_old_ones</t>
  </si>
  <si>
    <t>park_owners</t>
  </si>
  <si>
    <t>dr_helen_noel</t>
  </si>
  <si>
    <t>lt_mcgivers</t>
  </si>
  <si>
    <t>khan lt_mcgivers</t>
  </si>
  <si>
    <t>mudd's_women</t>
  </si>
  <si>
    <t>ruth_bonavure</t>
  </si>
  <si>
    <t>nurse_chapel</t>
  </si>
  <si>
    <t>yeoman_barrows</t>
  </si>
  <si>
    <t>comm_officer</t>
  </si>
  <si>
    <t>angela_martinez</t>
  </si>
  <si>
    <t>security_matthews security_rayburn</t>
  </si>
  <si>
    <t>romulan_commander</t>
  </si>
  <si>
    <t>lt_angela_martinez</t>
  </si>
  <si>
    <t>yeoman_mears</t>
  </si>
  <si>
    <t>gorn_captain</t>
  </si>
  <si>
    <t>nancy_crater</t>
  </si>
  <si>
    <t>technician_fisher</t>
  </si>
  <si>
    <t>girl_with_disease</t>
  </si>
  <si>
    <t>dr_van_gelder</t>
  </si>
  <si>
    <t>security_officer</t>
  </si>
  <si>
    <t>captain_christopher</t>
  </si>
  <si>
    <t>transport_tech</t>
  </si>
  <si>
    <t>usaf_guard</t>
  </si>
  <si>
    <t>khan's_man</t>
  </si>
  <si>
    <t>eminar_guard</t>
  </si>
  <si>
    <t>lt_charlene_masters</t>
  </si>
  <si>
    <t>engineering_redshirt</t>
  </si>
  <si>
    <t>transport_technician</t>
  </si>
  <si>
    <t>riley, lt_tormolen</t>
  </si>
  <si>
    <t>lt_tormolen</t>
  </si>
  <si>
    <t>mr_lesley</t>
  </si>
  <si>
    <t>transporter_officer</t>
  </si>
  <si>
    <t>dr_corby</t>
  </si>
  <si>
    <t>ruk_android</t>
  </si>
  <si>
    <t>3-eminar_guards</t>
  </si>
  <si>
    <t>4-eminar_guards</t>
  </si>
  <si>
    <t>ben_childress</t>
  </si>
  <si>
    <t>herm_gossett ben_childress</t>
  </si>
  <si>
    <t>redshirt_security_officer</t>
  </si>
  <si>
    <t>3-redshirt security officer</t>
  </si>
  <si>
    <t>klingon_empire</t>
  </si>
  <si>
    <t>computer_technician</t>
  </si>
  <si>
    <t>police_officer</t>
  </si>
  <si>
    <t>denovan_person</t>
  </si>
  <si>
    <t>lt_carolyn_palamas</t>
  </si>
  <si>
    <t>areel_shaw</t>
  </si>
  <si>
    <t>edit_keeler</t>
  </si>
  <si>
    <t>martha_leighton</t>
  </si>
  <si>
    <t>jamie_finney</t>
  </si>
  <si>
    <t>edith_keeler</t>
  </si>
  <si>
    <t>dr_crater</t>
  </si>
  <si>
    <t>galileo_seven_crew</t>
  </si>
  <si>
    <t>lt_harold</t>
  </si>
  <si>
    <t>lt_oneil</t>
  </si>
  <si>
    <t>derelict_in_1930s</t>
  </si>
  <si>
    <t>dr_piper</t>
  </si>
  <si>
    <t>magda_kovacs</t>
  </si>
  <si>
    <t>lt_stiles</t>
  </si>
  <si>
    <t>charlie_evans</t>
  </si>
  <si>
    <t>lt_bowman</t>
  </si>
  <si>
    <t>lt_kyle</t>
  </si>
  <si>
    <t>lt_leslie</t>
  </si>
  <si>
    <t>salt_creature</t>
  </si>
  <si>
    <t>nancy_crater (salt_creature)</t>
  </si>
  <si>
    <t>commander_ramart</t>
  </si>
  <si>
    <t>dr_adams</t>
  </si>
  <si>
    <t>eve_mchuron magda_kovacs ruth_bonavure</t>
  </si>
  <si>
    <t>eve_mchuron</t>
  </si>
  <si>
    <t>orion_slave_woman</t>
  </si>
  <si>
    <t>yeoman_rand</t>
  </si>
  <si>
    <t>yeoman_rand, crewman</t>
  </si>
  <si>
    <t>dr_dehner</t>
  </si>
  <si>
    <t>yeoman_colt</t>
  </si>
  <si>
    <t>orion_slave_girl</t>
  </si>
  <si>
    <t>unknown_showgirls</t>
  </si>
  <si>
    <t>female_yeoman</t>
  </si>
  <si>
    <t>mea_3</t>
  </si>
  <si>
    <t>commissioner_ferris</t>
  </si>
  <si>
    <t>ambassador_fox</t>
  </si>
  <si>
    <t>romulan_bird_of_prey</t>
  </si>
  <si>
    <t>unknown_crewman</t>
  </si>
  <si>
    <t>unknown_asian_crewman</t>
  </si>
  <si>
    <t>lt_bailey</t>
  </si>
  <si>
    <t>comodore_mendez</t>
  </si>
  <si>
    <t>geophysicist_jaeger</t>
  </si>
  <si>
    <t>yeoman_tamura</t>
  </si>
  <si>
    <t>red-skirt</t>
  </si>
  <si>
    <t>red-skirt yeoman</t>
  </si>
  <si>
    <t>gold-skirt</t>
  </si>
  <si>
    <t>blue-skirt</t>
  </si>
  <si>
    <t>yeoman kahra</t>
  </si>
  <si>
    <t>harry_mudd</t>
  </si>
  <si>
    <t>security_officer_rayburn</t>
  </si>
  <si>
    <t>number_one</t>
  </si>
  <si>
    <t>number_one yeoman_colt</t>
  </si>
  <si>
    <t>klingon_warship</t>
  </si>
  <si>
    <t>sturgeon's_(dead)</t>
  </si>
  <si>
    <t>captain_ramart</t>
  </si>
  <si>
    <t>security_officer_mathews security_officer_rayburn</t>
  </si>
  <si>
    <t>dr_boyce-r</t>
  </si>
  <si>
    <t>6-crew</t>
  </si>
  <si>
    <t>yeoman_zahra</t>
  </si>
  <si>
    <t>ambassador_fox assistant_of_fox</t>
  </si>
  <si>
    <t>mr_leslie</t>
  </si>
  <si>
    <t>eminiar_guards</t>
  </si>
  <si>
    <t>eminir_7</t>
  </si>
  <si>
    <t>200-organians</t>
  </si>
  <si>
    <t>redhead_crewman_bridge</t>
  </si>
  <si>
    <t>phaser_cannon</t>
  </si>
  <si>
    <t>lt_gaetano</t>
  </si>
  <si>
    <t>6-security_officers</t>
  </si>
  <si>
    <t>rockface</t>
  </si>
  <si>
    <t>space_bouy</t>
  </si>
  <si>
    <t>nuclear_warhead</t>
  </si>
  <si>
    <t>romulan_ship</t>
  </si>
  <si>
    <t>gorn_ship</t>
  </si>
  <si>
    <t>janice_lester</t>
  </si>
  <si>
    <t>commodore_decker</t>
  </si>
  <si>
    <t>doomsday_device</t>
  </si>
  <si>
    <t>various_female_androids</t>
  </si>
  <si>
    <t>sub-commander_tal</t>
  </si>
  <si>
    <t>rayna_kapec</t>
  </si>
  <si>
    <t>abraham_lincoln</t>
  </si>
  <si>
    <t>parks owners will fix anyone who dies there. This wonderful technology is never heard of again.</t>
  </si>
  <si>
    <t>i'm a doctor</t>
  </si>
  <si>
    <t>laws of physics</t>
  </si>
  <si>
    <t>live long and prosper</t>
  </si>
  <si>
    <t>vulcan salute</t>
  </si>
  <si>
    <t>neutronium</t>
  </si>
  <si>
    <t>tritanium</t>
  </si>
  <si>
    <t>3d chess played by crew in rec room</t>
  </si>
  <si>
    <t>Exception: The society was previously interfered with by Federation citizens, whether or not in violation of the Prime Directive (e.g., prior to the Prime Directive being in force; accidental interference).</t>
  </si>
  <si>
    <t xml:space="preserve">Exception: General Order 24. That order permitted a starship captain, in certain circumstances, to destroy the entire surface of an inhabited planet and thereby eradicate any societies living there. </t>
  </si>
  <si>
    <t>the old ones who originally build the androids</t>
  </si>
  <si>
    <t>the squire and his parents</t>
  </si>
  <si>
    <t>when considering options</t>
  </si>
  <si>
    <t>after figuring out how to destroy spores</t>
  </si>
  <si>
    <t>inquiring with miners about silicon nodules</t>
  </si>
  <si>
    <t>after guardian calls his science knowledge primitive</t>
  </si>
  <si>
    <t>told miners had a subspace radio marriage</t>
  </si>
  <si>
    <t>landing party in street at red hour, avoids fight</t>
  </si>
  <si>
    <t>violent emotions about leaving his ship breaks spores hold</t>
  </si>
  <si>
    <t>girl of the week is an android</t>
  </si>
  <si>
    <t>this virus brings out the 'inner you', good or bad</t>
  </si>
  <si>
    <t>cleavage shot of helen_helen_noel crawling on belly in air ducts</t>
  </si>
  <si>
    <t>lt</t>
  </si>
  <si>
    <t>green-skinned dancer in a green outfit</t>
  </si>
  <si>
    <t>yeoman_tamura read data padd</t>
  </si>
  <si>
    <t>yeoman_tamura scan for radiation</t>
  </si>
  <si>
    <t>lt_charlene_masters carry on bridge</t>
  </si>
  <si>
    <t>lt_charlene_masters carry padd to engineering, hand to redshirt</t>
  </si>
  <si>
    <t>lt_charlene_masters, padd on table</t>
  </si>
  <si>
    <t>lt_charlene_masters with small version</t>
  </si>
  <si>
    <t>yeoman_zahra carry on bridge</t>
  </si>
  <si>
    <t>yeoman_zahra with tricorder on briefing room table</t>
  </si>
  <si>
    <t>yeoman_zahra scan alien</t>
  </si>
  <si>
    <t>yeoman_zahra hold padd on bridge</t>
  </si>
  <si>
    <t>yeoman_zahra scan denova, local</t>
  </si>
  <si>
    <t>red-skirt carry on bridge</t>
  </si>
  <si>
    <t>red-skirt unused</t>
  </si>
  <si>
    <t>red-skirt carr on bridge</t>
  </si>
  <si>
    <t>gold-skirt carry on bridge</t>
  </si>
  <si>
    <t>blue-skirt carrying in corridor</t>
  </si>
  <si>
    <t>red-skirt yeoman of commodore_stone</t>
  </si>
  <si>
    <t>yeoman_ross read screen [small version]</t>
  </si>
  <si>
    <t>lt_desalle scan plants and flowers</t>
  </si>
  <si>
    <t>commodore_decker is driven mad after watching the titular machine kill his entire crew, and commandeers the Enterprise in a vain attempt to destroy it. When that proves unsuccessful, he commits suicide, flying a shuttlecraft into it.</t>
  </si>
  <si>
    <t>elann_of_troyius' tears</t>
  </si>
  <si>
    <t>abraham_lincoln notices Uhura is black, noting "What a charming Negress." This is a bit of an inaccurate portrayal, as although some of the plans he advocated early in his life regarding slaves (such as the government buying them, freeing them, and then sending them to Liberia) would seem bothersome today due to Values Dissonance, he was remarked about at least once for not reminding people of their race.</t>
  </si>
  <si>
    <t>fight avoid</t>
  </si>
  <si>
    <t>fight redshirt</t>
  </si>
  <si>
    <t>love flirt</t>
  </si>
  <si>
    <t>love hug</t>
  </si>
  <si>
    <t>love kiss</t>
  </si>
  <si>
    <t>love rape</t>
  </si>
  <si>
    <t>love sadness</t>
  </si>
  <si>
    <t>medicine exam local</t>
  </si>
  <si>
    <t>medicine hypospray</t>
  </si>
  <si>
    <t>cordrazine, magical medicine</t>
  </si>
  <si>
    <t>duranium, armor</t>
  </si>
  <si>
    <t>erminians kill fox's assistant</t>
  </si>
  <si>
    <t>landru's minion's staff</t>
  </si>
  <si>
    <t>crewman hold padd</t>
  </si>
  <si>
    <t>crewman read report, small version</t>
  </si>
  <si>
    <t>geophysicist_jaeger unused</t>
  </si>
  <si>
    <t>kirkism</t>
  </si>
  <si>
    <t>love fickle</t>
  </si>
  <si>
    <t>love what is it</t>
  </si>
  <si>
    <t>love unrequited</t>
  </si>
  <si>
    <t>love lost</t>
  </si>
  <si>
    <t>Best Her to Bed Her</t>
  </si>
  <si>
    <t>slave trainer</t>
  </si>
  <si>
    <t>Mayfly-December Romance</t>
  </si>
  <si>
    <t>amanda</t>
  </si>
  <si>
    <t>flint</t>
  </si>
  <si>
    <t>rayna</t>
  </si>
  <si>
    <t>flint creates a robot mate to live with him forever</t>
  </si>
  <si>
    <t>and so it dr_coby revealed to be an android</t>
  </si>
  <si>
    <t>love non_human</t>
  </si>
  <si>
    <t>love old_flame</t>
  </si>
  <si>
    <t>love girl_of_the_week</t>
  </si>
  <si>
    <t>catch_whatever</t>
  </si>
  <si>
    <t>fight between_friends</t>
  </si>
  <si>
    <t>fight khan neck_pinch</t>
  </si>
  <si>
    <t>vulcan neck_pinch</t>
  </si>
  <si>
    <t>fight over_women</t>
  </si>
  <si>
    <t>fight strike_a_woman</t>
  </si>
  <si>
    <t>fight third_party_makes_people_fight</t>
  </si>
  <si>
    <t>freudian_trio</t>
  </si>
  <si>
    <t>love women_know_they're_sexy</t>
  </si>
  <si>
    <t>medicine exam sick_bay</t>
  </si>
  <si>
    <t>medicine operation, sick_bay</t>
  </si>
  <si>
    <t>science biology</t>
  </si>
  <si>
    <t>telephone_operator</t>
  </si>
  <si>
    <t>weapon disrupter</t>
  </si>
  <si>
    <t>weapon energy_staff</t>
  </si>
  <si>
    <t>weapon hand_to_hand</t>
  </si>
  <si>
    <t>weapon phaser</t>
  </si>
  <si>
    <t>weapon phaser ship</t>
  </si>
  <si>
    <t>weapon photon_torpedoes</t>
  </si>
  <si>
    <t>weapon plasma-bolt</t>
  </si>
  <si>
    <t>weapon projectile</t>
  </si>
  <si>
    <t>zz_other</t>
  </si>
  <si>
    <t>tags</t>
  </si>
  <si>
    <t>3d_chess</t>
  </si>
  <si>
    <t>3d_checkers</t>
  </si>
  <si>
    <t>alert red</t>
  </si>
  <si>
    <t>alert red_alert</t>
  </si>
  <si>
    <t>alert security_alert_3</t>
  </si>
  <si>
    <t>starboard_bow</t>
  </si>
  <si>
    <t>it's not life as we know it</t>
  </si>
  <si>
    <t>love modern_woman</t>
  </si>
  <si>
    <t>love crazy</t>
  </si>
  <si>
    <t>love fake</t>
  </si>
  <si>
    <t>love gesture</t>
  </si>
  <si>
    <t>love hold_hands</t>
  </si>
  <si>
    <t>love true</t>
  </si>
  <si>
    <t>stark_truth</t>
  </si>
  <si>
    <t>love flirt unwanted</t>
  </si>
  <si>
    <t>alien prime_directive</t>
  </si>
  <si>
    <t>alien advanced</t>
  </si>
  <si>
    <t>sexism uniform</t>
  </si>
  <si>
    <t>sexism clothing</t>
  </si>
  <si>
    <t>tech alternate_universe</t>
  </si>
  <si>
    <t>tech android</t>
  </si>
  <si>
    <t>tech cloaking_device</t>
  </si>
  <si>
    <t>tech computer</t>
  </si>
  <si>
    <t>tech flip_communicator</t>
  </si>
  <si>
    <t>tech goof transporting_with_the_shields_up</t>
  </si>
  <si>
    <t>tech medicine</t>
  </si>
  <si>
    <t>tech padd</t>
  </si>
  <si>
    <t>tech padd small</t>
  </si>
  <si>
    <t>tech self_destruct</t>
  </si>
  <si>
    <t>tech ship's_sensors</t>
  </si>
  <si>
    <t>tech shuttlecraft</t>
  </si>
  <si>
    <t>tech taking_the_bullet</t>
  </si>
  <si>
    <t>tech time_travel</t>
  </si>
  <si>
    <t>tech tractor_beam</t>
  </si>
  <si>
    <t>tech transporter</t>
  </si>
  <si>
    <t>tech tricorder</t>
  </si>
  <si>
    <t>tech warp</t>
  </si>
  <si>
    <t>exposition log</t>
  </si>
  <si>
    <t>exposition summation</t>
  </si>
  <si>
    <t>lt_gaetano lt_latimer</t>
  </si>
  <si>
    <t>fight death</t>
  </si>
  <si>
    <t>love flirt fake</t>
  </si>
  <si>
    <t>love girl_of_the_week computer</t>
  </si>
  <si>
    <t>love girl_of_the_week android</t>
  </si>
  <si>
    <t>love girl_of_the_week true</t>
  </si>
  <si>
    <t>love girl_of_the_week one_night</t>
  </si>
  <si>
    <t>love girl_of_the_week old_flame</t>
  </si>
  <si>
    <t>love android</t>
  </si>
  <si>
    <t>psionics</t>
  </si>
  <si>
    <t>racism friendly</t>
  </si>
  <si>
    <t>deus_ex…</t>
  </si>
  <si>
    <t>ending</t>
  </si>
  <si>
    <t>music</t>
  </si>
  <si>
    <t>racism kirk_insults_spock</t>
  </si>
  <si>
    <t>saurian_brandy</t>
  </si>
  <si>
    <t>screw_the_rules</t>
  </si>
  <si>
    <t>imposter android</t>
  </si>
  <si>
    <t>imposter shapeshifter</t>
  </si>
  <si>
    <t>imposter accident</t>
  </si>
  <si>
    <t>weird</t>
  </si>
  <si>
    <t>alien time</t>
  </si>
  <si>
    <t>food</t>
  </si>
  <si>
    <t>number one checks phasers but they're dead</t>
  </si>
  <si>
    <t>shoot metal door, pretty fireworks</t>
  </si>
  <si>
    <t>lt_bowman shoots at cavemen to frighten them</t>
  </si>
  <si>
    <t>shoot at wall, destroy wall in hall of audience</t>
  </si>
  <si>
    <t>redshirt shoots alien</t>
  </si>
  <si>
    <t>klingon ship</t>
  </si>
  <si>
    <t>lazarus' ship</t>
  </si>
  <si>
    <t>temple of apollo</t>
  </si>
  <si>
    <t>gorn ship</t>
  </si>
  <si>
    <t>vulcanian, talk about expedition</t>
  </si>
  <si>
    <t>trio discuss visiting planet in 100 years</t>
  </si>
  <si>
    <t>fight kirk</t>
  </si>
  <si>
    <t>fight scotty</t>
  </si>
  <si>
    <t>fight mccoy</t>
  </si>
  <si>
    <t>fight spock</t>
  </si>
  <si>
    <t>fight sulu</t>
  </si>
  <si>
    <t>fight kirk spock</t>
  </si>
  <si>
    <t>fight between_friends kirk spock</t>
  </si>
  <si>
    <t>fight between_friends kirk</t>
  </si>
  <si>
    <t>fight between_friends kirk mccoy</t>
  </si>
  <si>
    <t>fight between_friends sulu</t>
  </si>
  <si>
    <t>fight between_friends mccoy</t>
  </si>
  <si>
    <t>fight between_friends spock</t>
  </si>
  <si>
    <t>fight between_friends spock kirk sulu</t>
  </si>
  <si>
    <t>fight klingon kirk</t>
  </si>
  <si>
    <t>fight main_encounter kirk</t>
  </si>
  <si>
    <t>fight man_vs_android kirk</t>
  </si>
  <si>
    <t>fight outmatched kirk</t>
  </si>
  <si>
    <t>fight outnumbered kirk</t>
  </si>
  <si>
    <t>fight unreal kirk</t>
  </si>
  <si>
    <t>fight unreal pike</t>
  </si>
  <si>
    <t>fight unreal sulu</t>
  </si>
  <si>
    <t>alien dead_civ</t>
  </si>
  <si>
    <t>alien cold_war</t>
  </si>
  <si>
    <t>alien neutral_zone cold_war</t>
  </si>
  <si>
    <t>sexism women_are_objects</t>
  </si>
  <si>
    <t>sexism show_some_skin</t>
  </si>
  <si>
    <t>pink is 'every' girls favorite color</t>
  </si>
  <si>
    <t>parasite</t>
  </si>
  <si>
    <t>averted: not only do the two in the episode survive to the end, but they don't even get visibly sick.</t>
  </si>
  <si>
    <t>death averted</t>
  </si>
  <si>
    <t>phaser not working</t>
  </si>
  <si>
    <t>pink over the shoulder toga</t>
  </si>
  <si>
    <t>gold-skirt carry padd on bridge</t>
  </si>
  <si>
    <t>nomad</t>
  </si>
  <si>
    <t>redshirt-tech hold in transporter room</t>
  </si>
  <si>
    <t>lt_singh</t>
  </si>
  <si>
    <t>redshirt-tech</t>
  </si>
  <si>
    <t>lt_singh carry padd in auxillary control</t>
  </si>
  <si>
    <t>scooty</t>
  </si>
  <si>
    <t>kills</t>
  </si>
  <si>
    <t>noman</t>
  </si>
  <si>
    <t>nurse chapel</t>
  </si>
  <si>
    <t>psionics mind_meld</t>
  </si>
  <si>
    <t>redshirt_security_officer shoots noman, no effect</t>
  </si>
  <si>
    <t>redshirt security officer</t>
  </si>
  <si>
    <t>engineering_tech</t>
  </si>
  <si>
    <t>padd sits on engineering console</t>
  </si>
  <si>
    <t>science goof</t>
  </si>
  <si>
    <t>alert battle_stations general_alert damage_report</t>
  </si>
  <si>
    <t>alert general_quarters_3 security_condition_3</t>
  </si>
  <si>
    <t>alert damage_report red_alert</t>
  </si>
  <si>
    <t>alert battle_stations condition_alert</t>
  </si>
  <si>
    <t>alert all_decks_alert battle_stations security_alert</t>
  </si>
  <si>
    <t>alert battle_stations red_alert</t>
  </si>
  <si>
    <t>alert all_decks_alert damage_report</t>
  </si>
  <si>
    <t>alert alert_status yellow_alert</t>
  </si>
  <si>
    <t>alert battle_stations full_alert security_alert</t>
  </si>
  <si>
    <t>alert general_alert_status general_order_24</t>
  </si>
  <si>
    <t>alert red_alert security_alert</t>
  </si>
  <si>
    <t>alert_baker_3</t>
  </si>
  <si>
    <t>alert security_alert double_red_alert</t>
  </si>
  <si>
    <t>alert battle_stations alert_status security_red standard_general_alert</t>
  </si>
  <si>
    <t>science sos</t>
  </si>
  <si>
    <t>science class_m</t>
  </si>
  <si>
    <t>death resurrection</t>
  </si>
  <si>
    <t>bele and loki fighting after their planet was destroyed</t>
  </si>
  <si>
    <t>Designated Girl Fight</t>
  </si>
  <si>
    <t>it's Uhura who steps in to disarm Marlena Moreau when the latter pulls a knife.</t>
  </si>
  <si>
    <t>romulan commander (female)</t>
  </si>
  <si>
    <t>f you thought there were no Dark Action Girl examples, you'd be wrong. The Romulan commander in the episode "The Enterprise Incident" is easily duped by Kirk and Spock, and, though explicitly stated to be a soldier, the most badass thing she does is slap Spock across the face in a fit of Woman Scorned fury.</t>
  </si>
  <si>
    <t>the orion slace girl has two navels</t>
  </si>
  <si>
    <t>appeared in background</t>
  </si>
  <si>
    <t>Spock's Brain.txt 3</t>
  </si>
  <si>
    <t>class m</t>
  </si>
  <si>
    <t>thalosians</t>
  </si>
  <si>
    <t>a single cultural world: gangsters</t>
  </si>
  <si>
    <t>alien non-humanoid</t>
  </si>
  <si>
    <t>set_piece jeffries_tube</t>
  </si>
  <si>
    <t>set_piece kirks_rock</t>
  </si>
  <si>
    <t>charlie_evans captain_ramart, antares_number_1</t>
  </si>
  <si>
    <t>blueshirt carry on bridge</t>
  </si>
  <si>
    <t>blue-skirt working on bridge after hand grabs ship</t>
  </si>
  <si>
    <t>s</t>
  </si>
  <si>
    <t>e</t>
  </si>
  <si>
    <t>spokePos</t>
  </si>
  <si>
    <t>counter</t>
  </si>
  <si>
    <t>ref_num</t>
  </si>
  <si>
    <t>tag_num</t>
  </si>
  <si>
    <t>trope_num</t>
  </si>
  <si>
    <t>trope_detail</t>
  </si>
  <si>
    <t>description</t>
  </si>
  <si>
    <t>Spock kids with Yeoman Rand and smiles</t>
  </si>
  <si>
    <t>Spock and Scotty discuss dilithium crystals</t>
  </si>
  <si>
    <t>First time Spock sees a Romulan</t>
  </si>
  <si>
    <t>Spock considering options for Galileo Seven</t>
  </si>
  <si>
    <t>Spock trying to classify Trelane</t>
  </si>
  <si>
    <t>Spock irritated by Kirk's chess play</t>
  </si>
  <si>
    <t>Spock figures out how to destroy spores</t>
  </si>
  <si>
    <t>Spock after Kirk explains why they both can't go to the brig</t>
  </si>
  <si>
    <t>Spcok's reaction to first seeing the Horta</t>
  </si>
  <si>
    <t>Spock inquiring about the silicon nodules</t>
  </si>
  <si>
    <t>Sock when the Klingon Kor descibes the mind sifter</t>
  </si>
  <si>
    <t>After Kirk said, "We didn't beat the odds. The Organians raided the game"</t>
  </si>
  <si>
    <t>Spock when talking to the guardian</t>
  </si>
  <si>
    <t>After the Guardian calls Spock's science knowledge primitive</t>
  </si>
  <si>
    <t>Response to Kirk, "It would pose an extremely complex problem in logic Mr Spock"</t>
  </si>
  <si>
    <t>When Kirk says, "Sometimes I expect too much of you"</t>
  </si>
  <si>
    <t>Spock overhears McCoy's comments about his inner eyelids which saved his sight.</t>
  </si>
  <si>
    <t>Spock's response to to McCoy as he scans him.</t>
  </si>
  <si>
    <t>After seeing Kirk alive and having an emotional outburd, Spock raises an eyebrow.</t>
  </si>
  <si>
    <t>After Spock calculates the size of Nomad.</t>
  </si>
  <si>
    <t>Kirk kids about losing a brilliant son (Nomad). What a doctor he would have made.</t>
  </si>
  <si>
    <t>Spock's reaction when Nomad brings scotty back to life.</t>
  </si>
  <si>
    <t>Spock reaction to McCoy as they follow Kirk and Nomad.</t>
  </si>
  <si>
    <t>Spock after hearing about war with computers.</t>
  </si>
  <si>
    <t>Apollo wants the glory that was his when he reined over ancient Greece.</t>
  </si>
  <si>
    <t>Landru's computer created a stagnant world.</t>
  </si>
  <si>
    <t>Dr Helen Noel implants false memory of Christmas kiss in Kirk's head.</t>
  </si>
  <si>
    <t>Kirk and Dr. Noel get jostled into hug in lift.</t>
  </si>
  <si>
    <t>Kirk and Spock hug when Spock realizes he didn't kill Kirk.</t>
  </si>
  <si>
    <t>Crewman climbs out of Jeffreies Tube.</t>
  </si>
  <si>
    <t>Dr. Helen Noel climbs through vent shaft.</t>
  </si>
  <si>
    <t>Scotty climbs out of Jeffries Tube near engineering.</t>
  </si>
  <si>
    <t>Jeffries Tube shown in background.</t>
  </si>
  <si>
    <t>Kirk interferes with world where biologial experiment killed all adults.</t>
  </si>
  <si>
    <t>First episode the Prime Directive is mentioned.</t>
  </si>
  <si>
    <t>Kirk says Prime Directive only applies to living societies.</t>
  </si>
  <si>
    <t>Kirk's violent actions aimed at stopped senseless computer war.</t>
  </si>
  <si>
    <t>Peaceful contact not possible so Kirk takes drastic action.</t>
  </si>
  <si>
    <t>Kirk orders total destruction of planet in two hours.</t>
  </si>
  <si>
    <t>Kirk warns pre-warp society of the evils of the Klingons in attempt to save them.</t>
  </si>
  <si>
    <t>Kirk wants to help this society which hasn't progress in milennia.</t>
  </si>
  <si>
    <t>Khan kisses Lt. McGivers. She kisses him back.</t>
  </si>
  <si>
    <t>Subverted: Constant extreme harsh sand storms.</t>
  </si>
  <si>
    <t>WOW! Continents look exactly like Earth from space.</t>
  </si>
  <si>
    <t>Looks like a glade you'd find in an Earth temperate environment.</t>
  </si>
  <si>
    <t>Subverted: Atmosphere toxic except around Trelane's house.</t>
  </si>
  <si>
    <t>Appears to be a 16th-17th c. village.</t>
  </si>
  <si>
    <t>Ceti Alpha V is a harsh but livable world.</t>
  </si>
  <si>
    <t>Subverted: World is Earth-like and pleasant. Except for the deadly Bertol Rays.</t>
  </si>
  <si>
    <t>Appears to be a farm in the American south.</t>
  </si>
  <si>
    <t>Looks like a stagnant medieval village.</t>
  </si>
  <si>
    <t>Looks just like a 1960s town only totally rundown.</t>
  </si>
  <si>
    <t>Subverted: Vulcan is extremely hot and dry with very thin atmosphere.</t>
  </si>
  <si>
    <t>Pollox 4 looks just like Earth.</t>
  </si>
  <si>
    <t>Enteprise receives an SOS signal from planet far, far away.</t>
  </si>
  <si>
    <t>Averted: Kirk and Lenore ready to kiss but find a dead body.</t>
  </si>
  <si>
    <t>Anti-Lazarus comes from an anit-matter world.</t>
  </si>
  <si>
    <t>Nurse Chapel kisses Spock.</t>
  </si>
  <si>
    <t>Commissioner Ferris commands Kirk to abandon his crew in the shuttlecraft.</t>
  </si>
  <si>
    <t>Ambassador Fox 'thinks' he's in charge and keeps telling Kirk what he should do.</t>
  </si>
  <si>
    <t>Spock's inner eyelids saves his vision.</t>
  </si>
  <si>
    <t>Kirk bluffs about the Corbomite Device.</t>
  </si>
  <si>
    <t>Evil-Kirk attempts to rape Yeoman Rand.</t>
  </si>
  <si>
    <t>Goof: Passengers transported while Enterprise shields are up.</t>
  </si>
  <si>
    <t>Goof: Seven people transport up to six transporter pads.</t>
  </si>
  <si>
    <t>Goof: After Apollo tells them their devices will not work, they scan the area for Apollo's power device.</t>
  </si>
  <si>
    <t>Kirk shots Gorn with makeshift cannon.</t>
  </si>
  <si>
    <t>Kirk, after neural suggestion, planets a big kiss on Dr. Helen Noel.</t>
  </si>
  <si>
    <t>Uhura plays Vulcan lyre.</t>
  </si>
  <si>
    <t>Spock plays Vulcan lyre in rec room.</t>
  </si>
  <si>
    <t>Spock plays Vulcan lyre in his quarters.</t>
  </si>
  <si>
    <t>Averted: Lt. Bowman survives entire episode.</t>
  </si>
  <si>
    <t>Ahn'woon is Vulcan weapon used in koon-ut-kal-if-fee.</t>
  </si>
  <si>
    <t>Lirpa is Vulcan weapon used in koon-ut-kal-if-fee.</t>
  </si>
  <si>
    <t>Spock breaks down crying after infected by virus.</t>
  </si>
  <si>
    <t>McCoy flirts with Yeoman Barrows the entire episode</t>
  </si>
  <si>
    <t>McCoy flirts with Yeoman Barrows the entire episode. She's never seen again.</t>
  </si>
  <si>
    <t>dr helen_noel put seduction sequence in Kirk's head</t>
  </si>
  <si>
    <t>elevator causes Kirk and helen_helen_noel to fall into each others arms</t>
  </si>
  <si>
    <t>Kirk, noted that the Prime Directive was intended to apply only to living, growing civilizations and felt it was appropriate to interfere where societies had been enslaved or were in a state of total stagnation (also known as an arrested culture).</t>
  </si>
  <si>
    <t>Commissioner Ferris is fond of nagging Kirk, reminding him that they may have to abandon search for the Galileo.</t>
  </si>
  <si>
    <t>Kirk plants one on helen_noel. She reluctantly tells him that he was only hypnotized to think he was in love with her.</t>
  </si>
  <si>
    <t>Kirk rips shirt in fight</t>
  </si>
  <si>
    <t>Kirk rips shirt in fight with finnegan</t>
  </si>
  <si>
    <t>Kirk rips shirt in fight with lt cmdr finney</t>
  </si>
  <si>
    <t>Kirk rips shirt in koon-ut-kal-if-fee fight</t>
  </si>
  <si>
    <t>Thomas Leighton's widow, Martha, briefly clings to Kirk as she weeps.</t>
  </si>
  <si>
    <t>Kirk write on padd</t>
  </si>
  <si>
    <t>Kirk hold padd</t>
  </si>
  <si>
    <t>Kirk hold on bridge</t>
  </si>
  <si>
    <t>Kirk with padd on desk in briefing room during hearing</t>
  </si>
  <si>
    <t>Kirk read report</t>
  </si>
  <si>
    <t>Kirk with padd on desk in briefing room</t>
  </si>
  <si>
    <t>Kirk sign and return to red-skirt</t>
  </si>
  <si>
    <t>Kirk read starfleet report, hand off to red-skirt</t>
  </si>
  <si>
    <t>Spores—Something was in the air that made an irradiated planet inhabitable, but made everyone happy and wanting to stay forever—except Captain Kirk.</t>
  </si>
  <si>
    <t>Kirk unused</t>
  </si>
  <si>
    <t>Kirk reads, hands back</t>
  </si>
  <si>
    <t>Kirk reads, hands to yeoman_zahra</t>
  </si>
  <si>
    <t>yeoman_zahra told by Kirk to record message for starfleet command</t>
  </si>
  <si>
    <t>red-sKirk holding on bridge</t>
  </si>
  <si>
    <t>Kirk tells him his father was a computer and his mother an encyclopedia.</t>
  </si>
  <si>
    <t>after Kirk explains why he can't press charges for striking a fellow officer</t>
  </si>
  <si>
    <t>after recovering from Kirk appearing alive</t>
  </si>
  <si>
    <t>after Kirk talks about losing a brilliant son, what a doctor he would have made</t>
  </si>
  <si>
    <t>Kirk fights diseased girl</t>
  </si>
  <si>
    <t>Kirk fights base security captain</t>
  </si>
  <si>
    <t>Kirk knock out minion</t>
  </si>
  <si>
    <t>Kirk knock out eminiar guard</t>
  </si>
  <si>
    <t>Kirk fights ruk</t>
  </si>
  <si>
    <t>Kirk punches diseased boy, several times in face</t>
  </si>
  <si>
    <t>Kirk fights four guards then grabs disrupter and stops them</t>
  </si>
  <si>
    <t>Kirk fights three guards but gets knocked out</t>
  </si>
  <si>
    <t>finnegan (classmate) who razed Kirk picks a fight</t>
  </si>
  <si>
    <t>Kirk cares for miri</t>
  </si>
  <si>
    <t>Kirk gives passing glances</t>
  </si>
  <si>
    <t>Kirk (computer keeps calling Kirk "dear")</t>
  </si>
  <si>
    <t>Kirk had a one-night fling with her at a christmas party</t>
  </si>
  <si>
    <t>Kirk's old flame is also the prosecuting attoney</t>
  </si>
  <si>
    <t>Kirk shoots charging knight with handgun</t>
  </si>
  <si>
    <t>Kirk speaks about not wanting it to have ended like that. Maybe they could have gathered a few laurel leaves.</t>
  </si>
  <si>
    <t>Kirk's rock</t>
  </si>
  <si>
    <t>Kirk makes Kirk-android act out of character</t>
  </si>
  <si>
    <t>Kirk convinced Landru (prime directive: "destroy evil") that it was killing the "body" (the civilians kept under its thrall) by halting their progress through Mind Control.</t>
  </si>
  <si>
    <t>Kirk: a woman only needs to "think" she's beautiful to "be" beautiful</t>
  </si>
  <si>
    <t>a very special lady from Kirk's past, never to be heard of again</t>
  </si>
  <si>
    <t>Kirk: "our forward tracter beams, adjust to repel"</t>
  </si>
  <si>
    <t>make an android of Kirk</t>
  </si>
  <si>
    <t>Kirk destroys disintigration booth 1</t>
  </si>
  <si>
    <t>Kirk: set to stun</t>
  </si>
  <si>
    <t>Kirk shoots lt cmdr mitcheel: no effect</t>
  </si>
  <si>
    <t>Kirk set phaser to kill</t>
  </si>
  <si>
    <t>Kirk shoots townspeople to stun</t>
  </si>
  <si>
    <t>Kirk shoot eiminar computer and destroys it</t>
  </si>
  <si>
    <t>Kirk shoots alien</t>
  </si>
  <si>
    <t>Kirk stuns group of denova people</t>
  </si>
  <si>
    <t>Kirk fire main phasers</t>
  </si>
  <si>
    <t>Kirk detonate nuclear device</t>
  </si>
  <si>
    <t>Notable for being the first episode where the trope is fully in play, trope name and all: Two red-dressed security-officers are killed off within minutes after Kirk has them beamed down to provide backup.</t>
  </si>
  <si>
    <t>Kirk interferes with computer controlled society</t>
  </si>
  <si>
    <t>Kirk violates "inviolable" Starfleet orders not to enter the Romulan Neutral Zone because he feels the invading ship must be destroyed to avert a war.</t>
  </si>
  <si>
    <t>Kirk destroys computers to stop computer war</t>
  </si>
  <si>
    <t>Kirk flirts with a 300 year old child</t>
  </si>
  <si>
    <t>Kirk shirtless in gym</t>
  </si>
  <si>
    <t>Kirk changes from gold uniform to green uniform</t>
  </si>
  <si>
    <t>Kirk in duplication machine-naked</t>
  </si>
  <si>
    <t>transporter malfunction creates two Kirks</t>
  </si>
  <si>
    <t>Kirk dishes one out to Trelane, along with a couple of bitch slaps.</t>
  </si>
  <si>
    <t>Kirk loves his ship more than anything</t>
  </si>
  <si>
    <t>Kirk is in love with his ship</t>
  </si>
  <si>
    <t>Kirk interferes by destroying computer to set the archons free</t>
  </si>
  <si>
    <t>Kirk interferes by destroying computer to set eminars free of their 'clean' war</t>
  </si>
  <si>
    <t>The Corbomite device worked so well once, Kirk does it again in The Deadly Years</t>
  </si>
  <si>
    <t>With Kirk and the rest of the Enterprise senior staff incapacitated, Commodore Stocker takes command of the Enterprise and orders the ship into the Neutral Zone, against Star Fleet regulations.</t>
  </si>
  <si>
    <t>Kirk, Chekov, and Uhura face two male and two female gladiators. Kirk and Chekov take one male each, while Uhura has to fight both women.</t>
  </si>
  <si>
    <t>Kirk's assigned gladiatorial trainer has lived her whole life as a slave and is ignorant of normal culture. She asks him, "What is love?" Kirk proceeds to show her.</t>
  </si>
  <si>
    <t>Kirk makes up the game fizzbin to distract their guards</t>
  </si>
  <si>
    <t xml:space="preserve">Kirk attempts to seduce Kelinda, the female one, and while she initially realizes that's what he's attempting to do, she eventually starts to enjoy the new feeling, actually finding herself drawn to him. </t>
  </si>
  <si>
    <t>A saboteur phasers himself to death rather than let Kirk and company find out exactly what he's done to the ship.</t>
  </si>
  <si>
    <t>Kirk fell in love with android rayna and was heartbroken when she died</t>
  </si>
  <si>
    <t>The Excalbian recreation of Abraham Lincoln asks if they still measure time in minutes, to which Kirk responds that they "can convert to it".</t>
  </si>
  <si>
    <t>Spock is overjoyed after seeing Kirk alive</t>
  </si>
  <si>
    <t>Spock's 'forgotten' inner eyelid saves his vision from the glaring white light</t>
  </si>
  <si>
    <t>Spock declares the planet they are orbiting has a "oxygen-hydrogen atmosphere". This is extremely unlikely, as oxygen and hydrogen are highly reactive and react rather violently with each other, producing water.</t>
  </si>
  <si>
    <t>Spock plays vulcan lyre in rec room</t>
  </si>
  <si>
    <t>Spock</t>
  </si>
  <si>
    <t>Kirk gives Spock a cooldown hug after the latter tried to mind meld with a robot.</t>
  </si>
  <si>
    <t>Kirk gets his ass handed to him by Spock, only surviving because Spock shook off the spores.</t>
  </si>
  <si>
    <t>red-skirt lay padd on table by Spock in briefing room</t>
  </si>
  <si>
    <t>Spock with padd on briefing table</t>
  </si>
  <si>
    <t>Spock write on padd</t>
  </si>
  <si>
    <t>Spock hold padd</t>
  </si>
  <si>
    <t>Spock carry padd</t>
  </si>
  <si>
    <t>Spock read report to Kirk about his needing r&amp;r</t>
  </si>
  <si>
    <t>Spock read from padd</t>
  </si>
  <si>
    <t>Spock hold on bridge</t>
  </si>
  <si>
    <t>Spock write on padd and hand to technician</t>
  </si>
  <si>
    <t>on desk with quarters of Spock</t>
  </si>
  <si>
    <t>Spock sitting Spock's quarters</t>
  </si>
  <si>
    <t>Spock hold while at bridge station, read report to Kirk</t>
  </si>
  <si>
    <t>Spock unused</t>
  </si>
  <si>
    <t>Spock scans area</t>
  </si>
  <si>
    <t>Spock scans "dead" knight</t>
  </si>
  <si>
    <t>Spock locate aliens on the move</t>
  </si>
  <si>
    <t>Spock locate warm bodies of attackers</t>
  </si>
  <si>
    <t>Spock scan destruction of outpost</t>
  </si>
  <si>
    <t>Spock detect scanning beam</t>
  </si>
  <si>
    <t>Spock scan area for landru's minions</t>
  </si>
  <si>
    <t>Spock scan crops in field</t>
  </si>
  <si>
    <t>Spock scan settlement</t>
  </si>
  <si>
    <t>Spock scan village</t>
  </si>
  <si>
    <t>Spock anaylize lararus' ship</t>
  </si>
  <si>
    <t>Spock carrying on planet</t>
  </si>
  <si>
    <t>Spock creates computer hook for tricorder</t>
  </si>
  <si>
    <t>Spock record passage of time in guardian</t>
  </si>
  <si>
    <t>Spock scan guardian</t>
  </si>
  <si>
    <t>Spock scan surroundings</t>
  </si>
  <si>
    <t>Spock scan alien</t>
  </si>
  <si>
    <t>Spock scan denova, local</t>
  </si>
  <si>
    <t>Spock with padd sitting on Spock's desk</t>
  </si>
  <si>
    <t>Kirk-android insults Spock with half-breed comment</t>
  </si>
  <si>
    <t>Kirk ribs Spock in the ending</t>
  </si>
  <si>
    <t>Kirk insults Spock to break the spore's hold</t>
  </si>
  <si>
    <t>irritated Spock at 3d chess</t>
  </si>
  <si>
    <t>ending discussion about Spock's inner eyelids</t>
  </si>
  <si>
    <t>Kirk provokes reaction from Spock to get to fight hoping emotions will shake off spores hold</t>
  </si>
  <si>
    <t>Spock and mr leslie fight in cell</t>
  </si>
  <si>
    <t>Spock goes nuts on bridge trying to seize it and everyone one has to subdue him</t>
  </si>
  <si>
    <t>averted: Spock stops Kirk from fighting in street</t>
  </si>
  <si>
    <t>Spock knock out minion</t>
  </si>
  <si>
    <t>Spock neck fights denovian</t>
  </si>
  <si>
    <t>old flame of Spock</t>
  </si>
  <si>
    <t>Spock's old flame wants to bring Spock around with the spores</t>
  </si>
  <si>
    <t>nurse cries with happiness about getting Spock to vulcan</t>
  </si>
  <si>
    <t>Spock neck pinches computer technician</t>
  </si>
  <si>
    <t>Spock neck pinches reger</t>
  </si>
  <si>
    <t>Spock neck pinches eminiar guard</t>
  </si>
  <si>
    <t>Spock neck pinches police officer</t>
  </si>
  <si>
    <t>Spock neck pinches denovian</t>
  </si>
  <si>
    <t>Spock neck pinches transporter_officer</t>
  </si>
  <si>
    <t>Spock destroy disintigration booth 2</t>
  </si>
  <si>
    <t>Spock destroys disintigration booth 1</t>
  </si>
  <si>
    <t>Spock kill eminiar guards</t>
  </si>
  <si>
    <t>Spock shoots stone door</t>
  </si>
  <si>
    <t>Spock brings rifle to planet surface</t>
  </si>
  <si>
    <t>Spock shoots at cavemen to frighten them</t>
  </si>
  <si>
    <t>Spock shoots townspeople to stun</t>
  </si>
  <si>
    <t>Spock shoots alien</t>
  </si>
  <si>
    <t>Spock stuns group of denova people</t>
  </si>
  <si>
    <t>Spock files phasers at temple</t>
  </si>
  <si>
    <t>averted: Kirk and Spock have three with them for this mission, but they all manage to make themselves useful, survive the story, and return safe and sound to the ship; partially by beating up some Eminiar Mooks and acquiring their uniforms for themselves.</t>
  </si>
  <si>
    <t>Kirk takes Spock back to vulcan even though he was ordered not to</t>
  </si>
  <si>
    <t>3d chess played by Kirk &amp; Spock in rec room</t>
  </si>
  <si>
    <t>3d chessboard in Spock's quarters</t>
  </si>
  <si>
    <t>Spock entertained by vibrating flowers</t>
  </si>
  <si>
    <t>Spock screams, "The Women" when they alone are transported.</t>
  </si>
  <si>
    <t>Spock gets very emotional when reporting status</t>
  </si>
  <si>
    <t>Spock jokes about "those earth emotions"</t>
  </si>
  <si>
    <t>Spock shouts commands in excited voice</t>
  </si>
  <si>
    <t>Spock uses sarcasm with a shit eating grim</t>
  </si>
  <si>
    <t>Spock accused of desparation move for burning the fuel to use as a flare</t>
  </si>
  <si>
    <t>Spock screams when he sees Kirk alive after (apparently) killing him</t>
  </si>
  <si>
    <t>Spock explains how transporter got fixed</t>
  </si>
  <si>
    <t>Kirk has to deal a vicious one to Spock in order to piss him off enough to get over the spores' influence. An unusual case in that he didn't actually mean it.</t>
  </si>
  <si>
    <t>check Spock's condition</t>
  </si>
  <si>
    <t>tech examines Spock</t>
  </si>
  <si>
    <t>Spock fumbles while discussing his vulcan biology</t>
  </si>
  <si>
    <t>commodore_decker pilots a shuttlecraft into The Machine as atonement for the loss of his crew - which gives Kirk and Spock the hint they need to destroy it.</t>
  </si>
  <si>
    <t xml:space="preserve"> The Romulan commander in the episode "The Enterprise Incident" is easily duped by Kirk and Spock, and, though explicitly stated to be a soldier, the most badass thing she does is slap Spock across the face in a fit of Woman Scorned fury.</t>
  </si>
  <si>
    <t>McCoy rips Kirk's shirt to give Kirk a shot</t>
  </si>
  <si>
    <t>McCoy hold in sick bay</t>
  </si>
  <si>
    <t>McCoy with padd insick bay</t>
  </si>
  <si>
    <t>McCoy write on pad</t>
  </si>
  <si>
    <t>McCoy carry during muster of settlers</t>
  </si>
  <si>
    <t>McCoy read medical report on sandoval</t>
  </si>
  <si>
    <t>McCoy write on padd</t>
  </si>
  <si>
    <t>McCoy with padd on desk in sick bay</t>
  </si>
  <si>
    <t>McCoy write on padd in sick bay</t>
  </si>
  <si>
    <t>McCoy: "on the other hand, she's a woman. ALL woman. On day she'll find the right man and off she'll go, out of the service."</t>
  </si>
  <si>
    <t>McCoy finds cure for plague just in time</t>
  </si>
  <si>
    <t>McCoy unused</t>
  </si>
  <si>
    <t>McCoy sick bay</t>
  </si>
  <si>
    <t>McCoy checks out atmosphere</t>
  </si>
  <si>
    <t>McCoy finds no life indications of life</t>
  </si>
  <si>
    <t>McCoy gets no readings</t>
  </si>
  <si>
    <t>McCoy scans bodies in pods</t>
  </si>
  <si>
    <t>McCoy scans plants and flowers</t>
  </si>
  <si>
    <t>McCoy scans remains of guard</t>
  </si>
  <si>
    <t>to McCoy as the doctor scans him</t>
  </si>
  <si>
    <t>Kirk subdues McCoy who is possessed and attempts to cry out for help</t>
  </si>
  <si>
    <t>McCoy karate chops transport officer (in torso) out</t>
  </si>
  <si>
    <t>McCoy defends the fair young damsel from the charing knight, and dies in the process</t>
  </si>
  <si>
    <t>McCoy accidently overdoses</t>
  </si>
  <si>
    <t>McCoy sedate Spock</t>
  </si>
  <si>
    <t>McCoy injects ???</t>
  </si>
  <si>
    <t>McCoy injects magic cure for virus</t>
  </si>
  <si>
    <t>McCoy tests vaccine on himself, almost dies</t>
  </si>
  <si>
    <t>stares at showgirls on McCoy's arms</t>
  </si>
  <si>
    <t>a very special lady from McCoy's past, never to be heard of again</t>
  </si>
  <si>
    <t>McCoy slips Kirk a mickie and he appears to die in battle</t>
  </si>
  <si>
    <t>Spock neck pinches distressed McCoy</t>
  </si>
  <si>
    <t>McCoy's phaser is set to kill</t>
  </si>
  <si>
    <t>derelict kills himself with McCoy's phaser</t>
  </si>
  <si>
    <t>McCoy stuns group of denova people</t>
  </si>
  <si>
    <t>McCoy gives Kirk a medical exam</t>
  </si>
  <si>
    <t>McCoy says he's giving Kirk a "tri-ox" shot but is really inducing a coma (saying it would compensate for the thin air)</t>
  </si>
  <si>
    <t>McCoy working on vaccine for plague has wall of glass beakers and bubbling liquids</t>
  </si>
  <si>
    <t>McCoy: the tri-0x compound will help Kirk use the oxygen in his blood more efficiently, since the atmosphere on Vulcan is thin by Earth standards. Of course, McCoy has actually slipped him a mickey, giving him a sedative that will simulate sudden death and make it appear that Spock has won the battle.</t>
  </si>
  <si>
    <t>McCoy examines lousie</t>
  </si>
  <si>
    <t>McCoy examines galileo_seven_crew</t>
  </si>
  <si>
    <t>McCoy examines lt_harold</t>
  </si>
  <si>
    <t xml:space="preserve">McCoy examines </t>
  </si>
  <si>
    <t>McCoy examines lt_oneil</t>
  </si>
  <si>
    <t>McCoy examines settler</t>
  </si>
  <si>
    <t>McCoy examines smitters</t>
  </si>
  <si>
    <t>McCoy (while delirous) determines where he's at by examining derelict's head</t>
  </si>
  <si>
    <t>McCoy examines parasite</t>
  </si>
  <si>
    <t>McCoy examines darnell_(dead)</t>
  </si>
  <si>
    <t>McCoy examines lt_tormolen</t>
  </si>
  <si>
    <t>McCoy examines Spock</t>
  </si>
  <si>
    <t>McCoy examines dog</t>
  </si>
  <si>
    <t>McCoy examines technician_fisher</t>
  </si>
  <si>
    <t>magda_kovacs examines McCoy</t>
  </si>
  <si>
    <t>McCoy examines Kirk</t>
  </si>
  <si>
    <t>McCoy examines riley</t>
  </si>
  <si>
    <t>McCoy examines lt_stiles</t>
  </si>
  <si>
    <t>McCoy examines lt _</t>
  </si>
  <si>
    <t>McCoy operates on lt tormolen in sick bay but he just loses the will to live</t>
  </si>
  <si>
    <t>two women on McCoy's arms in feather outfits</t>
  </si>
  <si>
    <t>McCoy learns that he's suffering from a disease called xenopolycythemia which will kill him in one year. When he tells Kirk about it he asks him to keep it to himself so he'll be most effective in his job in the time left.</t>
  </si>
  <si>
    <t>Scotty in jeffries tube to bypass door to engineering</t>
  </si>
  <si>
    <t>Scotty write on padd</t>
  </si>
  <si>
    <t>Scotty hold in transport room</t>
  </si>
  <si>
    <t>Spock and Scotty solve implosion calculations "just in time"</t>
  </si>
  <si>
    <t>Scotty scan local area</t>
  </si>
  <si>
    <t>Spock, Scotty: discuss dilithium crystals</t>
  </si>
  <si>
    <t>Spock fights Scotty and transporter officer to beam back to planet for specimen</t>
  </si>
  <si>
    <t>Scotty gets engines started in less than 30 minutes</t>
  </si>
  <si>
    <t>Scotty got the shuttle working with phaser power</t>
  </si>
  <si>
    <t>Scotty uses phaser as a cutting torch</t>
  </si>
  <si>
    <t>Scotty began as helmsman</t>
  </si>
  <si>
    <t>Scotty shoots alien</t>
  </si>
  <si>
    <t>Scotty stuns group of denova people</t>
  </si>
  <si>
    <t>Scotty wisely refuses to follow Fox's tactically stupid orders, despite acknowledging that Fox outranks him.</t>
  </si>
  <si>
    <t>McCoy examines Scotty</t>
  </si>
  <si>
    <t>scan Scotty's dead body</t>
  </si>
  <si>
    <t>Uhura playing lyre</t>
  </si>
  <si>
    <t>Uhura re-establishes comm link to Kirk</t>
  </si>
  <si>
    <t>Uhura with padd on briefing room table</t>
  </si>
  <si>
    <t>Kirk reads tablet [status report] and hands to Uhura</t>
  </si>
  <si>
    <t>Uhura write on padd</t>
  </si>
  <si>
    <t>Uhura at station with padd</t>
  </si>
  <si>
    <t>Uhura carry on bridge</t>
  </si>
  <si>
    <t>Uhura carry &amp; write on bridge</t>
  </si>
  <si>
    <t>Uhura hold on bridge</t>
  </si>
  <si>
    <t>Uhura write orders from Kirk on padd</t>
  </si>
  <si>
    <t>Uhura with padd on bridge station</t>
  </si>
  <si>
    <t>Uhura hold padd at bridge station, write on padd</t>
  </si>
  <si>
    <t>Uhura record landing party</t>
  </si>
  <si>
    <t>Uhura traded large padd for small padd, write on padd</t>
  </si>
  <si>
    <t>Uhura scan guardian</t>
  </si>
  <si>
    <t>Uhura sings as Spock play the lyre</t>
  </si>
  <si>
    <t>Uhura sings and play lyre</t>
  </si>
  <si>
    <t>Uhura sing while waiting for lt_sungh</t>
  </si>
  <si>
    <t>Uhura</t>
  </si>
  <si>
    <t>Uhura on bridge</t>
  </si>
  <si>
    <t>Uhura in gold (command)</t>
  </si>
  <si>
    <t>Uhura flirts with Spock trying to start a conversation</t>
  </si>
  <si>
    <t>Uhura flirts with Spock</t>
  </si>
  <si>
    <t>Uhura was the only female on the bridge, and she was the telephone operator</t>
  </si>
  <si>
    <t>Uhura's greatest fear was losing her youth and beauty</t>
  </si>
  <si>
    <t>Sulu scan plants and flowers</t>
  </si>
  <si>
    <t>samurai attacks Sulu</t>
  </si>
  <si>
    <t>Sulu uses phaser to heat rocks for warmth</t>
  </si>
  <si>
    <t>Sulu began head of astro sciences</t>
  </si>
  <si>
    <t>Sulu shoot gorm ship, no effect</t>
  </si>
  <si>
    <t>Sulu with epee roaming the corridor</t>
  </si>
  <si>
    <t>McCoy examines Sulu</t>
  </si>
  <si>
    <t>Chekov has a phaser</t>
  </si>
  <si>
    <t>Chekov scan local area</t>
  </si>
  <si>
    <t>Chekov get's his own torture scene</t>
  </si>
  <si>
    <t>Chekov: Blood sample, Chekov! Marrow sample, Chekov! Skin sample, Chekov! If – if I live long enough, I'm going to run out of samples!</t>
  </si>
  <si>
    <t>Yeoman Barrows rips uniform when attacked by don juan</t>
  </si>
  <si>
    <t>Yeoman Barrows carry small padd</t>
  </si>
  <si>
    <t>Kirk has to remind Yeoman Barrows that they can't afford the distraction of open grief right now. Perhaps because she's a woman, he shakes her by the shoulders rather than hitting her.</t>
  </si>
  <si>
    <t>McCoy gets Yeoman Barrows</t>
  </si>
  <si>
    <t>McCoy and Yeoman Barrows walk arm in arm in forest</t>
  </si>
  <si>
    <t>McCoy and Yeoman Barrows walk arm in arm, Yeoman Barrows in medieval dress</t>
  </si>
  <si>
    <t>McCoy and Yeoman Barrows-mutual flirting</t>
  </si>
  <si>
    <t>Chekov has a phaser.</t>
  </si>
  <si>
    <t>Gary Mitchell thinks he's a god</t>
  </si>
  <si>
    <t>Kirk rips shirt in fight with Gary Mitchell</t>
  </si>
  <si>
    <t>fight in sick bay to restrain Gary Mitchell</t>
  </si>
  <si>
    <t>Kirk and Gary Mitchell fight on planet's surface</t>
  </si>
  <si>
    <t>Kirk reminds the doctor that for all his vaunted powers, Gary Mitchell is still human, subject to human frailties.</t>
  </si>
  <si>
    <t>Kirk shoots rocks to cause avalache landing on Gary Mitchell</t>
  </si>
  <si>
    <t>dr_piper examines Gary Mitchell</t>
  </si>
  <si>
    <t>McCoy rips Kirk's shirt to give Kirk a injection.</t>
  </si>
  <si>
    <t>Kirk rips shirt in fight with Gary Mitchell.</t>
  </si>
  <si>
    <t>Kirk rips shirt in fight with children.</t>
  </si>
  <si>
    <t>Yeoman Barrows rips uniform when attacked by Don Juan.</t>
  </si>
  <si>
    <t>Pike read paad</t>
  </si>
  <si>
    <t>Pike stands in front of woman to protect her</t>
  </si>
  <si>
    <t>Pike had hots for Orion slave girl</t>
  </si>
  <si>
    <t>the talosian zoo would allow Pike to leave his broken body</t>
  </si>
  <si>
    <t>Pike shoots hole in glass cage</t>
  </si>
  <si>
    <t>Spock risks the death penalty to return Pike to Talos IV.</t>
  </si>
  <si>
    <t>bridge stations explode when Enterprise hits galactic barrier</t>
  </si>
  <si>
    <t>bridge stations explode when Enterprise gets hit by time wave</t>
  </si>
  <si>
    <t>Spock stole the Enterprise to return Pike to talos iv</t>
  </si>
  <si>
    <t>the big green hand that holds the Enterprise</t>
  </si>
  <si>
    <t>Enterprise uses tractor beam to grab shuttlecraft</t>
  </si>
  <si>
    <t>Enterprise uses tractor beam to lock on to jet intercepter</t>
  </si>
  <si>
    <t>Gary Mitchell wrecks havoc with Kirk and the Enterprise</t>
  </si>
  <si>
    <t>Enterprise is at red alert at beginning of episode</t>
  </si>
  <si>
    <t>green hand grabs Enterprise</t>
  </si>
  <si>
    <t>noman fires bolt of energy at Enterprise</t>
  </si>
  <si>
    <t>Pike-Dr. Boyce</t>
  </si>
  <si>
    <t>Number One sets phaser to overload</t>
  </si>
  <si>
    <t>Pike calls Enterprise</t>
  </si>
  <si>
    <t>Spock calls Enterprise</t>
  </si>
  <si>
    <t>Number One calls Enterprise</t>
  </si>
  <si>
    <t>Number One calls Enterprise [communicator is dead]</t>
  </si>
  <si>
    <t>Enterprise calls Kirk</t>
  </si>
  <si>
    <t>Kirk calls Enterprise</t>
  </si>
  <si>
    <t>Kirk calls Spock</t>
  </si>
  <si>
    <t>Spock calls Kirk</t>
  </si>
  <si>
    <t>Sulu calls Enterprise</t>
  </si>
  <si>
    <t>Kirk calls miners</t>
  </si>
  <si>
    <t xml:space="preserve"> calls Spock</t>
  </si>
  <si>
    <t>McCoy calls Enterprise</t>
  </si>
  <si>
    <t>Kirk calls McCoy</t>
  </si>
  <si>
    <t>McCoy calls Kirk</t>
  </si>
  <si>
    <t>Kirk calls Enterprise [unable to raise ship]</t>
  </si>
  <si>
    <t>McCoy calls Enterprise (Uhura)</t>
  </si>
  <si>
    <t>Kirk calls Enterprise (Scotty)</t>
  </si>
  <si>
    <t>Kirk calls Enterprise (Sulu)</t>
  </si>
  <si>
    <t>Sulu calls Enterprise (Kirk)</t>
  </si>
  <si>
    <t>Sulu calls Enterprise [call ship but interrupted]</t>
  </si>
  <si>
    <t>Kirk calls Uhura</t>
  </si>
  <si>
    <t>Spock calls Enterprise (Scotty)</t>
  </si>
  <si>
    <t>Kirk calls Enterprise (Scotty) [emiinir communicator]</t>
  </si>
  <si>
    <t>Kirk calls Spock [Spock doesn't answer]</t>
  </si>
  <si>
    <t xml:space="preserve">Kirk calls </t>
  </si>
  <si>
    <t>Kirk calls lt cmdr giotto</t>
  </si>
  <si>
    <t>Kirk calls Scotty</t>
  </si>
  <si>
    <t>McCoy calls Enterprise [McCoy asking for thermo concrete]</t>
  </si>
  <si>
    <t>Scotty calls Enterprise [empty channel]</t>
  </si>
  <si>
    <t>Uhura calls Enterprise</t>
  </si>
  <si>
    <t>Enterprise (Spock) calls Kirk</t>
  </si>
  <si>
    <t>Kirk calls Enterprise - no repsonse</t>
  </si>
  <si>
    <t>Kirk calls Enterprise (Spock)</t>
  </si>
  <si>
    <t>Harry Mudd calls miners on planet</t>
  </si>
  <si>
    <t>in Kirk's quarters while talking to Harry Mudd</t>
  </si>
  <si>
    <t>Harry Mudd sends women to seduce crewman to get what they need</t>
  </si>
  <si>
    <t>Kirk calls redshirt Rayburn</t>
  </si>
  <si>
    <t>Kirk makes Ruk remember why the android revolted</t>
  </si>
  <si>
    <t>Kirk calls Rodriguez</t>
  </si>
  <si>
    <t>McCoy calls Rodriguez</t>
  </si>
  <si>
    <t>Rodriguez scans plants and flowers</t>
  </si>
  <si>
    <t>Yeoman Mears records event</t>
  </si>
  <si>
    <t>USAF guard calls Enterprise</t>
  </si>
  <si>
    <t>Kirk attacks three USAF guards to give Sulu chance to escape</t>
  </si>
  <si>
    <t>Sulu uses karate chop to make USAF guard unconscience</t>
  </si>
  <si>
    <t>Spock neck pinches USAF guard</t>
  </si>
  <si>
    <t>Anan_7 calls Enterprise</t>
  </si>
  <si>
    <t>Enterprise calls Uhura [after Edith Keeler dies]</t>
  </si>
  <si>
    <t>Kirk kills Edith Keeler by hugging not her but McCoy, thus stopping McCoy from pushing Edith Keeler out of the way of a car.</t>
  </si>
  <si>
    <t>Kirk has to let Edith Keeler die to save the future</t>
  </si>
  <si>
    <t>Kirk falls deeply in love with Edith Keeler</t>
  </si>
  <si>
    <t>Kirk and Edith Keeler hold hands walking down street</t>
  </si>
  <si>
    <t>Kirk flirts with Edith Keeler</t>
  </si>
  <si>
    <t>Edith Keeler falls in love with Kirk, and vis versa</t>
  </si>
  <si>
    <t>Kirk tells Spock he's in love with Edith Keeler</t>
  </si>
  <si>
    <t>Edith Keeler kisses Kirk</t>
  </si>
  <si>
    <t>Spock tells Kirk Edith Keeler must die to put history back on track</t>
  </si>
  <si>
    <t>Kor calls warship</t>
  </si>
  <si>
    <t>Kirk: "Kirk: "Ahead warp factor 1"</t>
  </si>
  <si>
    <t>Kirk: "Ahead 1/2 speed"</t>
  </si>
  <si>
    <t>Kirk: "Ahead slow"</t>
  </si>
  <si>
    <t>Kirk: "Ahead warp 1 factor"</t>
  </si>
  <si>
    <t>Kirk: "Ahead warp factor 1"</t>
  </si>
  <si>
    <t>Kirk: "Ahead warp factor 3"</t>
  </si>
  <si>
    <t>Kirk: "Ahead warp factor 7"</t>
  </si>
  <si>
    <t>Kirk: "Ahead warp factor one"</t>
  </si>
  <si>
    <t>Kirk: "Alter course to vulcan, increase speed to warp 4"</t>
  </si>
  <si>
    <t>Kirk: "Engage:warp 1 sir"</t>
  </si>
  <si>
    <t>Kirk: "Engage 1/2 speed"</t>
  </si>
  <si>
    <t>Kirk: "Engage warp 1"</t>
  </si>
  <si>
    <t>Kirk: "Engines astern, full speed"</t>
  </si>
  <si>
    <t>Kirk: "Emergency warp at the easliest possible moment"</t>
  </si>
  <si>
    <t>Kirk: "Kirk: "Full ahead, warp 1 factor"</t>
  </si>
  <si>
    <t>Kirk: "Full ahead, maximum warp"</t>
  </si>
  <si>
    <t>Kirk: "Helm, give us warp speed"</t>
  </si>
  <si>
    <t>Kirk: "Head out at space normal speed"</t>
  </si>
  <si>
    <t>Kirk: "Initiate warp 6"</t>
  </si>
  <si>
    <t>Kirk: "Lay in a course for altair 6, leave orbit when ready"</t>
  </si>
  <si>
    <t>Kirk: "Lay in a course for vulcan, tell engineering I want warp 8 or better"</t>
  </si>
  <si>
    <t>Kirk: "Maximum accleration when I give the word"</t>
  </si>
  <si>
    <t>Sulu: "Now at warp 3"</t>
  </si>
  <si>
    <t>Sulu: "Our speed is now maximum"</t>
  </si>
  <si>
    <t>Sulu: "Off the dial"</t>
  </si>
  <si>
    <t>helmsman, Kirk: "On course, warp factor 2"</t>
  </si>
  <si>
    <t>Kirk: "Power astern, 1/2 speed"</t>
  </si>
  <si>
    <t>Kirk: "Reduce to sub-warp speed"</t>
  </si>
  <si>
    <t>Kirk: "Switch to impulse"</t>
  </si>
  <si>
    <t>Kirk: "Kirk: "Warp us out of here"</t>
  </si>
  <si>
    <t>Kirk: "Kirk: "Warp 1"</t>
  </si>
  <si>
    <t>Sulu: "Warp 2 sir"</t>
  </si>
  <si>
    <t>Kirk: "Warp factor 7"</t>
  </si>
  <si>
    <t>Kirk: "Warp factor 8"</t>
  </si>
  <si>
    <t>Sulu: "Warp 4"</t>
  </si>
  <si>
    <t>Sulu: "Warp 7"</t>
  </si>
  <si>
    <t>Sulu: "Warp 8"</t>
  </si>
  <si>
    <t>Kirk: "Warp 2 factor"</t>
  </si>
  <si>
    <t>Kirk: "Warp 1 factor"</t>
  </si>
  <si>
    <t>checkov: "We'll have to head there directly at warp 6 sir, insufficient time to stop off at vulcan"</t>
  </si>
  <si>
    <t>engineering_tech: "Warp 10"</t>
  </si>
  <si>
    <t>engineering_tech: "Warp 11" | Scotty: "Impossible, it can't go that fast"</t>
  </si>
  <si>
    <t>Kirk rips shirt in fight with Lt. Finney.</t>
  </si>
  <si>
    <t>Yeoman Rand shows spots on legs to Kirk and cries into Kirk's chest</t>
  </si>
  <si>
    <t>Spock writes on padd | hands to Yeoman Rand</t>
  </si>
  <si>
    <t>Yeoman Rand unused</t>
  </si>
  <si>
    <t>Yeoman Rand logs entries</t>
  </si>
  <si>
    <t>Kirk can't tell Yeoman Rand how he feels</t>
  </si>
  <si>
    <t>Yeoman Rand in flimsy nightgown, with nipples</t>
  </si>
  <si>
    <t>crewmen obstructing Yeoman Rand in sexist way. Spock helps. Yeoman Rand calls for Spock when it starts again</t>
  </si>
  <si>
    <t>Kirk thinks: yeoman Yeoman Rand is his possession "I have a beautiful yeoman"</t>
  </si>
  <si>
    <t>Yeoman Rand prettying herself in front of mirror</t>
  </si>
  <si>
    <t>Yeoman Rand acts like helpless victim</t>
  </si>
  <si>
    <t>after McCoy annouces good news, Kirk turns to hold Yeoman Rand</t>
  </si>
  <si>
    <t>Yeoman Rand huddles close to Kirk and they hold each other during danger time</t>
  </si>
  <si>
    <t>Lt. Angela Martinez cries into Kirk's chest after death of her fiance</t>
  </si>
  <si>
    <t>Lt. Angela Martinez in chapel where she was to be married</t>
  </si>
  <si>
    <t>Lt. Angela Martinez's wedding is interrupted in the intro and her to-be husband dies before the episode ends</t>
  </si>
  <si>
    <t>Kirk hold's Jamie's shoulders</t>
  </si>
  <si>
    <t>Lella cries and hugs Spock as she's free of spores and realizes he'll leave again</t>
  </si>
  <si>
    <t>Spock and Lella hold hands while walking</t>
  </si>
  <si>
    <t>Lella cries when she realizes she lost Spock</t>
  </si>
  <si>
    <t>Spock kisses Lella</t>
  </si>
  <si>
    <t>Commodore Mendez has padd on table in briefing room</t>
  </si>
  <si>
    <t>Nurse Chapel kisses Spock</t>
  </si>
  <si>
    <t>Nurse Chapel hold padd</t>
  </si>
  <si>
    <t>Nurse Chapel hold padd in sick bay</t>
  </si>
  <si>
    <t>Nurse Chapel write on padd</t>
  </si>
  <si>
    <t>Nurse Chapel write on padd at desk in sick bay</t>
  </si>
  <si>
    <t>Nurse Chapel hands padd to McCoy</t>
  </si>
  <si>
    <t>Nurse Chapel smooths her skirt over her thighs waiting to approach Spock</t>
  </si>
  <si>
    <t>upshot from chasm of Nurse Chapel's skirt</t>
  </si>
  <si>
    <t>Nurse Chapel flirts with Spock by making plemic soup</t>
  </si>
  <si>
    <t>Spock asks Nurse Chapel to make him soup</t>
  </si>
  <si>
    <t>Nurse Chapel had a deep crush on Spock but the execs didn't want it</t>
  </si>
  <si>
    <t>Spock gets crazy when Nurse Chapel brings soup</t>
  </si>
  <si>
    <t>McCoy Nurse Chapel examines Spock</t>
  </si>
  <si>
    <t>Lt. Bailey with padd on briefing room table</t>
  </si>
  <si>
    <t>Lt. Bailey write on padd</t>
  </si>
  <si>
    <t>Scotty comforts Lt. Carolyn Palamas</t>
  </si>
  <si>
    <t>Lt. Carolyn Palamas hands Kirk padd, Kirk reads and hands back</t>
  </si>
  <si>
    <t>Spock reads report from padd to Kirk about his needing R&amp;R.</t>
  </si>
  <si>
    <t>Padd on arm of captain's chair, writes on it.</t>
  </si>
  <si>
    <t>Nuclear warheads on jet ready to shoot at Enterprise.</t>
  </si>
  <si>
    <t>Lt. Carolyn Palamas falls in love with a crazy god</t>
  </si>
  <si>
    <t>Lt. Carolyn Palamas scan local area</t>
  </si>
  <si>
    <t>Scotty gently courts Lt. Carolyn Palamas then attempts to defend her honor</t>
  </si>
  <si>
    <t>Scotty ask Lt. Carolyn Palamas if she'd like to go for coffee</t>
  </si>
  <si>
    <t>trio discuss Thasians</t>
  </si>
  <si>
    <t>antimatter Lazarus world</t>
  </si>
  <si>
    <t>good Lazarus trapped forever with crazy Lazarus in negative corridor</t>
  </si>
  <si>
    <t>Spock anaylize effect that attacked Lazarus</t>
  </si>
  <si>
    <t>Spock scan Lazarus vehicle</t>
  </si>
  <si>
    <t>both Lazarus' fight in negative space</t>
  </si>
  <si>
    <t>both Lazarus' fight no negative space, just a switch</t>
  </si>
  <si>
    <t>Lazarus knock out transport officer</t>
  </si>
  <si>
    <t>Lazarus uses knockout gas in engineering to steal dilithium crystals</t>
  </si>
  <si>
    <t>Kirk throws Lazarus into inter-dimensional corridor</t>
  </si>
  <si>
    <t>McCoy injects Lazarus</t>
  </si>
  <si>
    <t>Lazarus' ship transports people between dimensions</t>
  </si>
  <si>
    <t>Kirk destroy Lazarus' ship</t>
  </si>
  <si>
    <t>McCoy examines Lazarus</t>
  </si>
  <si>
    <t>Apollo, a powerful being who likes to think of himself as a god</t>
  </si>
  <si>
    <t>Apollo said none of their devices would work anymore. Then they go off and scan the area with their tricorders.</t>
  </si>
  <si>
    <t>Lt. Carolyn Palamas must choose between Apollo and her duty. Early on, Bones even discussed the trope.</t>
  </si>
  <si>
    <t>Apollo just fades away from lack of worship</t>
  </si>
  <si>
    <t>Scotty scan Apollo's temple looking for source of Apollo's power</t>
  </si>
  <si>
    <t>Chekov scan Apollo's temple looking for source of Apollo's power</t>
  </si>
  <si>
    <t>Lt. Carolyn Palamas scan Apollo's temple looking for source of Apollo's power</t>
  </si>
  <si>
    <t>Scotty attacks Apollo and gets shocked to the ground</t>
  </si>
  <si>
    <t>scooty love Lt. Carolyn Palamas but Lt. Carolyn Palamas falls in love with Apollo</t>
  </si>
  <si>
    <t>Chekov claiming Russian origins for everything, in this case comparing Apollo's vanishing act to "the cat from the old Russian story" and indignantly refusing Kirk's suggestion that the Cheshire Cat is actually English.</t>
  </si>
  <si>
    <t>Lt. Carolyn Palamas loves Apollo</t>
  </si>
  <si>
    <t>Apollo uses this to strangle Kirk after zapping Scotty.</t>
  </si>
  <si>
    <t>acotty attempts to shoot Apollo but phaser fails</t>
  </si>
  <si>
    <t>Chekov attempts to shoot Apollo but phaser fails</t>
  </si>
  <si>
    <t>Apollo fires lightning bolts at ship</t>
  </si>
  <si>
    <t>Apollo lays a big one on Lt. Carolyn Palamas, again</t>
  </si>
  <si>
    <t>Lt. Carolyn Palamas kisses Apollo in loving fashion</t>
  </si>
  <si>
    <t>Scotty needs to protect Lt. Carolyn Palamas from Apollo</t>
  </si>
  <si>
    <t>Apollo has this to say of the archaeology and ancient culture expert of the Enterprise crew: Apollo: You seem wise, for a woman.</t>
  </si>
  <si>
    <t>the Talosians advanced past petty problems</t>
  </si>
  <si>
    <t>Trelane's parents</t>
  </si>
  <si>
    <t>discuss with Kirk how to classify Trelane</t>
  </si>
  <si>
    <t>fight during Trelane's hunt</t>
  </si>
  <si>
    <t>Kirk shoots mirror behind Trelane with dueling pistol</t>
  </si>
  <si>
    <t>Trelane shoots dueling pistol in the air</t>
  </si>
  <si>
    <t>Uhura play harpsicord (given ability by Trelane)</t>
  </si>
  <si>
    <t>Trelane's parents show up and stop his "fun"</t>
  </si>
  <si>
    <t>Trelane arguing with his parents, rants and pouts about not getting to play with his toys</t>
  </si>
  <si>
    <t>McCoy examines Trelane</t>
  </si>
  <si>
    <t>Metrons declare they will kill the loser and his ship</t>
  </si>
  <si>
    <t>Organians take human form for visitors</t>
  </si>
  <si>
    <t>Organian peace treaty imposed by peaceful energy beings</t>
  </si>
  <si>
    <t>Spock attempt to verify Organians assessment of the situation</t>
  </si>
  <si>
    <t>200 Organians killed in courtyard</t>
  </si>
  <si>
    <t>nuclear device in flotsam by Romulans</t>
  </si>
  <si>
    <t>after seeing Romulans for the first time</t>
  </si>
  <si>
    <t>first appearance of the Romulan cloaking device</t>
  </si>
  <si>
    <t>Romulan ship fire plasma bolt at Enterprise</t>
  </si>
  <si>
    <t>a single cultural world: Romulans are all warlike</t>
  </si>
  <si>
    <t>Kirk has Sulu fire in random pattern to find Romulan ship</t>
  </si>
  <si>
    <t>Augmented: Kirk &amp; McCoy laugh at Spocks expense after insulting him</t>
  </si>
  <si>
    <t>Augmented: Spock thinks running around in the grass is illogical rest, Spock doesn't laugh</t>
  </si>
  <si>
    <t>Augmented: Kirk razes Spock about desparation move, Spock doesn't laugh</t>
  </si>
  <si>
    <t>Augmented: Spock doesn't laugh</t>
  </si>
  <si>
    <t>Spock after mind melding with Nomad</t>
  </si>
  <si>
    <t>trio discuss Nomad.</t>
  </si>
  <si>
    <t>after calculating the size of Nomad</t>
  </si>
  <si>
    <t>after Nomad brings Scotty back to life Spock gives McCoy a double raised eyebrow</t>
  </si>
  <si>
    <t>following Kirk and Nomad from transporter room looks at McCoy and raises eyebrow</t>
  </si>
  <si>
    <t>Scotty attacks Nomad, gets thrown back by energy bolt</t>
  </si>
  <si>
    <t>revive Nurse Chapel after Nomad attacked her</t>
  </si>
  <si>
    <t>Kirk points out all of Nomad's errors and tells it it must execute it's prime function and sterilize</t>
  </si>
  <si>
    <t>Spock mind melds with Nomad</t>
  </si>
  <si>
    <t>Nomad kills Scotty but brings him back to life</t>
  </si>
  <si>
    <t>Nomad kills redshirt security officer</t>
  </si>
  <si>
    <t>fires photon torpedo at Nomad</t>
  </si>
  <si>
    <t>Talosians</t>
  </si>
  <si>
    <t>Charlie Evans abuses the power the thalsions gave him to survive</t>
  </si>
  <si>
    <t>Thasians take Charlie Evans back</t>
  </si>
  <si>
    <t>Yeoman Rand is first girl Charlie Evans's ever seen</t>
  </si>
  <si>
    <t>Charlie Evans slaps Yeoman Rand on ass</t>
  </si>
  <si>
    <t>thasian's show up to bring Charlie Evans home</t>
  </si>
  <si>
    <t>mental powers given by Thasians so Charlie Evans could survive</t>
  </si>
  <si>
    <t>Charlie Evans made phaser disappear</t>
  </si>
  <si>
    <t>Charlie Evans flirts with Yeoman Rand</t>
  </si>
  <si>
    <t>3d chess played by Spock &amp; Charlie Evans in rec room</t>
  </si>
  <si>
    <t>McCoy examines Charlie Evans</t>
  </si>
  <si>
    <t>Kirk explains to Charlie Evans about slapping Yeoman Rand on ass</t>
  </si>
  <si>
    <t>Kirk fumbles the talk with Charlie Evans about Yeoman Rand</t>
  </si>
  <si>
    <t>Charlie Evans makes card appear in Yeoman Rand's uniform between her breasts</t>
  </si>
  <si>
    <t>everyone sad over how badly Khan acted</t>
  </si>
  <si>
    <t>Kirk and Khan fight in engineering</t>
  </si>
  <si>
    <t>Khan escape quarters and knock out guard</t>
  </si>
  <si>
    <t>Khan's man fights Scotty</t>
  </si>
  <si>
    <t>Khan's man gets ready to strike Uhura again</t>
  </si>
  <si>
    <t>Khan's man strikes Uhura across face</t>
  </si>
  <si>
    <t>served at dinner for Khan</t>
  </si>
  <si>
    <t>attempt to revive Khan with hypospray</t>
  </si>
  <si>
    <t>men (Khan) were more adventuresome and bolder, more colorful : yes sir, I think they were</t>
  </si>
  <si>
    <t>Khan knock out transporter_officer to get back aboard his ship</t>
  </si>
  <si>
    <t>Spock neck pinches Khan's man</t>
  </si>
  <si>
    <t>McCoy examines Khan</t>
  </si>
  <si>
    <t>works on Khan to bring him around</t>
  </si>
  <si>
    <t>Kirk shot Gorn with cannon</t>
  </si>
  <si>
    <t>Metrons arrange Kirk vs Gorn fight</t>
  </si>
  <si>
    <t>Kirk and Gorn fight. Kirk is outmatched</t>
  </si>
  <si>
    <t>Kirk pushed big rock on Gorn</t>
  </si>
  <si>
    <t>Gorn kill lt_o'herlihy</t>
  </si>
  <si>
    <t>Kirk shoots Gorn ship</t>
  </si>
  <si>
    <t>Neutral Zone between Federation and Romulan empire</t>
  </si>
  <si>
    <t>pergium, needed all over the Federation</t>
  </si>
  <si>
    <t>said to be important members of the Federation have little or nothing to do</t>
  </si>
  <si>
    <t>Lt. McGivers unused</t>
  </si>
  <si>
    <t>Dr. Helen Noel crawls through shaft</t>
  </si>
  <si>
    <t>Dr. Helen Noel plants fake memory of kiss in Kirk's mind</t>
  </si>
  <si>
    <t>Dr. Helen Noel has the hot for Kirk but not visa versa</t>
  </si>
  <si>
    <t>averted: Kirk and Lenore ready to kiss but find a dead body</t>
  </si>
  <si>
    <t>Lenore set phaser on overload to kill Kirk</t>
  </si>
  <si>
    <t>Lenore finds witnesses and kills them</t>
  </si>
  <si>
    <t>Kirk and Lenore on shuttle craft observation deck</t>
  </si>
  <si>
    <t>Lenore set phaser to kill</t>
  </si>
  <si>
    <t>Kirk's flirting with Lenore is fake</t>
  </si>
  <si>
    <t>Lenore fur minidress</t>
  </si>
  <si>
    <t>Kirk ribs Spock in the ending about his heritage.</t>
  </si>
  <si>
    <t>Pike: "Our time warp, factor 7"</t>
  </si>
  <si>
    <t>Pike: "All decks prepare for hyperdrive"</t>
  </si>
  <si>
    <t>Pike: "I'm not used to having a woman on the bridge"</t>
  </si>
  <si>
    <t>Evil-Kirk grabs Yeoman Rand and tries to kiss her</t>
  </si>
  <si>
    <t>Evil-Kirk attackes technican in transporter room</t>
  </si>
  <si>
    <t>Evil-Kirk attackes security officer in Enterprise corridor</t>
  </si>
  <si>
    <t>Kirk fights Evil-Kirk in engineering</t>
  </si>
  <si>
    <t>Evil-Kirk eyes Yeoman Rand up and down in lustful fashion</t>
  </si>
  <si>
    <t>Yeoman Rand does a brief one as she tries to get away from Evil-Kirk</t>
  </si>
  <si>
    <t>Spock neck pinches Evil-Kirk</t>
  </si>
  <si>
    <t>Evil-Kirk shoots at Kirk, phaser set to kill</t>
  </si>
  <si>
    <t>McCoy examines Evil-Kirk</t>
  </si>
  <si>
    <t>Dr. Van Gelder attacks security officer</t>
  </si>
  <si>
    <t>Kirk and Dr. Van Gelder on bridge</t>
  </si>
  <si>
    <t>McCoy sedates Dr. Van Gelder</t>
  </si>
  <si>
    <t>Spock Mind Melds Dr. Van Gelder to pick info from his troubled mind.</t>
  </si>
  <si>
    <t>Spock neck pinches Dr. Van Gelder</t>
  </si>
  <si>
    <t>averted: They get off easy in this ep. Two get karate chopped, one gets put in a chokehold until he passes out. It's possible that Dr. Van Gelder wasn't far gone enough to murder and just knocked them out for awhile.</t>
  </si>
  <si>
    <t>McCoy examines Dr. Van Gelder</t>
  </si>
  <si>
    <t>Kirk fights Lt. Finney in engineering</t>
  </si>
  <si>
    <t>Lt. Tormolan attempted suicide</t>
  </si>
  <si>
    <t>caveman kills Lt. Gaetano</t>
  </si>
  <si>
    <t>Lt. Gaetano shoots at cavemen to frighten them</t>
  </si>
  <si>
    <t>averted: Lt. Gaetano and lt_latimer wear yellow</t>
  </si>
  <si>
    <t>Kirk know out Captain Christopher</t>
  </si>
  <si>
    <t>Captain Christopher sketch layout of air force base</t>
  </si>
  <si>
    <t>Spock neck pinches Captain Christopher</t>
  </si>
  <si>
    <t>Kirk garrotes Klingon</t>
  </si>
  <si>
    <t>Kirk knock out Klingon</t>
  </si>
  <si>
    <t>a single cultural world: Klingons are all warlike</t>
  </si>
  <si>
    <t>Spock neck pinches Klingon</t>
  </si>
  <si>
    <t>Klingon ship fires at Enterprise</t>
  </si>
  <si>
    <t>Kirk shoots Klingon to stun</t>
  </si>
  <si>
    <t>Spock shoots Klingon to stun</t>
  </si>
  <si>
    <t>Kirk destroy Klingon warship</t>
  </si>
  <si>
    <t>Kirk shoot Klingon ship</t>
  </si>
  <si>
    <t>a lethal escalating war between villagers forced by Federation and Klingons</t>
  </si>
  <si>
    <t>Kirk choke Dr. Corby with rope</t>
  </si>
  <si>
    <t>Kirk fights Dr. Corby</t>
  </si>
  <si>
    <t>Dr. Corby, the "pasteur" of archeological medicine, famous for his translation of the medical records from the Orion ruins, which are "required reading" at Starfleet Academy.</t>
  </si>
  <si>
    <t>Kirk forces the roboticized Dr. Corby to realize that he's the Tomato in the Mirror, driving him to suicide.</t>
  </si>
  <si>
    <t>Dr. Corby found alien android technology</t>
  </si>
  <si>
    <t>Dr. Corby set phaser to kill</t>
  </si>
  <si>
    <t>Nurse Chapel and Dr. Corby kiss after separating many years ago</t>
  </si>
  <si>
    <t>Dr. Corby makes Kirk android to infiltrate Enterprise</t>
  </si>
  <si>
    <t>McCoy meets an old flame, Nancy Crater</t>
  </si>
  <si>
    <t>Nancy Crater flirts with darnell to lure him away so she can suck his salt</t>
  </si>
  <si>
    <t>Nancy Crater flirts with McCoy cause he wants her to</t>
  </si>
  <si>
    <t>Freudian Trio discuss harry and their situation</t>
  </si>
  <si>
    <t>Freudian Trio discuss the fantastic situation</t>
  </si>
  <si>
    <t>Freudian Trio discuss trial</t>
  </si>
  <si>
    <t>Freudian Trio discuss Spock getting emotional when he saw Kirk alive</t>
  </si>
  <si>
    <t>Freudian Trio discuss darnell's death &amp; salt</t>
  </si>
  <si>
    <t>Freudian Trio discuss Charlie Evans</t>
  </si>
  <si>
    <t>Freudian Trio+1 discuss planetary orbit</t>
  </si>
  <si>
    <t>Freudian Trio discuss dead dog</t>
  </si>
  <si>
    <t>Freudian Trio discuss Kirk's split personaility</t>
  </si>
  <si>
    <t>Freudian Trio discuss merging Kirk to save crew</t>
  </si>
  <si>
    <t>Freudian Trio question Yeoman Rand about attack by Kirk</t>
  </si>
  <si>
    <t>Freudian Trio+Yeoman Rand discuss disease</t>
  </si>
  <si>
    <t>Freudian Trio discuss tantalus</t>
  </si>
  <si>
    <t>Freudian Trio discuss Khan</t>
  </si>
  <si>
    <t>Freudian Trio discuss the eugenics war</t>
  </si>
  <si>
    <t>Freudian Trio discuss creature situation</t>
  </si>
  <si>
    <t>Freudian Trio discuss how to kill aliens with killing host</t>
  </si>
  <si>
    <t>Freudian Trio discuss Spock and 1 million colonists</t>
  </si>
  <si>
    <t>Freudian Trio discuss Spock's eyelids</t>
  </si>
  <si>
    <t>Freudian Trio discuss going down to vulcan with Spock</t>
  </si>
  <si>
    <t>Kirk hides behind Andrea while phaser aimed at him.</t>
  </si>
  <si>
    <t>Kirk forces Andrea to kiss him to break her programming</t>
  </si>
  <si>
    <t>Kirk hides behind Andrea while phaser aimed at him</t>
  </si>
  <si>
    <t>Dr. Corby commands Andrea to kiss himself</t>
  </si>
  <si>
    <t>Dr. Corby commands Andrea to kiss Kirk</t>
  </si>
  <si>
    <t>Kirk makes Andrea reject her programming</t>
  </si>
  <si>
    <t>Kirk seduces the android Andrea</t>
  </si>
  <si>
    <t>Andrea is revealed to be an android.</t>
  </si>
  <si>
    <t>question: was Dr. Corby having sex with Andrea or not?</t>
  </si>
  <si>
    <t>Andrea's backless outfit</t>
  </si>
  <si>
    <t>Freudian Trio doscuss Balok whil waiting for Balok to do something</t>
  </si>
  <si>
    <t>bluffs Balok about device</t>
  </si>
  <si>
    <t>Balok requests evidence of corbomite</t>
  </si>
  <si>
    <t>Kirk pronounce destruction of Enterprise will result in destruction of Balok's vessel</t>
  </si>
  <si>
    <t>Balok gives Enterprise cew two minutes to prepare for death</t>
  </si>
  <si>
    <t>corbomite doesn't exist. A bluff made up to stop Balok from destroying the Enterprise</t>
  </si>
  <si>
    <t>Freudian Trio discuss Kodos investigation</t>
  </si>
  <si>
    <t>Kodos takes shot (by Lenore) aimed at Kirk</t>
  </si>
  <si>
    <t>Freudian Trio discuss Captain Christopher</t>
  </si>
  <si>
    <t>McCoy examines Captain Christopher</t>
  </si>
  <si>
    <t>Pike imprisoned with Vina</t>
  </si>
  <si>
    <t>Vina's metallic minidress</t>
  </si>
  <si>
    <t>Dr. Dehner and Gary Mitchell are antagonistic to each other</t>
  </si>
  <si>
    <t>every man desires Mudd's women</t>
  </si>
  <si>
    <t>every crewman has the hots for Mudd's women</t>
  </si>
  <si>
    <t>Mudd's women | ass shot as they're walking away</t>
  </si>
  <si>
    <t>Mudd's women | every male on the ship was looking</t>
  </si>
  <si>
    <t>Mudd's women outfits</t>
  </si>
  <si>
    <t>Spock's betroved, T'Pring, from childhood</t>
  </si>
  <si>
    <t>T'Pring doesn't want to be wed to a living legend</t>
  </si>
  <si>
    <t>Kirk gets facsmilie of old girlfriend (Ruth), and he's happy</t>
  </si>
  <si>
    <t>Harry Mudd sends Ruth to seduce Kirk for information</t>
  </si>
  <si>
    <t>Kirk and Ruth have a kiss of remembrance of good times</t>
  </si>
  <si>
    <t>Kirk goes off with the facsmilie of Ruth, his old flame</t>
  </si>
  <si>
    <t>Khan falls in love with Lt. McGivers. they run away together</t>
  </si>
  <si>
    <t>Khan kisses Lt. McGivers and she kisses him back then she's never seen again</t>
  </si>
  <si>
    <t>Lt. McGivers is entranced by kahn</t>
  </si>
  <si>
    <t>Khan changes Lt. McGivers hairdo and pets her neck</t>
  </si>
  <si>
    <t>Khan gives Lt. McGivers ultimatium to ask for permission to stay</t>
  </si>
  <si>
    <t>Khan has a magnetism, almost electric and it could overpower Lt. McGivers with her preoccupation with the past.</t>
  </si>
  <si>
    <t>Lt. McGivers apologizes to Khan about Kirk's behavior</t>
  </si>
  <si>
    <t>Lt. McGivers fawns over Khan at court martial</t>
  </si>
  <si>
    <t>Lt. McGivers promises to do anything Khan asks</t>
  </si>
  <si>
    <t>Lt. McGivers rearranged her hair as Khan suggested to please him</t>
  </si>
  <si>
    <t>Kirk offers Saurian brandy to captain of Antares</t>
  </si>
  <si>
    <t>sipping Saurian brandy in sick bay, twice</t>
  </si>
  <si>
    <t>Kirk demands Saurian brandy from McCoy</t>
  </si>
  <si>
    <t>McCoy and Kirk have shots of Saurian brandy</t>
  </si>
  <si>
    <t>Dr. Adams has his brain wiped by his neural neutralizer</t>
  </si>
  <si>
    <t>Nurse Chapel teaching Uhura to read. They hug</t>
  </si>
  <si>
    <t>McCoy sedates Aurelan Kirk</t>
  </si>
  <si>
    <t>McCoy sedates Tim Kirk</t>
  </si>
  <si>
    <t>McCoy examines Aurelan Kirk Tim Kirk</t>
  </si>
  <si>
    <t>Kirk and Areel Shaw kiss . Then she tells him she's the prosecuter</t>
  </si>
  <si>
    <t>Kirk flirts with Areel Shaw in bar</t>
  </si>
  <si>
    <t>Spock beats on Salt Creature to show McCoy it's not Nancy Crater</t>
  </si>
  <si>
    <t>Salt Creature is last of its kind</t>
  </si>
  <si>
    <t>Salt Creature appears as a hooker from a pleasure planet to darnell</t>
  </si>
  <si>
    <t>Nancy Crater is revealed to be Salt Creature that killed her</t>
  </si>
  <si>
    <t>Salt Creature can impersonate anybody</t>
  </si>
  <si>
    <t>Freudian Trio discuss human and Horta seeing the other as horrid looking</t>
  </si>
  <si>
    <t>Horta. except there are thousands of eggs, some of them hatching by episode's end.</t>
  </si>
  <si>
    <t>Horta is a silcon based lifeform</t>
  </si>
  <si>
    <t>countermans Spock's order to attempt to capture the Horta</t>
  </si>
  <si>
    <t>Spock tracking signs of silcon (Horta)</t>
  </si>
  <si>
    <t>at first sight of Horta</t>
  </si>
  <si>
    <t>miners attack security officers to get past them to the Horta</t>
  </si>
  <si>
    <t>mind meld with Horta</t>
  </si>
  <si>
    <t>Kirk shoots Horta</t>
  </si>
  <si>
    <t>Spock shoots Horta</t>
  </si>
  <si>
    <t>McCoy examines Horta</t>
  </si>
  <si>
    <t>Horta. Except there are thousands of eggs, some of them hatching by episode's end.</t>
  </si>
  <si>
    <t>fight in the koon-ut-kal-if-fee | T'Pau presides over Spock's wedding</t>
  </si>
  <si>
    <t>Subverted: the Organians prevent a war</t>
  </si>
  <si>
    <t>Subverted: temperatures plummet to -100 after dark</t>
  </si>
  <si>
    <t>Subverted: extremely harsh sand storms constantly</t>
  </si>
  <si>
    <t>Subverted: toxic atmosphere except around Trelane's house</t>
  </si>
  <si>
    <t>Subverted: living only in environmentally controlled areas</t>
  </si>
  <si>
    <t>Subverted: vulcan is extremely hot and dry with very thin atmosphere</t>
  </si>
  <si>
    <t>Kirk forces the roboticized Dr. Corby to realize that he's mad and drives him to suicide.</t>
  </si>
  <si>
    <t>Kirk convinced Landru-computer that it was killing the "body" by halting their progress through Mind Control.</t>
  </si>
  <si>
    <t>Venus Drug given to women by Harry Mudd</t>
  </si>
  <si>
    <t>Venus Drug gives people "more" of what they have naturally</t>
  </si>
  <si>
    <t>Sulu gets amorous for Uhura but she's notinterested in him.</t>
  </si>
  <si>
    <t>It's revealed Eve McHuron doesn't need the drug to be beautiful. Beauty is only a matter of self-confidence.</t>
  </si>
  <si>
    <t>Pike protects woman by standing in front of her</t>
  </si>
  <si>
    <t>Salt Creature appears as a hooker from a pleasure planet to Darnell</t>
  </si>
  <si>
    <t>McCoy examines Dr. Crater</t>
  </si>
  <si>
    <t>Dr. Crater fires at Kirk and Spock, phaser set to kill</t>
  </si>
  <si>
    <t>McCoy checks Dr. Crater's tonsils</t>
  </si>
  <si>
    <t>Dr. Crater: "Being a woman, she (Nancy Crater) gets lonely"</t>
  </si>
  <si>
    <t>Yeoman Rand in flimsy nightgown, with visible nipples</t>
  </si>
  <si>
    <t>Charlie (to Yeoman Rand): "You smell like a girl"</t>
  </si>
  <si>
    <t>Charlie: "Isn't pink your (Yeoman Rand) favorite color?"</t>
  </si>
  <si>
    <t>Gary Mitchell holds Yeoman Colt's hand the whole the ship is in danger</t>
  </si>
  <si>
    <t>Gary Mitchell: she (Dr. Dehner) is a walking freezer unit"</t>
  </si>
  <si>
    <t>Crewmen blocks Yeoman Rand. Spock helps and leaves. Yeoman Rand calls for Spock when it starts again</t>
  </si>
  <si>
    <t>Kirk thinks Yeoman Rand is his possession,  "I have a beautiful Yeoman."</t>
  </si>
  <si>
    <t>Yeoman Rand acts like helpless victim after the attempted rape</t>
  </si>
  <si>
    <t>Kirk: "A woman only needs to 'think' she's beautiful to 'be' beautiful"</t>
  </si>
  <si>
    <t>Miners want something that's not real about the women</t>
  </si>
  <si>
    <t>Eve: "The sound of the male ego. Travel halfway across the galaxy and it's still the same song."</t>
  </si>
  <si>
    <t>Ben Childress (to Eve): "I'm supposed to sit, taste it, roll my eyes and, whooo, female cooking again."</t>
  </si>
  <si>
    <t>Ben Childress (to Kirk): "You mean they all really look like she does?"</t>
  </si>
  <si>
    <t>Eve (to Kirk): "It's all the same, no men"</t>
  </si>
  <si>
    <t>After McCoy announces the good news, Kirk turns to hold Yeoman Rand</t>
  </si>
  <si>
    <t>Kirk (to Miri) : "You're a pretty young woman"</t>
  </si>
  <si>
    <t>Yeoman Rand (to Kirk): "I used to try to get to get you to look at my legs. Now look at them"</t>
  </si>
  <si>
    <t>Nomad: "That unit is defective. It's thinking is chaotic. Absorbing it unsettled me." | Spock: " that unit is a woman" | Nomad: "A mass of conflicting impulses."</t>
  </si>
  <si>
    <t>Pike: "If I ever get my hands on the the genius who assigned me a female yeoman." | Dr. Boyce "What's the matter Jim, don't you trust yourself?"</t>
  </si>
  <si>
    <t>whichDotOnSpoke</t>
  </si>
  <si>
    <t>color</t>
  </si>
  <si>
    <t>March 8, 1968</t>
  </si>
  <si>
    <t>Bread and Circuses</t>
  </si>
  <si>
    <t>March 15, 1968</t>
  </si>
  <si>
    <t>Assignment: Earth</t>
  </si>
  <si>
    <t>March 29, 1968</t>
  </si>
  <si>
    <t>Spock's Brain</t>
  </si>
  <si>
    <t>September 20, 1968</t>
  </si>
  <si>
    <t>The Enterprise Incident</t>
  </si>
  <si>
    <t>September 27, 1968</t>
  </si>
  <si>
    <t>The Paradise Syndrome</t>
  </si>
  <si>
    <t>October 4, 1968</t>
  </si>
  <si>
    <t>And the Children Shall Lead</t>
  </si>
  <si>
    <t>October 11, 1968</t>
  </si>
  <si>
    <t>Is There in Truth No Beauty?</t>
  </si>
  <si>
    <t>October 18, 1968</t>
  </si>
  <si>
    <t>Spectre of the Gun</t>
  </si>
  <si>
    <t>October 25, 1968</t>
  </si>
  <si>
    <t>Day of the Dove</t>
  </si>
  <si>
    <t>November 1, 1968</t>
  </si>
  <si>
    <t>November 8, 1968</t>
  </si>
  <si>
    <t>The Tholian Web</t>
  </si>
  <si>
    <t>November 15, 1968</t>
  </si>
  <si>
    <t>Plato's Stepchildren</t>
  </si>
  <si>
    <t>November 22, 1968</t>
  </si>
  <si>
    <t>Wink of an Eye</t>
  </si>
  <si>
    <t>November 29, 1968</t>
  </si>
  <si>
    <t>The Empath</t>
  </si>
  <si>
    <t>December 6, 1968</t>
  </si>
  <si>
    <t>Elaan of Troyius</t>
  </si>
  <si>
    <t>December 20, 1968</t>
  </si>
  <si>
    <t>Whom Gods Destroy</t>
  </si>
  <si>
    <t>January 3, 1969</t>
  </si>
  <si>
    <t>Let That Be Your Last Battlefield</t>
  </si>
  <si>
    <t>January 10, 1969</t>
  </si>
  <si>
    <t>The Mark of Gideon</t>
  </si>
  <si>
    <t>January 17, 1969</t>
  </si>
  <si>
    <t>That Which Survives</t>
  </si>
  <si>
    <t>January 24, 1969</t>
  </si>
  <si>
    <t>The Lights of Zetar</t>
  </si>
  <si>
    <t>January 31, 1969</t>
  </si>
  <si>
    <t>February 14, 1969</t>
  </si>
  <si>
    <t>The Way to Eden</t>
  </si>
  <si>
    <t>February 21, 1969</t>
  </si>
  <si>
    <t>The Cloud Minders</t>
  </si>
  <si>
    <t>February 28, 1969</t>
  </si>
  <si>
    <t>The Savage Curtain</t>
  </si>
  <si>
    <t>March 7, 1969</t>
  </si>
  <si>
    <t>March 14, 1969</t>
  </si>
  <si>
    <t>Turnabout Intruder</t>
  </si>
  <si>
    <t>June 3, 1969</t>
  </si>
  <si>
    <t>A God I Am</t>
  </si>
  <si>
    <t>A.I. Is A Crapshoot</t>
  </si>
  <si>
    <t>Above The Influence</t>
  </si>
  <si>
    <t>Accidental Hug</t>
  </si>
  <si>
    <t>Air-Vent Passageway</t>
  </si>
  <si>
    <t>Alien Non-Interference Clause</t>
  </si>
  <si>
    <t>All Girls Want Bad Boys</t>
  </si>
  <si>
    <t>All Planets Are Earth-Like</t>
  </si>
  <si>
    <t>Almost Kiss</t>
  </si>
  <si>
    <t>Alternate Universe</t>
  </si>
  <si>
    <t>Anguished Declaration Of Love</t>
  </si>
  <si>
    <t>Ass In Ambassador</t>
  </si>
  <si>
    <t>Ass Pull</t>
  </si>
  <si>
    <t>Attempted Rape</t>
  </si>
  <si>
    <t>Bad Science***</t>
  </si>
  <si>
    <t>Bamboo Technology</t>
  </si>
  <si>
    <t>Big Damn Kiss</t>
  </si>
  <si>
    <t>Bizarre Instrument</t>
  </si>
  <si>
    <t>Bizarre Weapon</t>
  </si>
  <si>
    <t>Black Dude Dies First</t>
  </si>
  <si>
    <t>Broken Tears</t>
  </si>
  <si>
    <t>Career Versus Man</t>
  </si>
  <si>
    <t>Casanova Wannabe</t>
  </si>
  <si>
    <t>Catch Phrase</t>
  </si>
  <si>
    <t>Chauvanistic Pig</t>
  </si>
  <si>
    <t>Chekov'S Gun</t>
  </si>
  <si>
    <t>Clothing Damage</t>
  </si>
  <si>
    <t>Comm Link</t>
  </si>
  <si>
    <t>Communication Officer</t>
  </si>
  <si>
    <t>Cooldown Hug</t>
  </si>
  <si>
    <t>Cry Into Chest</t>
  </si>
  <si>
    <t>Curb-Stomp Battle</t>
  </si>
  <si>
    <t>Data Pad</t>
  </si>
  <si>
    <t>Deadly Hug</t>
  </si>
  <si>
    <t>Deliberate Values Dissonance</t>
  </si>
  <si>
    <t>Deus Ex Machina</t>
  </si>
  <si>
    <t>Deus Ex Nukina</t>
  </si>
  <si>
    <t>Downer Ending</t>
  </si>
  <si>
    <t>Dress Up Episode</t>
  </si>
  <si>
    <t>Dying Race</t>
  </si>
  <si>
    <t>Energy Beings</t>
  </si>
  <si>
    <t>Enforced Cold War</t>
  </si>
  <si>
    <t>Everybody Laughs Ending</t>
  </si>
  <si>
    <t>Everybody Must Get Stoned</t>
  </si>
  <si>
    <t>Everything Sensor</t>
  </si>
  <si>
    <t>Explosive Instrumentation</t>
  </si>
  <si>
    <t>Explosive Overclocking</t>
  </si>
  <si>
    <t>Fake Love***</t>
  </si>
  <si>
    <t>Fantastic Racism</t>
  </si>
  <si>
    <t>Fascinating Eyebrow</t>
  </si>
  <si>
    <t>Faster-Than-Light Travel</t>
  </si>
  <si>
    <t>Females Are More Innocent</t>
  </si>
  <si>
    <t>Feminine Women Can Cook</t>
  </si>
  <si>
    <t>Femme Fatale</t>
  </si>
  <si>
    <t>Fight***</t>
  </si>
  <si>
    <t>Forced Prize Fight</t>
  </si>
  <si>
    <t>Forcful Kiss</t>
  </si>
  <si>
    <t>Freudian Trio</t>
  </si>
  <si>
    <t>Get Ahold Of Yourself Woman</t>
  </si>
  <si>
    <t>Getting Crap Past The Radar</t>
  </si>
  <si>
    <t>Girl Of The Week</t>
  </si>
  <si>
    <t>Go Seduce My Archnemesis</t>
  </si>
  <si>
    <t>Grand Romantic Gesture</t>
  </si>
  <si>
    <t>Green-Skinned Space Babe</t>
  </si>
  <si>
    <t>Gun***</t>
  </si>
  <si>
    <t>Hard Drinking Tropes***</t>
  </si>
  <si>
    <t>Hello, Nurse</t>
  </si>
  <si>
    <t>Hoist By His Own Petard</t>
  </si>
  <si>
    <t>Holding Hands</t>
  </si>
  <si>
    <t>Hollywood Kiss</t>
  </si>
  <si>
    <t>Hollywood Science</t>
  </si>
  <si>
    <t>Hot Scientist</t>
  </si>
  <si>
    <t>Hug***</t>
  </si>
  <si>
    <t>Hypo***</t>
  </si>
  <si>
    <t>I Did What I Had To</t>
  </si>
  <si>
    <t>I Need A Freaking Drink</t>
  </si>
  <si>
    <t>In The Original Klingon</t>
  </si>
  <si>
    <t>Instant Sedation</t>
  </si>
  <si>
    <t>Kirk Summation</t>
  </si>
  <si>
    <t>Kirk'S Rock</t>
  </si>
  <si>
    <t>Kiss Of Death</t>
  </si>
  <si>
    <t>Kissing Under The Influence</t>
  </si>
  <si>
    <t>Last Of His Kind</t>
  </si>
  <si>
    <t>Let'S You And Him Fight</t>
  </si>
  <si>
    <t>Little Green Man In A Can</t>
  </si>
  <si>
    <t>Living Legend</t>
  </si>
  <si>
    <t>Logic Bomb</t>
  </si>
  <si>
    <t>Lotus-Eater Machine</t>
  </si>
  <si>
    <t>Love Is In The Air</t>
  </si>
  <si>
    <t>Love Potion</t>
  </si>
  <si>
    <t>Love***</t>
  </si>
  <si>
    <t>Macgyvering</t>
  </si>
  <si>
    <t>Magic Antidote</t>
  </si>
  <si>
    <t>Magic Feather</t>
  </si>
  <si>
    <t>Male Gaze</t>
  </si>
  <si>
    <t>Matriarchy</t>
  </si>
  <si>
    <t>Men Act, Women Are</t>
  </si>
  <si>
    <t>Mental Fusion</t>
  </si>
  <si>
    <t>Million-To-One Chance</t>
  </si>
  <si>
    <t>Mundane Utility</t>
  </si>
  <si>
    <t>Music***</t>
  </si>
  <si>
    <t>Music-Sing***</t>
  </si>
  <si>
    <t>Negative Space Wedgie</t>
  </si>
  <si>
    <t>New Old Flame</t>
  </si>
  <si>
    <t>Nipple And Dimed</t>
  </si>
  <si>
    <t>No Mr Bond, I Expect You To Dine</t>
  </si>
  <si>
    <t>Non-Human Lover Revealed</t>
  </si>
  <si>
    <t>Old Job***</t>
  </si>
  <si>
    <t>Only Mostly Dead</t>
  </si>
  <si>
    <t>Panty Shot</t>
  </si>
  <si>
    <t>Parent Ex Machina</t>
  </si>
  <si>
    <t>Phleblotinum, Forgotten</t>
  </si>
  <si>
    <t>Phlebotinum, Applied</t>
  </si>
  <si>
    <t>Phlebotinum, Forgotten</t>
  </si>
  <si>
    <t>Plague</t>
  </si>
  <si>
    <t>Planet Of Hats</t>
  </si>
  <si>
    <t>Portal Door</t>
  </si>
  <si>
    <t>Pressure Point</t>
  </si>
  <si>
    <t>Psychic Powers</t>
  </si>
  <si>
    <t>Put On The Bus</t>
  </si>
  <si>
    <t>Quickly Demoted Woman</t>
  </si>
  <si>
    <t>Ray Gun</t>
  </si>
  <si>
    <t>Red Alert</t>
  </si>
  <si>
    <t>Redshirt</t>
  </si>
  <si>
    <t>Retroirony</t>
  </si>
  <si>
    <t>Reunion Kiss</t>
  </si>
  <si>
    <t>Robosexual</t>
  </si>
  <si>
    <t>Robot Girl</t>
  </si>
  <si>
    <t>Ruins For Ruins Sake</t>
  </si>
  <si>
    <t>Screw The Rules</t>
  </si>
  <si>
    <t>Screw The Rules, I'M Doing What'S Right</t>
  </si>
  <si>
    <t>Security Cling</t>
  </si>
  <si>
    <t>Self-Destruct Mechanism</t>
  </si>
  <si>
    <t>Sexy Backless Outfit</t>
  </si>
  <si>
    <t>She'S Got Legs</t>
  </si>
  <si>
    <t>Ship Tease</t>
  </si>
  <si>
    <t>Shirtless Scene</t>
  </si>
  <si>
    <t>Slipping A Mickey</t>
  </si>
  <si>
    <t>Smart People Play Chess</t>
  </si>
  <si>
    <t>Spoiled Brat</t>
  </si>
  <si>
    <t>Spot The Imposter</t>
  </si>
  <si>
    <t>Stalker With A Crush</t>
  </si>
  <si>
    <t>Star Trek Shuffle</t>
  </si>
  <si>
    <t>Straw Vulcan</t>
  </si>
  <si>
    <t>Sufficiently Advanced Aliens</t>
  </si>
  <si>
    <t>Taking The Bullet</t>
  </si>
  <si>
    <t>Tears Of Remorse</t>
  </si>
  <si>
    <t>Technicolor Science</t>
  </si>
  <si>
    <t>Technobabble</t>
  </si>
  <si>
    <t>Teleporters And Transporters</t>
  </si>
  <si>
    <t>The "Reason You Suck" Speech</t>
  </si>
  <si>
    <t>The Casanova</t>
  </si>
  <si>
    <t>The Medic</t>
  </si>
  <si>
    <t>The Smurfette Principle</t>
  </si>
  <si>
    <t>The Talk</t>
  </si>
  <si>
    <t>True Love Is Exceptional</t>
  </si>
  <si>
    <t>True Love'S Kiss</t>
  </si>
  <si>
    <t>Two Of Your Earth Minutes</t>
  </si>
  <si>
    <t>Unobtainium</t>
  </si>
  <si>
    <t>Unresolved Sexual Tension</t>
  </si>
  <si>
    <t>Values Dissonance</t>
  </si>
  <si>
    <t>Victoria'S Secret Compartment</t>
  </si>
  <si>
    <t>Wave Motion Gun</t>
  </si>
  <si>
    <t>Wham Line</t>
  </si>
  <si>
    <t>What Happened To The Mouse</t>
  </si>
  <si>
    <t>White Man'S Burden</t>
  </si>
  <si>
    <t>Women Are Delicate</t>
  </si>
  <si>
    <t>You Are A Credit To Your Race</t>
  </si>
  <si>
    <t>gray</t>
  </si>
  <si>
    <t>Obsession</t>
  </si>
  <si>
    <t>Return to Tomorrow</t>
  </si>
  <si>
    <t>Captain's Log</t>
  </si>
  <si>
    <t>Kirk records Captain's Log</t>
  </si>
  <si>
    <t>Talosians psychic abilities create illusions that pleases every want of their captor.</t>
  </si>
  <si>
    <t>Pike calls Enterprise.</t>
  </si>
  <si>
    <t>Pike calls Dr. Boyce.</t>
  </si>
  <si>
    <t>Spock calls Enterprise.</t>
  </si>
  <si>
    <t>Number One calls Enterprise.</t>
  </si>
  <si>
    <t>Number One calls Enterprise [communicator is dead].</t>
  </si>
  <si>
    <t>Pike read padd.</t>
  </si>
  <si>
    <t>Talosians.</t>
  </si>
  <si>
    <t>Number One sets phaser to overload.</t>
  </si>
  <si>
    <t>Pike: "Our time warp, factor 7".</t>
  </si>
  <si>
    <t>Pike: "All decks prepare for hyperdrive".</t>
  </si>
  <si>
    <t>Pike stands in front of woman to protect her.</t>
  </si>
  <si>
    <t>Pike imprisoned with Vina.</t>
  </si>
  <si>
    <t>Pike had hots for Orion slave girl.</t>
  </si>
  <si>
    <t>Pike stares as the Orion slace woman dances.</t>
  </si>
  <si>
    <t>.</t>
  </si>
  <si>
    <t>Pike: "I'm not used to having a woman on the bridge".</t>
  </si>
  <si>
    <t>Pike protects woman by standing in front of her.</t>
  </si>
  <si>
    <t>The Orion slave girl has two navels.</t>
  </si>
  <si>
    <t>Sandy with big rocks.</t>
  </si>
  <si>
    <t>Kirk records Captain's Log, update.</t>
  </si>
  <si>
    <t>Kirk records Captain's Log.</t>
  </si>
  <si>
    <t>Enterprise calls Kirk.</t>
  </si>
  <si>
    <t>Kirk calls Enterprise.</t>
  </si>
  <si>
    <t>Kirk calls Spock.</t>
  </si>
  <si>
    <t>Spock calls Kirk.</t>
  </si>
  <si>
    <t>Spock writes on padd.</t>
  </si>
  <si>
    <t>Spock beats on Salt Creature to show McCoy it's not Nancy Crater.</t>
  </si>
  <si>
    <t>McCoy meets an old flame, Nancy Crater.</t>
  </si>
  <si>
    <t>Salt Creature is last of its kind.</t>
  </si>
  <si>
    <t>McCoy injects ???.</t>
  </si>
  <si>
    <t>Salt Creature appears as a hooker from a pleasure planet to Darnell.</t>
  </si>
  <si>
    <t>Dr. Crater: "Being a woman, she (Nancy Crater) gets lonely".</t>
  </si>
  <si>
    <t>Kirk reads status report on padd and hands to Uhura.</t>
  </si>
  <si>
    <t>Kirk writes on padd.</t>
  </si>
  <si>
    <t>Thasians take Charlie Evans back.</t>
  </si>
  <si>
    <t>McCoy carrys tricorder.</t>
  </si>
  <si>
    <t>Yeoman Rand carrys tricorder.</t>
  </si>
  <si>
    <t>Freudian Trio discuss Charlie Evans.</t>
  </si>
  <si>
    <t>Kirk offers Saurian brandy to captain of Antares.</t>
  </si>
  <si>
    <t>Yeoman Rand is the first girl Charlie Evans's ever seen.</t>
  </si>
  <si>
    <t>Charlie Evans slaps Yeoman Rand on ass.</t>
  </si>
  <si>
    <t>Charlie: "Isn't pink your (Yeoman Rand) favorite color?".</t>
  </si>
  <si>
    <t>Yeoman Rand in flimsy nightgown, with visible nipples.</t>
  </si>
  <si>
    <t>Charlie (to Yeoman Rand): "You smell like a girl".</t>
  </si>
  <si>
    <t>Bridge stations explode when Enterprise hits galactic barrier.</t>
  </si>
  <si>
    <t>Kirk: "Kirk: "Ahead warp factor 1".</t>
  </si>
  <si>
    <t>Kirk and Gary Mitchell fight on planet's surface.</t>
  </si>
  <si>
    <t>Dr. Dehner and Gary Mitchell are antagonistic to each other.</t>
  </si>
  <si>
    <t>Gary Mitchell holds Yeoman Colt's hand the whole the ship is in danger.</t>
  </si>
  <si>
    <t>Gary Mitchell: she (Dr. Dehner) is a walking freezer unit".</t>
  </si>
  <si>
    <t>Kirk records Captain's Log, supplemental.</t>
  </si>
  <si>
    <t>Kirk holds padd.</t>
  </si>
  <si>
    <t>Nurse Chapel holds padd.</t>
  </si>
  <si>
    <t>crewman carrys padd.</t>
  </si>
  <si>
    <t>McCoy finds cure for plague just in the nick of time.</t>
  </si>
  <si>
    <t>Virus causes everone infected to start acting on their inner impulses.</t>
  </si>
  <si>
    <t>Spock  scans research station with large tricorder.</t>
  </si>
  <si>
    <t>Kirk: "Kirk: "Warp us out of here".</t>
  </si>
  <si>
    <t>Kirk: "Kirk: "Warp 1".</t>
  </si>
  <si>
    <t>Kirk provokes reaction from Spock to get to fight hoping emotions will shake off spores hold.</t>
  </si>
  <si>
    <t>Lt. Tormolan attempted suicide.</t>
  </si>
  <si>
    <t>Freudian Trio+1 discuss planetary orbit.</t>
  </si>
  <si>
    <t>Nurse Chapel smooths her skirt over her thighs waiting to approach Spock.</t>
  </si>
  <si>
    <t>Scotty gets engines started in less than 30 minutes.</t>
  </si>
  <si>
    <t>McCoy injects magic cure for virus.</t>
  </si>
  <si>
    <t>Kirk can't tell Yeoman Rand how he feels.</t>
  </si>
  <si>
    <t>Crewmen blocks Yeoman Rand. Spock helps and leaves. Yeoman Rand calls for Spock when it starts again.</t>
  </si>
  <si>
    <t>Kirk thinks Yeoman Rand is his possession,  "I have a beautiful Yeoman.".</t>
  </si>
  <si>
    <t>Yeoman Rand prettying herself in front of mirror.</t>
  </si>
  <si>
    <t>Spock records ship's log.</t>
  </si>
  <si>
    <t>Sulu calls Enterprise.</t>
  </si>
  <si>
    <t>Spock writes on padd and hands to Yeoman Rand.</t>
  </si>
  <si>
    <t>Scotty scans  circuits with large tricorder.</t>
  </si>
  <si>
    <t>Evil-Kirk attackes technican in transporter room.</t>
  </si>
  <si>
    <t>Evil-Kirk attackes security officer in Enterprise corridor.</t>
  </si>
  <si>
    <t>Kirk fights Evil-Kirk in engineering.</t>
  </si>
  <si>
    <t>Freudian Trio discuss dead dog.</t>
  </si>
  <si>
    <t>Freudian Trio discuss Kirk's split personaility.</t>
  </si>
  <si>
    <t>Freudian Trio discuss merging Kirk to save crew.</t>
  </si>
  <si>
    <t>Freudian Trio question Yeoman Rand about attack by Kirk.</t>
  </si>
  <si>
    <t>Kirk demands Saurian brandy from McCoy.</t>
  </si>
  <si>
    <t>McCoy and Kirk have shots of Saurian brandy.</t>
  </si>
  <si>
    <t>Evil-Kirk eyes Yeoman Rand up and down in lustful fashion.</t>
  </si>
  <si>
    <t>Yeoman Rand acts like helpless victim after the attempted rape.</t>
  </si>
  <si>
    <t>Harry Mudd calls miners on planet.</t>
  </si>
  <si>
    <t>Kirk calls miners.</t>
  </si>
  <si>
    <t>Padd in Kirk's quarters while talking to Harry Mudd.</t>
  </si>
  <si>
    <t>Kirk holds padd on bridge.</t>
  </si>
  <si>
    <t>Kirk with padd on desk in briefing room during hearing.</t>
  </si>
  <si>
    <t>Spock and Scotty discuss dilithium crystals.</t>
  </si>
  <si>
    <t>Kirk: "Kirk: "Engines ahead,  warp factor 1".</t>
  </si>
  <si>
    <t>Even in the future women are expected to be good cooks!.</t>
  </si>
  <si>
    <t>Freudian Trio discuss Harry Mudd and their situation.</t>
  </si>
  <si>
    <t>Every man desires Mudd's women.</t>
  </si>
  <si>
    <t>Harry Mudd sends Ruth Bonavure to seduce Kirk for information.</t>
  </si>
  <si>
    <t>Every crewman has the hots for Mudd's women.</t>
  </si>
  <si>
    <t>Venus Drug given to women by Harry Mudd.</t>
  </si>
  <si>
    <t>Salacious ass shot of Mudd's women as they're walking down the corridor.</t>
  </si>
  <si>
    <t>Every male on the ship can't stop looking at Mudd's women.</t>
  </si>
  <si>
    <t>Harry Mudd sends women to seduce crewman to get what they need.</t>
  </si>
  <si>
    <t>Kirk: "A woman only needs to 'think' she's beautiful to 'be' beautiful".</t>
  </si>
  <si>
    <t>Miners want something that's not real about the women.</t>
  </si>
  <si>
    <t>Ben Childress (to Eve): "I'm supposed to sit, taste it, roll my eyes and, whooo, female cooking again.".</t>
  </si>
  <si>
    <t>Ben Childress (to Kirk): "You mean they all really look like she does?".</t>
  </si>
  <si>
    <t>Eve: "The sound of the male ego. Travel halfway across the galaxy and it's still the same song.".</t>
  </si>
  <si>
    <t>Eve (to Kirk): "It's all the same, no men".</t>
  </si>
  <si>
    <t>Kirk calls redshirt Rayburn.</t>
  </si>
  <si>
    <t>Ruk calls Enterprise  (as Kirk).</t>
  </si>
  <si>
    <t>Spock holds padd.</t>
  </si>
  <si>
    <t>Spock carrys tricorder.</t>
  </si>
  <si>
    <t>Kirk-android insults Spock with half-breed comment.</t>
  </si>
  <si>
    <t>Kirk chokes Dr. Corby with rope.</t>
  </si>
  <si>
    <t>Kirk fights Dr. Corby.</t>
  </si>
  <si>
    <t>Kirk fights Ruk.</t>
  </si>
  <si>
    <t>Kirk forces Andrea to kiss him to break her programming.</t>
  </si>
  <si>
    <t>The girl of the week is an android.</t>
  </si>
  <si>
    <t>Dr. Corby commands Andrea to kiss himself.</t>
  </si>
  <si>
    <t>Dr. Corby commands Andrea to kiss Kirk.</t>
  </si>
  <si>
    <t>Kirk makes Andrea reject her programming.</t>
  </si>
  <si>
    <t>Kirk makes Kirk-android act out of character.</t>
  </si>
  <si>
    <t>Kirk makes Ruk remember why the android revolted.</t>
  </si>
  <si>
    <t>Kirk seduces the android Andrea.</t>
  </si>
  <si>
    <t>McCoy calls Enterprise.</t>
  </si>
  <si>
    <t>Yeoman Rand shows spots on legs to Kirk and cries into Kirk's chest.</t>
  </si>
  <si>
    <t>Kirk carrys tricorder.</t>
  </si>
  <si>
    <t>Spock scans area with tricorder.</t>
  </si>
  <si>
    <t>Kirk: "Kirk: "Full ahead, warp 1 factor".</t>
  </si>
  <si>
    <t>Freudian Trio and Yeoman Rand discuss disease.</t>
  </si>
  <si>
    <t>Kirk cares for miri.</t>
  </si>
  <si>
    <t>After McCoy announces the good news, Kirk turns to hold Yeoman Rand.</t>
  </si>
  <si>
    <t>Kirk (to Miri) : "You're a pretty young woman".</t>
  </si>
  <si>
    <t>Yeoman Rand (to Kirk): "I used to try to get to get you to look at my legs. Now look at them".</t>
  </si>
  <si>
    <t>McCoy holds padd in sick bay.</t>
  </si>
  <si>
    <t>Transport tech carrys padd.</t>
  </si>
  <si>
    <t>Kirk records Captain's Log on tricorder.</t>
  </si>
  <si>
    <t>Dr. Helen Noel plants fake memory of kiss in Kirk's mind.</t>
  </si>
  <si>
    <t>Kirk: "Take us out of orbit Mr. Spock. warp 1 factor".</t>
  </si>
  <si>
    <t>Dr. Van Gelder attacks security officer.</t>
  </si>
  <si>
    <t>Kirk and Dr. Van Gelder fight on bridge.</t>
  </si>
  <si>
    <t>Kirk had a one-night fling with Dr. Helen Noel at a christmas party.</t>
  </si>
  <si>
    <t>Dr. Adams has his brain wiped by his neural neutralizer.</t>
  </si>
  <si>
    <t>Hot looking psychiatrist.</t>
  </si>
  <si>
    <t>McCoy sedates Dr. Van Gelder.</t>
  </si>
  <si>
    <t>Nomad: "That unit is defective. It's thinking is chaotic. Absorbing it unsettled me." | Spock: " that unit is a woman" | Nomad: "A mass of conflicting impulses.".</t>
  </si>
  <si>
    <t>Lt. Bailey with padd on briefing room table.</t>
  </si>
  <si>
    <t>Lt. Bailey writes on padd.</t>
  </si>
  <si>
    <t>Padd on briefing room table.</t>
  </si>
  <si>
    <t>Redshirt carrys padd on bridge.</t>
  </si>
  <si>
    <t>Scotty writes on padd.</t>
  </si>
  <si>
    <t>Kirk: "Engage:warp 1 sir".</t>
  </si>
  <si>
    <t>Kirk: "Ahead 1/2 speed".</t>
  </si>
  <si>
    <t>Kirk: "Ahead slow".</t>
  </si>
  <si>
    <t>Kirk: "Engage 1/2 speed".</t>
  </si>
  <si>
    <t>Kirk: "Engage warp 1".</t>
  </si>
  <si>
    <t>Kirk: "Engines astern, full speed".</t>
  </si>
  <si>
    <t>Kirk: "Helm, give us warp speed".</t>
  </si>
  <si>
    <t>Kirk: "Maximum accleration when I give the word".</t>
  </si>
  <si>
    <t>Kirk: "Power astern, 1/2 speed".</t>
  </si>
  <si>
    <t>Kirk: "Switch to impulse".</t>
  </si>
  <si>
    <t>Sulu: "Now at warp 3".</t>
  </si>
  <si>
    <t>Sulu: "Warp 2 sir".</t>
  </si>
  <si>
    <t>Kirk: "If I ever get my hands on the the genius who assigned me a female yeoman." | McCoy "What's the matter Jim, don't you trust yourself?".</t>
  </si>
  <si>
    <t>Commodore Mendez has padd on table in briefing room.</t>
  </si>
  <si>
    <t>Crewman with padd on briefing room table.</t>
  </si>
  <si>
    <t>Padd on desk of computer center at command base.</t>
  </si>
  <si>
    <t>Red-skirt lay padd on table by Spock in briefing room.</t>
  </si>
  <si>
    <t>Uhura with padd on briefing room table.</t>
  </si>
  <si>
    <t>Padd on Uhura's bridge station.</t>
  </si>
  <si>
    <t>Spock with padd on briefing table.</t>
  </si>
  <si>
    <t>Red-skirt carrys tricorder.</t>
  </si>
  <si>
    <t>Spock stole the Enterprise to return Pike to Talos IV.</t>
  </si>
  <si>
    <t>The Talosian zoo would allow Pike to leave his broken body.</t>
  </si>
  <si>
    <t>McCoy records medical log.</t>
  </si>
  <si>
    <t>Kirk reads report on padd.</t>
  </si>
  <si>
    <t>McCoy with padd in sick bay.</t>
  </si>
  <si>
    <t>Uhura writes on padd.</t>
  </si>
  <si>
    <t>McCoy carrys tricorder in sick bay.</t>
  </si>
  <si>
    <t>Kirk: "Ahead warp 1 factor".</t>
  </si>
  <si>
    <t>Kirk  flirts with Kodos' daughter to get information.</t>
  </si>
  <si>
    <t>Kirk and Lenore on shuttle craft observation deck.</t>
  </si>
  <si>
    <t>Lt. Angela Martinez cries into Kirk's chest after death of her fiance.</t>
  </si>
  <si>
    <t>Spock carrys padd.</t>
  </si>
  <si>
    <t>Lt. Angela Martinez in chapel where she was to be married.</t>
  </si>
  <si>
    <t>Neutral Zone between Federation and Romulan empire.</t>
  </si>
  <si>
    <t>Yeoman Rand logs entries on tricorder.</t>
  </si>
  <si>
    <t>First time Spock sees a Romulan.</t>
  </si>
  <si>
    <t>Kirk: "Full ahead, maximum warp".</t>
  </si>
  <si>
    <t>Sulu: "Our speed is now maximum".</t>
  </si>
  <si>
    <t>Kirk calls McCoy.</t>
  </si>
  <si>
    <t>Kirk calls Rodriguez.</t>
  </si>
  <si>
    <t>McCoy calls Kirk.</t>
  </si>
  <si>
    <t>McCoy calls Rodriguez.</t>
  </si>
  <si>
    <t>Yeoman Barrows carrys small padd.</t>
  </si>
  <si>
    <t>Yeoman Barrows dresses up as a fairy princess.</t>
  </si>
  <si>
    <t>Rodriguez scans plants and flowers with tricorder.</t>
  </si>
  <si>
    <t>Spock scans "dead" knight with tricorder.</t>
  </si>
  <si>
    <t>Sulu scan plants and flowers with tricorder.</t>
  </si>
  <si>
    <t>Samurai attacks Sulu.</t>
  </si>
  <si>
    <t>Freudian Trio discuss the fantastic situation.</t>
  </si>
  <si>
    <t>McCoy gets Yeoman Barrows.</t>
  </si>
  <si>
    <t>Kirk gets facsmilie of old girlfriend (Ruth), and he's happy.</t>
  </si>
  <si>
    <t>McCoy defends the Yeoman Barrows from the charing knight, and dies in the process.</t>
  </si>
  <si>
    <t>Kirk shoots charging knight with handgun.</t>
  </si>
  <si>
    <t>McCoy and Yeoman Barrows walk arm in arm in forest.</t>
  </si>
  <si>
    <t>McCoy and Yeoman Barrows walk arm in arm, Yeoman Barrows in medieval dress.</t>
  </si>
  <si>
    <t>Kirk and Ruth have a kiss of remembrance of good times.</t>
  </si>
  <si>
    <t>A world with a healthy ecology but no animals or insects.</t>
  </si>
  <si>
    <t>Kirk's rock.</t>
  </si>
  <si>
    <t>Kirk goes off with the facsmilie of Ruth, his old flame.</t>
  </si>
  <si>
    <t>Kirk stares at the two showgirls on McCoy's arms.</t>
  </si>
  <si>
    <t>Yeoman Mears calls  [no anwer].</t>
  </si>
  <si>
    <t>Crewman read report from small padd.</t>
  </si>
  <si>
    <t>McCoy checks out atmosphere with tricorder.</t>
  </si>
  <si>
    <t>Yeoman Mears records event with tricorder.</t>
  </si>
  <si>
    <t>Spock considering options for Galileo Seven.</t>
  </si>
  <si>
    <t>Kirk: "Ahead warp factor 1".</t>
  </si>
  <si>
    <t>Kirk: "Head out at space normal speed".</t>
  </si>
  <si>
    <t>Caveman kills Lt. Gaetano.</t>
  </si>
  <si>
    <t>Scotty got the shuttle working with phaser power.</t>
  </si>
  <si>
    <t>Kirk calls Enterprise [unable to raise ship].</t>
  </si>
  <si>
    <t>McCoy calls Enterprise (Uhura).</t>
  </si>
  <si>
    <t>Augmented: Spock doesn't laugh.</t>
  </si>
  <si>
    <t>geophysicist_jaeger carrys tricorder.</t>
  </si>
  <si>
    <t>McCoy finds no life indications of life with tricorder.</t>
  </si>
  <si>
    <t>McCoy gets no readings with tricorder.</t>
  </si>
  <si>
    <t>Yeoman Ross read tricorder.</t>
  </si>
  <si>
    <t>Kirk: "Emergency warp at the easliest possible moment".</t>
  </si>
  <si>
    <t>Kirk: "Ahead warp factor 3".</t>
  </si>
  <si>
    <t>female crewman walks by to sexy trumpet music.</t>
  </si>
  <si>
    <t>Kirk calls Enterprise (Scotty).</t>
  </si>
  <si>
    <t>Kirk calls Enterprise (Sulu).</t>
  </si>
  <si>
    <t>Sulu calls Enterprise (Kirk).</t>
  </si>
  <si>
    <t>Spock locate aliens on the move with tricorder.</t>
  </si>
  <si>
    <t>Spock locate warm bodies of attackers with tricorder.</t>
  </si>
  <si>
    <t>Spock scan destruction of outpost with tricorder.</t>
  </si>
  <si>
    <t>Kirk: "Initiate warp 6".</t>
  </si>
  <si>
    <t>Kirk: "Take us back to where we're supposed to be. warp factor one".</t>
  </si>
  <si>
    <t>Kirk: "Warp factor 7".</t>
  </si>
  <si>
    <t>Kirk: "Warp factor 8".</t>
  </si>
  <si>
    <t>Kirk and Gorn fight. Kirk is outmatched.</t>
  </si>
  <si>
    <t>Kirk pushes big rock on Gorn.</t>
  </si>
  <si>
    <t>Sulu calls Enterprise [call ship but interrupted].</t>
  </si>
  <si>
    <t>USAF guard calls Enterprise.</t>
  </si>
  <si>
    <t>Captain Christopher sketches layout of air force base on padd.</t>
  </si>
  <si>
    <t>Kirk with padd on desk in briefing room.</t>
  </si>
  <si>
    <t>Kirk: "All power Mr. Sulu".</t>
  </si>
  <si>
    <t>Sulu: "Off the dial".</t>
  </si>
  <si>
    <t>Sulu: "Warp 4".</t>
  </si>
  <si>
    <t>Sulu: "Warp 7".</t>
  </si>
  <si>
    <t>Sulu: "Warp 8".</t>
  </si>
  <si>
    <t>Kirk fights base security captain.</t>
  </si>
  <si>
    <t>Kirk attacks three USAF guards to give Sulu chance to escape.</t>
  </si>
  <si>
    <t>Freudian Trio discuss Captain Christopher.</t>
  </si>
  <si>
    <t>Kirk (computer keeps calling Kirk "dear").</t>
  </si>
  <si>
    <t>The women on Sigma 14 repaired the computer and gave it a giggley personality.</t>
  </si>
  <si>
    <t>Kirk calls Uhura.</t>
  </si>
  <si>
    <t>Kirk hold's Jamie's shoulders.</t>
  </si>
  <si>
    <t>Padd on desk at trial.</t>
  </si>
  <si>
    <t>Uhura at station with padd.</t>
  </si>
  <si>
    <t>Goldshirt carrys small tricorder on bridge.</t>
  </si>
  <si>
    <t>Kirk reads tricorder and hands to redshirt.</t>
  </si>
  <si>
    <t>Red-skirt yeoman of commodore_stone  carrys tricorder.</t>
  </si>
  <si>
    <t>Kirk: "Warp factor one Mr. hansen".</t>
  </si>
  <si>
    <t>Kirk fights Lt. Finney in engineering.</t>
  </si>
  <si>
    <t>Kirk's old flame, Areel Shaw, is also the prosecuting attoney.</t>
  </si>
  <si>
    <t>Kirk and Areel Shaw kiss . Then she tells him she's the prosecuter.</t>
  </si>
  <si>
    <t>Spock calls Enterprise (Scotty).</t>
  </si>
  <si>
    <t>Blueshirt carrys padd and stick disk in.</t>
  </si>
  <si>
    <t>Goldshirt carrys padd.</t>
  </si>
  <si>
    <t>Red-skirt carrys tricorder on bridge.</t>
  </si>
  <si>
    <t>Spock detect scanning beam with tricorder.</t>
  </si>
  <si>
    <t>Spock scan area for landru's minions with tricorder.</t>
  </si>
  <si>
    <t>Landing party in street at red hour, avoids fight.</t>
  </si>
  <si>
    <t>Kirk subdues McCoy who is possessed and attempts to cry out for help.</t>
  </si>
  <si>
    <t>Spock and Mr. Leslie fight in cell.</t>
  </si>
  <si>
    <t>Kirk knock out minion.</t>
  </si>
  <si>
    <t>Spock knock out minion.</t>
  </si>
  <si>
    <t>Kirk signs padd and return to red-skirt.</t>
  </si>
  <si>
    <t>McCoy writes on pad.</t>
  </si>
  <si>
    <t>Spock reads padd.</t>
  </si>
  <si>
    <t>Uhura carrys padd on bridge.</t>
  </si>
  <si>
    <t>Everyone sad over how badly Khan acted.</t>
  </si>
  <si>
    <t>Lt. McGivers  carrys tricorder.</t>
  </si>
  <si>
    <t>McCoy scans bodies in pods with tricorder.</t>
  </si>
  <si>
    <t>Spock irritated by Kirk's chess play.</t>
  </si>
  <si>
    <t>Helmsman: "On course, warp factor 2".</t>
  </si>
  <si>
    <t>The episode's writers clearly want us to see her as a weak, innocent victim of Khan. .</t>
  </si>
  <si>
    <t>Kirk and Khan fight in engineering.</t>
  </si>
  <si>
    <t>Khan's man gets ready to strike Uhura again.</t>
  </si>
  <si>
    <t>Khan's man strikes Uhura across face.</t>
  </si>
  <si>
    <t>Freudian Trio discuss Khan.</t>
  </si>
  <si>
    <t>Freudian Trio discuss The Eugenics War.</t>
  </si>
  <si>
    <t>Khan falls in love with Lt. McGivers. they run away together.</t>
  </si>
  <si>
    <t>Saurian brandy served at dinner for Khan.</t>
  </si>
  <si>
    <t>Hot looking historian.</t>
  </si>
  <si>
    <t>McCoy attempts to revive Khan with hypospray.</t>
  </si>
  <si>
    <t>Lt. McGivers is throughly entranced by kahn.</t>
  </si>
  <si>
    <t>Khan changes Lt. McGivers hairdo and pets her neck.</t>
  </si>
  <si>
    <t>Khan gives Lt. McGivers ultimatium to ask for permission to stay.</t>
  </si>
  <si>
    <t>Lt. McGivers apologizes to Khan about Kirk's behavior.</t>
  </si>
  <si>
    <t>Lt. McGivers fawns over Khan at court martial.</t>
  </si>
  <si>
    <t>Lt. McGivers promises to do anything Khan asks.</t>
  </si>
  <si>
    <t>Lt. McGivers rearranged her hair as Khan suggested to please him.</t>
  </si>
  <si>
    <t>men (Khan) were more adventuresome and bolder, more colorful : yes sir, I think they were.</t>
  </si>
  <si>
    <t>Kirk records Captain's Log, delayed.</t>
  </si>
  <si>
    <t>Scotty records ship's log.</t>
  </si>
  <si>
    <t>Anan_7 calls Enterprise.</t>
  </si>
  <si>
    <t>Kirk calls Enterprise (Scotty) [emiinir communicator].</t>
  </si>
  <si>
    <t>Spock calls Enterprise on Eminir communicator.</t>
  </si>
  <si>
    <t>Yeoman Tamura read padd.</t>
  </si>
  <si>
    <t>Yeoman Tamura scan for radiation with tricorder.</t>
  </si>
  <si>
    <t>Kirk knock out Eminiar guard.</t>
  </si>
  <si>
    <t>Kirk fights four guards then grabs disrupter and stops them.</t>
  </si>
  <si>
    <t>Kirk fights three Eminiar guards but gets knocked out.</t>
  </si>
  <si>
    <t>Kirk gives passing glances.</t>
  </si>
  <si>
    <t>Kirk calls Spock [Spock doesn't answer].</t>
  </si>
  <si>
    <t>Lella cries and hugs Spock as she's free of spores and realizes he'll leave again.</t>
  </si>
  <si>
    <t>McCoy carrys padd during muster of settlers.</t>
  </si>
  <si>
    <t>McCoy read medical report on sandoval from padd.</t>
  </si>
  <si>
    <t>Padd on kitchen table in house of sandoval.</t>
  </si>
  <si>
    <t>Lt. DeSalle scan plants and flowers with tricorder.</t>
  </si>
  <si>
    <t>McCoy scans plants and flowers with tricorder.</t>
  </si>
  <si>
    <t>Spock scan crops in field with tricorder.</t>
  </si>
  <si>
    <t>Spock scan settlement with tricorder.</t>
  </si>
  <si>
    <t>Kirk insults Spock to break the spore's hold.</t>
  </si>
  <si>
    <t>Spock figures out how to destroy spores.</t>
  </si>
  <si>
    <t>Spock after Kirk explains why they both can't go to the brig.</t>
  </si>
  <si>
    <t>Lella is an old flame of Spock.</t>
  </si>
  <si>
    <t>Spock's old flame wants to bring Spock around with the spores.</t>
  </si>
  <si>
    <t>Spock and Lella hold hands while walking.</t>
  </si>
  <si>
    <t>Kirk calls .</t>
  </si>
  <si>
    <t>Kirk calls Lt. cmdr giotto.</t>
  </si>
  <si>
    <t>Kirk calls Scotty.</t>
  </si>
  <si>
    <t>McCoy calls Enterprise [McCoy asking for thermo concrete].</t>
  </si>
  <si>
    <t>Red-skirt carrys padd on bridge.</t>
  </si>
  <si>
    <t>Augmented: Kirk &amp; McCoy laugh at Spocks expense after insulting him.</t>
  </si>
  <si>
    <t>McCoy scans remains of guard with tricorder.</t>
  </si>
  <si>
    <t>Spock tracking signs of silcon (Horta) with tricorder.</t>
  </si>
  <si>
    <t>Spcok's reaction to first seeing the Horta.</t>
  </si>
  <si>
    <t>Spock inquiring about the silicon nodules.</t>
  </si>
  <si>
    <t>Kirk: "Warp 2 factor".</t>
  </si>
  <si>
    <t>Miners attack security officers to get past them to the Horta.</t>
  </si>
  <si>
    <t>Freudian Trio discuss creature situation.</t>
  </si>
  <si>
    <t>Freudian Trio discuss human and Horta seeing the other as horrid looking.</t>
  </si>
  <si>
    <t>Horta is a silcon based lifeform.</t>
  </si>
  <si>
    <t>Kor calls warship.</t>
  </si>
  <si>
    <t>Kirk read starfleet report on padd and hands to red-skirt.</t>
  </si>
  <si>
    <t>Organians take human form for visitors.</t>
  </si>
  <si>
    <t>Organian peace treaty imposed by peaceful energy beings.</t>
  </si>
  <si>
    <t>Spock attempt to verify Organians assessment of the situation with tricorder.</t>
  </si>
  <si>
    <t>Spock scan village with tricorder.</t>
  </si>
  <si>
    <t>Sock when the Klingon Kor descibes the mind sifter.</t>
  </si>
  <si>
    <t>Kirk: "Ahead warp factor 7".</t>
  </si>
  <si>
    <t>Kirk garrotes Klingon.</t>
  </si>
  <si>
    <t>averted: Spock stops Kirk from fighting in street.</t>
  </si>
  <si>
    <t>Kirk knock out Klingon.</t>
  </si>
  <si>
    <t>Subverted: the Organians prevent a war.</t>
  </si>
  <si>
    <t>Gold-skirt hands padd to Kirk to sign.</t>
  </si>
  <si>
    <t>Lt. Charlene Masters carrys padd on bridge.</t>
  </si>
  <si>
    <t>Lt. Charlene Masters carrys padd to engineering and hands to redshirt.</t>
  </si>
  <si>
    <t>Lt. Charlene Masters, padd on table.</t>
  </si>
  <si>
    <t>Uhura writes on padd on bridge.</t>
  </si>
  <si>
    <t>Uhura holds padd on bridge.</t>
  </si>
  <si>
    <t>Lt. Charlene Masters with small padd.</t>
  </si>
  <si>
    <t>Yeoman Zahra carrys padd on bridge.</t>
  </si>
  <si>
    <t>Good Lazarus trapped forever with crazy Lazarus in negative corridor.</t>
  </si>
  <si>
    <t>Spock: "Our ship's instruments are specifically designed to locate and identify any object in our universe, be it energy or matter.".</t>
  </si>
  <si>
    <t>Spock anaylize effect that attacked Lazarus with tricorder.</t>
  </si>
  <si>
    <t>Spock anaylize lararus' ship with tricorder.</t>
  </si>
  <si>
    <t>Spock carrys tricorder on planet.</t>
  </si>
  <si>
    <t>Spock scan Lazarus vehicle with tricorder.</t>
  </si>
  <si>
    <t>Kirk: "Ahead warp factor one".</t>
  </si>
  <si>
    <t>Both Lazarus' fight in negative space.</t>
  </si>
  <si>
    <t>Both Lazarus' fight no negative space, just a switch.</t>
  </si>
  <si>
    <t>Lazarus knock out transport officer.</t>
  </si>
  <si>
    <t>Lazarus uses knockout gas in engineering to steal dilithium crystals.</t>
  </si>
  <si>
    <t>Kirk throws Lazarus into inter-dimensional corridor.</t>
  </si>
  <si>
    <t>McCoy injects Lazarus.</t>
  </si>
  <si>
    <t>Kirk records Captain's Log, no stardate.</t>
  </si>
  <si>
    <t>Enterprise calls Uhura [after Edith Keeler dies].</t>
  </si>
  <si>
    <t>Scotty calls Enterprise [empty channel].</t>
  </si>
  <si>
    <t>Uhura calls  [empty channel].</t>
  </si>
  <si>
    <t>Uhura calls Enterprise.</t>
  </si>
  <si>
    <t>Uhura write orders from Kirk on padd.</t>
  </si>
  <si>
    <t>Uhura records landing party on padd.</t>
  </si>
  <si>
    <t>Kirk has to let Edith Keeler die to save the future.</t>
  </si>
  <si>
    <t>Fruedian Trio visit 1930s new york.</t>
  </si>
  <si>
    <t>Spock creates computer hook for tricorder.</t>
  </si>
  <si>
    <t>Spock record passage of time in guardian with tricorder.</t>
  </si>
  <si>
    <t>Spock scan guardian with tricorder.</t>
  </si>
  <si>
    <t>Spock scan surroundings with tricorder.</t>
  </si>
  <si>
    <t>Uhura scan guardian with tricorder.</t>
  </si>
  <si>
    <t>Bridge stations explode when Enterprise gets hit by time wave.</t>
  </si>
  <si>
    <t>After the Guardian calls Spock's science knowledge primitive.</t>
  </si>
  <si>
    <t>Spock when talking to the guardian.</t>
  </si>
  <si>
    <t>McCoy karate chops transport officer (in torso) out.</t>
  </si>
  <si>
    <t>Kirk falls deeply in love with Edith Keeler.</t>
  </si>
  <si>
    <t>Kirk and Edith Keeler hold hands walking down street.</t>
  </si>
  <si>
    <t>McCoy accidently overdoses.</t>
  </si>
  <si>
    <t>McCoy gives Sulu a 'fix him up' shot.</t>
  </si>
  <si>
    <t>McCoy writes on padd.</t>
  </si>
  <si>
    <t>Nurse Chapel holds padd in sick bay.</t>
  </si>
  <si>
    <t>Nurse Chapel writes on padd.</t>
  </si>
  <si>
    <t>Padd on desk in sick bay.</t>
  </si>
  <si>
    <t>Spock holds padd on bridge.</t>
  </si>
  <si>
    <t>Spock writes on padd and hands to technician.</t>
  </si>
  <si>
    <t>Yeoman Kahra holds padd on bridge.</t>
  </si>
  <si>
    <t>Yeoman Zahra hold padd on bridge.</t>
  </si>
  <si>
    <t>Scotty holds in transport room.</t>
  </si>
  <si>
    <t>Wow! Good thing Vulcans have extra eyelids!.</t>
  </si>
  <si>
    <t>Kirk reads tricorder and hands to Yeoman Zahra.</t>
  </si>
  <si>
    <t>Spock scan alien with tricorder.</t>
  </si>
  <si>
    <t>Spock scan denova with tricorder.</t>
  </si>
  <si>
    <t>Yeoman Zahra scan alien with tricorder.</t>
  </si>
  <si>
    <t>Yeoman Zahra scan denova with tricorder.</t>
  </si>
  <si>
    <t>Yeoman Zahra told by Kirk to record message on tricorder for starfleet command.</t>
  </si>
  <si>
    <t>Yeoman Zahra with tricorder on briefing room table.</t>
  </si>
  <si>
    <t>Kirk: "Warp 1 factor".</t>
  </si>
  <si>
    <t>Kirk: "Plot an interception course Mr. Sulu, warp fact 8".</t>
  </si>
  <si>
    <t>Kirk: "Reduce to sub-warp speed".</t>
  </si>
  <si>
    <t>Spock fights Scotty and transporter officer to beam back to planet for specimen.</t>
  </si>
  <si>
    <t>Spock goes nuts on bridge trying to seize it and everyone one has to subdue him.</t>
  </si>
  <si>
    <t>Spock neck fights Denovian.</t>
  </si>
  <si>
    <t>Freudian Trio discuss how to kill aliens with killing host.</t>
  </si>
  <si>
    <t>Freudian Trio discuss Spock and 1 million colonists.</t>
  </si>
  <si>
    <t>Freudian Trio discuss Spock's eyelids.</t>
  </si>
  <si>
    <t>McCoy sedate Spock.</t>
  </si>
  <si>
    <t>McCoy sedates Aurelan Kirk.</t>
  </si>
  <si>
    <t>McCoy sedates Tim Kirk.</t>
  </si>
  <si>
    <t>Small flying parasites are each single celled organisms.</t>
  </si>
  <si>
    <t>hold aurelan as she screams.</t>
  </si>
  <si>
    <t>Spock: Vulcan salute.</t>
  </si>
  <si>
    <t>T'Pau: Vulcan salute.</t>
  </si>
  <si>
    <t>Kirk rips shirt in koon-ut-kal-if-fee fight.</t>
  </si>
  <si>
    <t>Blue-skirt carrys padd in corridor.</t>
  </si>
  <si>
    <t>Gold-skirt carrys padd on bridge.</t>
  </si>
  <si>
    <t>McCoy with padd on desk in sick bay.</t>
  </si>
  <si>
    <t>McCoy writes on padd in sick bay.</t>
  </si>
  <si>
    <t>Nurse Chapel writes on padd at desk in sick bay.</t>
  </si>
  <si>
    <t>padd on desk with quarters of Spock.</t>
  </si>
  <si>
    <t>Padd on desk in Spock's quarters.</t>
  </si>
  <si>
    <t>Uhura with padd on bridge station.</t>
  </si>
  <si>
    <t>Spock with padd sitting on Spock's desk.</t>
  </si>
  <si>
    <t>Nurse Chapel hands padd to McCoy.</t>
  </si>
  <si>
    <t>Redshirt carrys in corridor.</t>
  </si>
  <si>
    <t>checkov: "We'll have to head there directly at warp 6 sir, insufficient time to stop off at vulcan".</t>
  </si>
  <si>
    <t>Kirk: "Lay in a course for altair 6, leave orbit when ready".</t>
  </si>
  <si>
    <t>Kirk: "Lay in a course for vulcan, tell engineering I want warp 8 or better".</t>
  </si>
  <si>
    <t>Kirk: "Alter course to vulcan, increase speed to warp 4".</t>
  </si>
  <si>
    <t>Freudian Trio discuss Spock getting emotional when he saw Kirk alive.</t>
  </si>
  <si>
    <t>Freudian Trio discuss going down to vulcan with Spock.</t>
  </si>
  <si>
    <t>Spock's betroved, T'Pring, from childhood.</t>
  </si>
  <si>
    <t>Fight in the koon-ut-kal-if-fee. T'Pau presides over Spock's wedding.</t>
  </si>
  <si>
    <t>T'Pring doesn't want to be wed to a living legend.</t>
  </si>
  <si>
    <t>nurse cries with happiness about getting Spock to vulcan.</t>
  </si>
  <si>
    <t>Enterprise (Spock) calls Kirk.</t>
  </si>
  <si>
    <t>Kirk calls Enterprise - no repsonse.</t>
  </si>
  <si>
    <t>Kirk calls Enterprise (Spock).</t>
  </si>
  <si>
    <t>Scotty comforts Lt. Carolyn Palamas.</t>
  </si>
  <si>
    <t>Blue-skirt works on padd on bridge.</t>
  </si>
  <si>
    <t>Lt. Carolyn Palamas hands Kirk padd, Kirk reads and hands back.</t>
  </si>
  <si>
    <t>Spock working on padd on bridge after hand grabs ship.</t>
  </si>
  <si>
    <t>Spock working on padd on bridge after hand grabs ship, hands to Mr. Kyle.</t>
  </si>
  <si>
    <t>Lt. Carolyn Palamas falls in love with a crazy god.</t>
  </si>
  <si>
    <t>Apollo just fades away from lack of worship.</t>
  </si>
  <si>
    <t>Blueshirt carrys tricoder on bridge.</t>
  </si>
  <si>
    <t>Scotty scan Apollo's temple with tricorder looking for source of Apollo's power.</t>
  </si>
  <si>
    <t>Chekov scan Apollo's temple looking with tricorder for source of Apollo's power.</t>
  </si>
  <si>
    <t>Lt. Carolyn Palamas scan Apollo's temple with tricorder looking for source of Apollo's power.</t>
  </si>
  <si>
    <t>Scotty scan local area with tricorder.</t>
  </si>
  <si>
    <t>Chekov scan local area with tricorder.</t>
  </si>
  <si>
    <t>Lt. Carolyn Palamas scan local area with tricorder.</t>
  </si>
  <si>
    <t>Blue-skirt carrys tricorder on bridge.</t>
  </si>
  <si>
    <t>Scotty attacks Apollo and gets shocked to the ground.</t>
  </si>
  <si>
    <t>Scotty loves Lt. Carolyn Palamas but Lt. Carolyn Palamas falls in love with Apollo.</t>
  </si>
  <si>
    <t>Scotty gently courts Lt. Carolyn Palamas then attempts to defend her honor.</t>
  </si>
  <si>
    <t>Chekov claims 'Alice in Wonderland' is a Russian story.</t>
  </si>
  <si>
    <t>Lt. Carolyn Palamas loves Apollo.</t>
  </si>
  <si>
    <t>Lt. Singh carrys padd in auxillary control.</t>
  </si>
  <si>
    <t>Padd sits on engineering console.</t>
  </si>
  <si>
    <t>Redshirt-tech carrys in transporter room.</t>
  </si>
  <si>
    <t>Spock holds at bridge station, reads report to Kirk.</t>
  </si>
  <si>
    <t>Uhura holds padd at bridge station, writes on padd.</t>
  </si>
  <si>
    <t>Uhura traded large padd for small padd, writes on small padd.</t>
  </si>
  <si>
    <t>Red-skirt holds tricorder on bridge.</t>
  </si>
  <si>
    <t>Kirk: "Scott, give Sulu warp 2 and keep her there.".</t>
  </si>
  <si>
    <t>Engineering Tech: "Warp 9 Mr. scott".</t>
  </si>
  <si>
    <t>Engineering Tech: "Warp 10".</t>
  </si>
  <si>
    <t>Engineering Tech: "Warp 11" | Scotty: "Impossible, it can't go that fast".</t>
  </si>
  <si>
    <t>Sulu: "Something heading in at ultra warp speeds.".</t>
  </si>
  <si>
    <t>Scotty attacks Nomad, gets thrown back by energy bolt.</t>
  </si>
  <si>
    <t>Nurse Chapel teaching Uhura to read. They hug.</t>
  </si>
  <si>
    <t>McCoy injects Nurse Chapel to revive her after being attacked by Nomad.</t>
  </si>
  <si>
    <t>Kirk points out all of Nomad's errors and tells it it must execute it's prime function and sterilize.</t>
  </si>
  <si>
    <t>Talosian door made from duranium.</t>
  </si>
  <si>
    <t>Talos IV is a single cultural world.</t>
  </si>
  <si>
    <t>The Talosians have gained extrordinary psychic powers but lost everything else.</t>
  </si>
  <si>
    <t>Increase phaser setting when it appears phaser had no effect of metal door.</t>
  </si>
  <si>
    <t>Spock shoots at cave entrance after he sees Talosians take Pike.</t>
  </si>
  <si>
    <t>Number One checks their phasers but the 'appear' dead.</t>
  </si>
  <si>
    <t>Pike shoots hole in glass cage but Talosians make him think the phaser didn't work.</t>
  </si>
  <si>
    <t>Phaser Cannon brought to blast through metal door. Appears to have failed.</t>
  </si>
  <si>
    <t>Spock transports back to Enterprise.</t>
  </si>
  <si>
    <t>Pike, Spock, Dr. Boyce, Tyler, and 2 crew transport to planet.</t>
  </si>
  <si>
    <t>Number One and Yeoman Colt transported to planet leaving Spock, Tyler, and 2 crew on Enterprise.</t>
  </si>
  <si>
    <t>Number One and Yeoman Colt transport from cage to Enterprise.</t>
  </si>
  <si>
    <t>Pike transports from cage to Enterprise.</t>
  </si>
  <si>
    <t>Orion Slave Woman dancing sensuous dance.</t>
  </si>
  <si>
    <t>Vina wears an extremely short, low cut, metallic minidress.</t>
  </si>
  <si>
    <t>Uhura attempts to use subspace to contact Starfleet</t>
  </si>
  <si>
    <t>McCoy examines Dr. Crater with tricorder.</t>
  </si>
  <si>
    <t>Spock raises an eyebrow.</t>
  </si>
  <si>
    <t>Kirk: "Warp 1 Mr. Sulu".</t>
  </si>
  <si>
    <t>Freudian Trio discuss Darnell's death &amp; salt.</t>
  </si>
  <si>
    <t>Nancy Crater was a very special old flame of McCoy.</t>
  </si>
  <si>
    <t>Nancy Crater is revealed to be Salt Creature that killed the original.</t>
  </si>
  <si>
    <t>Dr. Crater fires at Kirk and Spock, phaser set to kill.</t>
  </si>
  <si>
    <t>Nancy Crater flirts with Darnell to lure him away so she can suck his salt</t>
  </si>
  <si>
    <t>Nancy Crater flirts with McCoy cause he wants her to.</t>
  </si>
  <si>
    <t>Salt Creature can impersonate anybody.</t>
  </si>
  <si>
    <t>Spock gets very emotional when reporting status.</t>
  </si>
  <si>
    <t>Kirk</t>
  </si>
  <si>
    <t>Kirk salt_creature (as officer_green)</t>
  </si>
  <si>
    <t>Kirk_and_his_ship</t>
  </si>
  <si>
    <t>evil_Kirk</t>
  </si>
  <si>
    <t>Kirk evil_Kirk</t>
  </si>
  <si>
    <t>Kirk-android</t>
  </si>
  <si>
    <t>android-Kirk</t>
  </si>
  <si>
    <t>Kirk nurse_chapel</t>
  </si>
  <si>
    <t>Kirk dr_helen_noel</t>
  </si>
  <si>
    <t>Kirk lt_bailey</t>
  </si>
  <si>
    <t>Kirk comodore_mendez</t>
  </si>
  <si>
    <t>Kirk yeoman_barrows</t>
  </si>
  <si>
    <t>Kirk, lt_desalle</t>
  </si>
  <si>
    <t>lindstrom, Enterprise Kirk</t>
  </si>
  <si>
    <t>helmsman Kirk</t>
  </si>
  <si>
    <t>Kirk lt_mcgivers redshirt_security_officer</t>
  </si>
  <si>
    <t>aurelan_Kirk</t>
  </si>
  <si>
    <t>peter_Kirk</t>
  </si>
  <si>
    <t>aurelan_Kirk tim_Kirk</t>
  </si>
  <si>
    <t>Spock, dr_boyce, tyler +2</t>
  </si>
  <si>
    <t>pike Spock dr_boyce tyler +2</t>
  </si>
  <si>
    <t>Spock number_one tyler yeoman_colt +2</t>
  </si>
  <si>
    <t>Kirk Spock dr_crater</t>
  </si>
  <si>
    <t>Spock, lt_cmdr_mitchell</t>
  </si>
  <si>
    <t>Spock lt_tormolen</t>
  </si>
  <si>
    <t>Kirk Spock harry_mudd</t>
  </si>
  <si>
    <t>native, Kirk, Spock</t>
  </si>
  <si>
    <t>red-skirt Spock</t>
  </si>
  <si>
    <t>Spock-s Enterprise</t>
  </si>
  <si>
    <t>Kirk Spock lt_kelowitz lt_lang lt_o'herlihy</t>
  </si>
  <si>
    <t>Kirk Spock yeoman_tamura lt_galloway lt_depaul</t>
  </si>
  <si>
    <t>enterprise, Spock, lella</t>
  </si>
  <si>
    <t>enterprise, Spock,sandoval</t>
  </si>
  <si>
    <t>Kirk Spock</t>
  </si>
  <si>
    <t>Kirk Spock 4-redshirts</t>
  </si>
  <si>
    <t>Kirk, Uhura</t>
  </si>
  <si>
    <t>Sulu</t>
  </si>
  <si>
    <t>Sulu + 3</t>
  </si>
  <si>
    <t>Sulu samurai</t>
  </si>
  <si>
    <t>Kirk Sulu geophysicist_jaeger lt_desalle</t>
  </si>
  <si>
    <t>Kirk Sulu</t>
  </si>
  <si>
    <t>Spock Sulu captain_christopher</t>
  </si>
  <si>
    <t>Kirk, Sulu, redshirt goldshirt goldshirt</t>
  </si>
  <si>
    <t>Darnell</t>
  </si>
  <si>
    <t>Darnell_(dead)</t>
  </si>
  <si>
    <t>Scotty</t>
  </si>
  <si>
    <t>Enterprise, Scotty</t>
  </si>
  <si>
    <t>Spock Enterprise Scotty</t>
  </si>
  <si>
    <t>Kirk Spock Scotty</t>
  </si>
  <si>
    <t>Kirk Spock Scotty Uhura 2-redshirts</t>
  </si>
  <si>
    <t>Scotty, transporter_officer</t>
  </si>
  <si>
    <t>McCoy</t>
  </si>
  <si>
    <t>Kirk Spock McCoy</t>
  </si>
  <si>
    <t>yeoman_rand, McCoy</t>
  </si>
  <si>
    <t>Kirk Spock McCoy yeoman_rand redshirt redshirt</t>
  </si>
  <si>
    <t>Spock, McCoy</t>
  </si>
  <si>
    <t>Spock, McCoy, Scotty, Uhura, yeoman_mears, Sulu +</t>
  </si>
  <si>
    <t>Spock McCoy Scotty lt_bowman yeoman_mears</t>
  </si>
  <si>
    <t>McCoy geophysicist_jaeger lt_desalle</t>
  </si>
  <si>
    <t>Spock, McCoy 3 crew</t>
  </si>
  <si>
    <t>Kirk Spock McCoy 3_others</t>
  </si>
  <si>
    <t>Spock, McCoy, Scotty, lt_mcgivers, others</t>
  </si>
  <si>
    <t>Kirk Spock McCoy Sulu lt_kelowitz lt_desalle</t>
  </si>
  <si>
    <t>Spock, McCoy, Sulu, lt_kelowitz, lt_desalle</t>
  </si>
  <si>
    <t>Kirk, McCoy</t>
  </si>
  <si>
    <t>Kirk Spock McCoy Scotty yeoman_zahra redshirt</t>
  </si>
  <si>
    <t>McCoy nurse_chapel</t>
  </si>
  <si>
    <t>McCoy, Kirk</t>
  </si>
  <si>
    <t>Kirk_(dead) McCoy</t>
  </si>
  <si>
    <t>Kirk McCoy Scotty chekov lt_carolyn_palamas</t>
  </si>
  <si>
    <t>Kirk and Salt Creature (as Green) transport to Enterprise.</t>
  </si>
  <si>
    <t>Kirk,  Spock, &amp; Dr. Crater transport to Enterprise.</t>
  </si>
  <si>
    <t>Sturgeon's body transported to Enterprise.</t>
  </si>
  <si>
    <t>Kirk McCoy</t>
  </si>
  <si>
    <t>Kirk and McCoy transport to planet.</t>
  </si>
  <si>
    <t>McCoy examines Darnell's dead body.</t>
  </si>
  <si>
    <t>Med Tech examines Spock</t>
  </si>
  <si>
    <t>Pike, Spock, Dr. Boyce, Tyler, and 2 crew stare as Vina appears.</t>
  </si>
  <si>
    <t>Pike stares as the Orion slave woman dances.</t>
  </si>
  <si>
    <t>Charlie Evans abuses power Thalsians gave him and thinks he's better than everyone else.</t>
  </si>
  <si>
    <t>Uhura sings as Spock play the lyre.</t>
  </si>
  <si>
    <t>Thasian's show up to bring Charlie Evans back to their world.</t>
  </si>
  <si>
    <t>Fruedian Trio discuss Thasians.</t>
  </si>
  <si>
    <t>Charlie given great mental powers so he could survive.</t>
  </si>
  <si>
    <t>Charlie Evans made phaser disappear. In fact, every phaser on board vanished.</t>
  </si>
  <si>
    <t>Uhura flirts with Spock.</t>
  </si>
  <si>
    <t>Charlie flirts with Yeoman Rand but she rejects him.</t>
  </si>
  <si>
    <t>Kirk is shirtless in gym during a workout.</t>
  </si>
  <si>
    <t>Shirtless men and women in leopards doing gymnastics.</t>
  </si>
  <si>
    <t>Kirk and Spock play 3d chess in rec room.</t>
  </si>
  <si>
    <t>Spock and Charlie play 3d chess. Spock checkmates Charlie quickly.</t>
  </si>
  <si>
    <t>The Talosians say advanced past petty problems.</t>
  </si>
  <si>
    <t>Captain Ramart, Antares #1 and Charlie transport from Antares to Enterprise.</t>
  </si>
  <si>
    <t>Captain Ramart and Antares #1 transport to Antares.</t>
  </si>
  <si>
    <t>McCoy examines Charlie Evans in sick bay.</t>
  </si>
  <si>
    <t>Kirk attempts to explain to Charlie Evans about slapping Yeoman Rand on ass.</t>
  </si>
  <si>
    <t>Kirk fumbles the talk with Charlie Evans about Yeoman Rand.</t>
  </si>
  <si>
    <t>Kirk loves his ship more than anything and wants Charlie to give it back.</t>
  </si>
  <si>
    <t>Charlie Evans makes card appear in Yeoman Rand's uniform between her breasts.</t>
  </si>
  <si>
    <t>yellow</t>
  </si>
  <si>
    <t>purple</t>
  </si>
  <si>
    <t>#a6cee3</t>
  </si>
  <si>
    <t>#1f78b4</t>
  </si>
  <si>
    <t>#b2df8a</t>
  </si>
  <si>
    <t>#33a02c</t>
  </si>
  <si>
    <t>#fb9a99</t>
  </si>
  <si>
    <t>#e31a1c</t>
  </si>
  <si>
    <t>#fdbf6f</t>
  </si>
  <si>
    <t>#cab2d6</t>
  </si>
  <si>
    <t>#ff7f00</t>
  </si>
  <si>
    <t>Talos IV is a class M planet.</t>
  </si>
  <si>
    <t>An energy barrier at the edge of the galaxy gives humans godlike powers.</t>
  </si>
  <si>
    <t>Communications officer picks up an SOS signal. Yes, it's still around.</t>
  </si>
  <si>
    <t>Orion Slave Woman dancing a very sensuous dance.</t>
  </si>
  <si>
    <t>McCoy's phaser is set to kill when he shoots the salt creature.</t>
  </si>
  <si>
    <t>Ancient ruins for no reason.</t>
  </si>
  <si>
    <t>Charlie Evans slaps Yeoman Rand on the ass.</t>
  </si>
  <si>
    <t>Captain Ramart and Antares Number One transport to Antares.</t>
  </si>
  <si>
    <t>Captain Ramart, Antares Number One and Charlie transport from Antares to Enterprise.</t>
  </si>
  <si>
    <t>Mitchell believes he's become a god.</t>
  </si>
  <si>
    <t>Gary Mitchell restrained by Kirk, Spock, and others when attempting to leave sick bay.</t>
  </si>
  <si>
    <t>Dr. Dehner gets off on wrong foot with just about everyone.</t>
  </si>
  <si>
    <t>Dr. Corby is revealed to Nurse Chapel to be an android</t>
  </si>
  <si>
    <t>Sulu began head of Astro Sciences</t>
  </si>
  <si>
    <t>Gary Mitchell wrecks havoc with Kirk and the Enterprise with his new powers.</t>
  </si>
  <si>
    <t>Kirk shoots Gary Mitchells with phaser rifle which has no effect</t>
  </si>
  <si>
    <t>Kirk shoots rocks with phaser rifle to cause avalache landing on Gary Mitchell</t>
  </si>
  <si>
    <t>Call for damage report.</t>
  </si>
  <si>
    <t>Valiant memory tapes reveal Captain of the Valiant ordered self-destruct of vessel.</t>
  </si>
  <si>
    <t>Spock shouts commands in excited voice.</t>
  </si>
  <si>
    <t>Landing party transports to planet.</t>
  </si>
  <si>
    <t>Transport probe onto Enterprise.</t>
  </si>
  <si>
    <t>Dr. Piper examines Gary Mitchell</t>
  </si>
  <si>
    <t>Crewman with padd.</t>
  </si>
  <si>
    <t>Transport tech with padd.</t>
  </si>
  <si>
    <t>Redshirt with padd on bridge.</t>
  </si>
  <si>
    <t>Spock with padd.</t>
  </si>
  <si>
    <t>Blueshirt with padd and stick disk in.</t>
  </si>
  <si>
    <t>Goldshirt with padd.</t>
  </si>
  <si>
    <t>Uhura with padd on bridge.</t>
  </si>
  <si>
    <t>McCoy with padd during muster of settlers.</t>
  </si>
  <si>
    <t>Lt. Charlene Masters with padd on bridge.</t>
  </si>
  <si>
    <t>Yeoman Zahra with padd on bridge.</t>
  </si>
  <si>
    <t>Blue-skirt with padd in corridor.</t>
  </si>
  <si>
    <t>Gold-skirt with padd on bridge.</t>
  </si>
  <si>
    <t>Lt. Singh with padd in auxillary control.</t>
  </si>
  <si>
    <t>Kirk with padd.</t>
  </si>
  <si>
    <t>Nurse Chapel with padd.</t>
  </si>
  <si>
    <t>Kirk with padd on bridge.</t>
  </si>
  <si>
    <t>Nurse Chapel with padd in sick bay.</t>
  </si>
  <si>
    <t>Spock with padd on bridge.</t>
  </si>
  <si>
    <t>Yeoman Kahra with padd on bridge.</t>
  </si>
  <si>
    <t>Uhura with padd at bridge station, writes on padd.</t>
  </si>
  <si>
    <t>Kirk can't tell Yeoman Rand how he feels cause he's the Captain.</t>
  </si>
  <si>
    <t>Scotty uses phaser as a cutting torch.</t>
  </si>
  <si>
    <t>Matter/anti-matter time travel discovered by never mentioned again.</t>
  </si>
  <si>
    <t>This virus brings out the 'inner you', good or bad.</t>
  </si>
  <si>
    <t>Alert: Baker 3</t>
  </si>
  <si>
    <t>Sulu roaming the corridors shirtless with an epee.</t>
  </si>
  <si>
    <t>3d chessboard in background of rec room.</t>
  </si>
  <si>
    <t>Spock and Lt. Tormolen transport from Research Station to Enterprise.</t>
  </si>
  <si>
    <t>planet to Enterprise</t>
  </si>
  <si>
    <t>Enterprise to planet (only Number One &amp; colt get transported)</t>
  </si>
  <si>
    <t>Enterprise to planet</t>
  </si>
  <si>
    <t>Enterprise to antares</t>
  </si>
  <si>
    <t>antares to Enterprise</t>
  </si>
  <si>
    <t>landing party to planet</t>
  </si>
  <si>
    <t>space to Enterprise: bring probe on board</t>
  </si>
  <si>
    <t>research station to Enterprise</t>
  </si>
  <si>
    <t>Enterprise to Enterprise: merge to Kirks together</t>
  </si>
  <si>
    <t>Enterprise to Enterprise: test to merge dogs together</t>
  </si>
  <si>
    <t>planet to Enterprise: creates two dogs</t>
  </si>
  <si>
    <t>planet to Enterprise: rescue four crewmen</t>
  </si>
  <si>
    <t>planet to Enterprise: splits, good side appears</t>
  </si>
  <si>
    <t>planet to Enterprise: technican covered in yellow ore which disrupts transporter</t>
  </si>
  <si>
    <t>planet to Enterprise: transporter actives and creates Kirk-evil</t>
  </si>
  <si>
    <t>Enterprise to miner's planet</t>
  </si>
  <si>
    <t>transport ship to Enterprise</t>
  </si>
  <si>
    <t>Enterprise to planet (cargo)</t>
  </si>
  <si>
    <t>Enterprise to ship</t>
  </si>
  <si>
    <t>shuttlecraft to Enterprise</t>
  </si>
  <si>
    <t>transport before shuttlecraft burns up to Enterprise</t>
  </si>
  <si>
    <t>Enterprise to back into his plane</t>
  </si>
  <si>
    <t>Enterprise to planet (air force base)</t>
  </si>
  <si>
    <t>jet intercepter to Enterprise</t>
  </si>
  <si>
    <t>planet to Enterprise (accidently triggered emergency signal)</t>
  </si>
  <si>
    <t>Enterprise to starbase</t>
  </si>
  <si>
    <t>Enterprise (Uhura) Kirk to lindstrom</t>
  </si>
  <si>
    <t>ambassador fox (via Uhura) to Anan_7</t>
  </si>
  <si>
    <t>Enterprise to space</t>
  </si>
  <si>
    <t>space to Enterprise</t>
  </si>
  <si>
    <t>McCoy examines Lt. Tormolen in sick bay.</t>
  </si>
  <si>
    <t>McCoy examines Spock in sick bay.</t>
  </si>
  <si>
    <t>McCoy examines Sulu in sick bay.</t>
  </si>
  <si>
    <t>McCoy operates on Lt. Tormolen in sick bay but Tormolen just loses the will to live</t>
  </si>
  <si>
    <t>Subverted: Planet temperature plummets to -100 after dark.</t>
  </si>
  <si>
    <t>Spock kids with around with Yeoman Rand and smiles.</t>
  </si>
  <si>
    <t>Sulu uses phaser to heat rocks for warmth.</t>
  </si>
  <si>
    <t>Yeoman Rand falls and flashes a panty shot as she tries to get away from Evil-Kirk</t>
  </si>
  <si>
    <t>Evil-Kirk shoots at Kirk. His phaser is set to kill.</t>
  </si>
  <si>
    <t>General Quarters 3, Security Condition 3</t>
  </si>
  <si>
    <t>Kirk, Spock, and Dr. Crater transport to Enterprise.</t>
  </si>
  <si>
    <t>Spock scans research station with large tricorder.</t>
  </si>
  <si>
    <t>Scotty scans circuits with large tricorder.</t>
  </si>
  <si>
    <t>Harry Mudd: Asks if Spock's part Vulcanian.</t>
  </si>
  <si>
    <t>Kirk flirts with Kodos' daughter to get information.</t>
  </si>
  <si>
    <t>Subverted: Living possible only in environmentally controlled areas.</t>
  </si>
  <si>
    <t>Uhura calls [empty channel].</t>
  </si>
  <si>
    <t>Kirk changes from gold uniform to green uniform.</t>
  </si>
  <si>
    <t>Transporter malfunction creates two Kirks.</t>
  </si>
  <si>
    <t>Spock uses sarcasm then wears a shit eating grin.</t>
  </si>
  <si>
    <t>Spock explains how transporter got fixed.</t>
  </si>
  <si>
    <t>Enterprise to Enterprise: Hoping to merge the two Kirks together.</t>
  </si>
  <si>
    <t>Enterprise to Enterprise: Test to merge the two dogs together.</t>
  </si>
  <si>
    <t>Planet to Enterprise: Creates two separate dogs.</t>
  </si>
  <si>
    <t>Planet to Enterprise: Rescue Sulu and three crewmen from freezing planet.</t>
  </si>
  <si>
    <t>Planet to Enterprise: The good Kirk appears in the transporter.</t>
  </si>
  <si>
    <t>Planet to Enterprise: Technican covered in yellow ore which disrupts transporter</t>
  </si>
  <si>
    <t>Planet to Enterprise: Transporter activates by itself and the Kirk-evil appears.</t>
  </si>
  <si>
    <t>McCoy examines dog in sick bay.</t>
  </si>
  <si>
    <t>McCoy examines Evil-Kirk in sick bay.</t>
  </si>
  <si>
    <t>McCoy examines Technician Fisher in sick bay.</t>
  </si>
  <si>
    <t>Kirk tells Harry Mudd miners had a subspace radio marriage.</t>
  </si>
  <si>
    <t>McCoy makes remarks about Spock 'different' anatomy.</t>
  </si>
  <si>
    <t>Eve McHuron cooks Ben Childress a meal. Even in the future women are expected to be good cooks!.</t>
  </si>
  <si>
    <t>Miners at party begin fighting over the Mudd's women.</t>
  </si>
  <si>
    <t>Every man on the Enterprise desires Mudd's women.</t>
  </si>
  <si>
    <t>Salacious ass shot of Mudd's women as they walk down the corridor.</t>
  </si>
  <si>
    <t>Harry Mudd sends the women to seduce crewman to get what they need.</t>
  </si>
  <si>
    <t>Pike: 'All decks prepare for hyperdrive'.</t>
  </si>
  <si>
    <t>Pike: 'Our time warp, factor 7'.</t>
  </si>
  <si>
    <t>Pike: 'I'm not used to having a woman on the bridge'.</t>
  </si>
  <si>
    <t>Spock screams, 'The Women' when the male crew were not transported.</t>
  </si>
  <si>
    <t>McCoy: 'He's dead Jim'.</t>
  </si>
  <si>
    <t>Spock: 'Fascinating'.</t>
  </si>
  <si>
    <t>Kirk: 'Lt, contact Starfleet command.'.</t>
  </si>
  <si>
    <t>Kirk: 'Warp 1 Mr. Sulu'.</t>
  </si>
  <si>
    <t>Yeoman Rand (to Charlie): 'Have you been nipping Saurian Brandy?'.</t>
  </si>
  <si>
    <t>Dr. Crater: 'Being a woman, she (Nancy Crater) gets lonely'.</t>
  </si>
  <si>
    <t>Kirk: 'Set phasers to stun'</t>
  </si>
  <si>
    <t>Kirk: 'Set your phaser to stun'</t>
  </si>
  <si>
    <t>Uhura: 'There's something off the starboard bow'.</t>
  </si>
  <si>
    <t>Charlie: 'You don't need that subspace chatter'.</t>
  </si>
  <si>
    <t>Charlie: 'You don't need that subspace chatter'We're intercepting a follow up message'.</t>
  </si>
  <si>
    <t>Uhura: 'Captain os the Antares is on D channel'.</t>
  </si>
  <si>
    <t>Uhura: 'I can't raise Colony Five'.</t>
  </si>
  <si>
    <t>Uhura: 'Subspace frequency three'.</t>
  </si>
  <si>
    <t>Uhura: 'Try to raise Thasians'.</t>
  </si>
  <si>
    <t>Charlie (to Yeoman Rand): 'You smell like a girl'.</t>
  </si>
  <si>
    <t>Charlie: 'Isn't pink your (Yeoman Rand) favorite color?'.</t>
  </si>
  <si>
    <t>Kirk: 'Must be terrible having bad blood like that.' [about Spock's human half].</t>
  </si>
  <si>
    <t>Kirk: 'Ahead warp factor 1'.</t>
  </si>
  <si>
    <t>Gary Mitchell: 'She's (Dr. Dehner) a walking freezer unit'.</t>
  </si>
  <si>
    <t>Spock jokes about 'Those earth emotions'.</t>
  </si>
  <si>
    <t>Nurse Chapel: 'He's dead doctor'.</t>
  </si>
  <si>
    <t>Scotty: 'I can't change the laws of physics'.</t>
  </si>
  <si>
    <t>Spock and Scotty solve implosion calculations 'just in the nick of time'.</t>
  </si>
  <si>
    <t>McCoy: 'Assuming you call that green stuff in your veins blood'.</t>
  </si>
  <si>
    <t>Kirk: 'Kirk: 'Warp 1'.</t>
  </si>
  <si>
    <t>Kirk: 'Kirk: 'Warp us out of here'.</t>
  </si>
  <si>
    <t>Sulu: 'I'll protect you fair maiden.' | Uhura: 'Sorry, neither.'.</t>
  </si>
  <si>
    <t>Kirk thinks of Yeoman Rand as his possession, 'I have a beautiful Yeoman.'.</t>
  </si>
  <si>
    <t>Scotty: 'Restarting cold engines has never been tried. The odds are enormous'</t>
  </si>
  <si>
    <t>Kirk: 'Set phasers to stun'.</t>
  </si>
  <si>
    <t>Why is Spock is insensitive? | Spock: 'That's the way I am'.</t>
  </si>
  <si>
    <t>Kirk tells Spock: 'Locked on setting 1', as they're searching for Evil-Kirk.</t>
  </si>
  <si>
    <t>Kirk: 'Set phase cycle stun force'</t>
  </si>
  <si>
    <t>Spock: 'Locked on base cycle to stun, not kill'</t>
  </si>
  <si>
    <t>Ruth Bonavure: 'It's fascinating.'</t>
  </si>
  <si>
    <t>Magda: 'Top space frequency of three nine'.</t>
  </si>
  <si>
    <t>Uhura: 'I've tried all frequencies, he refuses to answer'.</t>
  </si>
  <si>
    <t>Kirk: 'Engines ahead, warp factor 1'.</t>
  </si>
  <si>
    <t>Ben Childress (to Eve): 'I'm supposed to sit, taste it, roll my eyes and, whooo, female cooking again.'.</t>
  </si>
  <si>
    <t>Ben Childress (to Kirk): 'You mean they all really look like she does?'.</t>
  </si>
  <si>
    <t>Eve (to Kirk): 'It's all the same, no men'.</t>
  </si>
  <si>
    <t>Eve McHuron: 'The sound of the male ego. Travel halfway across the galaxy and it's still the same song.'.</t>
  </si>
  <si>
    <t>Kirk: 'A woman only needs to 'think' she's beautiful to 'be' beautiful'.</t>
  </si>
  <si>
    <t>Kirk: 'Put it on all frequencies'.</t>
  </si>
  <si>
    <t>Uhura: 'Beginning signals to surface sir'.</t>
  </si>
  <si>
    <t>Uhura: 'Frequency open Mr. Spock'.</t>
  </si>
  <si>
    <t>Uhura: 'I've run all frequencies a second time, there's no…'.</t>
  </si>
  <si>
    <t>Uhura: 'I've tried all frequencies'.</t>
  </si>
  <si>
    <t>Dr. Corby was famous for his translation of the medical records from the Orion ruins, 'required reading' at Starfleet Academy.</t>
  </si>
  <si>
    <t>McCoy: 'The little bugs have no appetite for green blood'.</t>
  </si>
  <si>
    <t>Kirk (to Miri) : 'You're a pretty young woman'.</t>
  </si>
  <si>
    <t>Yeoman Rand (to Kirk): 'I used to try to get to get you to look at my legs. Now look at them'.</t>
  </si>
  <si>
    <t>Kirk: 'What's so fascinating?'.</t>
  </si>
  <si>
    <t>Kirk: 'Ship to surface, Tantalas colony'.</t>
  </si>
  <si>
    <t>Spock: 'Emergency Channel D'.</t>
  </si>
  <si>
    <t>Uhura: 'Message Captain, switching to speakers'.</t>
  </si>
  <si>
    <t>Uhura: 'Received message from Tantalas, Dr. Van Gelder'.</t>
  </si>
  <si>
    <t>Kirk: 'Take us out of orbit Mr. Spock. warp 1 factor'.</t>
  </si>
  <si>
    <t>Nomad: 'That unit is defective. It's thinking is chaotic. Absorbing it unsettled me.' | Spock: ' that unit is a woman' | Nomad: 'A mass of conflicting impulses.'.</t>
  </si>
  <si>
    <t>Kirk: 'Have you tried all hailing frequencies?'.</t>
  </si>
  <si>
    <t>Uhura: 'Balok sent signal to large ship'.</t>
  </si>
  <si>
    <t>Uhura: 'Signal coming over navigation beam'.</t>
  </si>
  <si>
    <t>Kirk: 'Ahead 1/2 speed'.</t>
  </si>
  <si>
    <t>Kirk: 'Ahead slow'.</t>
  </si>
  <si>
    <t>Kirk: 'Engage 1/2 speed'.</t>
  </si>
  <si>
    <t>Kirk: 'Engage warp 1'.</t>
  </si>
  <si>
    <t>Kirk: 'Engines astern, full speed'.</t>
  </si>
  <si>
    <t>Kirk: 'Helm, give us warp speed'.</t>
  </si>
  <si>
    <t>Kirk: 'Maximum accleration when I give the word'.</t>
  </si>
  <si>
    <t>Kirk: 'Power astern, 1/2 speed'.</t>
  </si>
  <si>
    <t>Kirk: 'Switch to impulse'.</t>
  </si>
  <si>
    <t>Sulu: 'Now at warp 3'.</t>
  </si>
  <si>
    <t>Sulu: 'Warp 2 sir'.</t>
  </si>
  <si>
    <t>Commodore Mendez: 'There's been subspace chatter'.</t>
  </si>
  <si>
    <t>Commodore Mendez: 'We received a subspace message'.</t>
  </si>
  <si>
    <t>Kirk: 'Hailing Enterprise'.</t>
  </si>
  <si>
    <t>Uhura: 'Request confirmation from Starfleet'.</t>
  </si>
  <si>
    <t>Kirk: 'All channels cleared Uhura? '| Uhura: 'All channels cleared.'.</t>
  </si>
  <si>
    <t>Kirk: 'Ahead warp 1 factor'.</t>
  </si>
  <si>
    <t>Kirk: 'Contact remaining outposts'.</t>
  </si>
  <si>
    <t>Spock: 'Still no answer from earth outpost #2. and now #3's gone silent'.</t>
  </si>
  <si>
    <t>Uhura: 'Continuing to challenge, still no response'.</t>
  </si>
  <si>
    <t>Uhura: 'Earth outpost 4 reports they're under attack. Then terminates'.</t>
  </si>
  <si>
    <t>Uhura: 'Picking up communications : pipe it in'.</t>
  </si>
  <si>
    <t>Uhura: 'Regaining contact with output 4, switching to speakers'.</t>
  </si>
  <si>
    <t>Kirk: 'Leave any bigotry in your quarters, there's no room for it on the bridge'.</t>
  </si>
  <si>
    <t>Kirk: 'Full ahead, maximum warp'.</t>
  </si>
  <si>
    <t>Sulu: 'Our speed is now maximum'.</t>
  </si>
  <si>
    <t>Uhura: 'McCoy calling from the planet : open a channel Uhura'.</t>
  </si>
  <si>
    <t>Spock scans 'dead' knight with tricorder.</t>
  </si>
  <si>
    <t>Kirk: 'Recall search parties and recall the Columbus'.</t>
  </si>
  <si>
    <t>Spock: 'Report from landing party'.</t>
  </si>
  <si>
    <t>Uhura: 'Columbus has returned. Results negative'.</t>
  </si>
  <si>
    <t>Uhura: 'Nothing clear, just being pulled off course'.</t>
  </si>
  <si>
    <t>Uhura: 'Nothing sir'.</t>
  </si>
  <si>
    <t>Uhura: 'Report from landing party'.</t>
  </si>
  <si>
    <t>Lt. Bowman: 'I'm sick and tired of this machine'.</t>
  </si>
  <si>
    <t>Kirk: 'Head out at space normal speed'.</t>
  </si>
  <si>
    <t>Kirk: 'Notify the discovery on subspace radio'.</t>
  </si>
  <si>
    <t>Uhura: 'Checked all wavebands, no response'.</t>
  </si>
  <si>
    <t>Kirk: 'Ahead warp factor 3'.</t>
  </si>
  <si>
    <t>Kirk: 'Emergency warp at the easliest possible moment'.</t>
  </si>
  <si>
    <t>Spock: 'Fascinating. Good. Good. He knows, Doctor. He has reasoned it out.'.</t>
  </si>
  <si>
    <t>Spock: 'Leave channel 1 open, just in case'.</t>
  </si>
  <si>
    <t>Uhura: 'Scanning beams on unusual wavelength'.</t>
  </si>
  <si>
    <t>McCoy: 'You bet your pointed ears I am.' (then Kirk laughs).</t>
  </si>
  <si>
    <t>Kirk: 'Initiate warp 6'.</t>
  </si>
  <si>
    <t>Kirk: 'Take us back to where we're supposed to be. warp factor one'.</t>
  </si>
  <si>
    <t>Kirk: 'Warp factor 7'.</t>
  </si>
  <si>
    <t>Kirk: 'Warp factor 8'.</t>
  </si>
  <si>
    <t>Spock: 'Open communicator channel'.</t>
  </si>
  <si>
    <t>Uhura: 'I'm getting ground to air transmisstion'.</t>
  </si>
  <si>
    <t>Uhura: 'Normal Starfleet channel has nothing on it but static'.</t>
  </si>
  <si>
    <t>Uhura: 'Starfleet control calling enterprise'.</t>
  </si>
  <si>
    <t>Kirk: 'All power Mr. Sulu'.</t>
  </si>
  <si>
    <t>Sulu: 'Warp 4'.</t>
  </si>
  <si>
    <t>Sulu: 'Warp 7'.</t>
  </si>
  <si>
    <t>Sulu: 'Warp 8'.</t>
  </si>
  <si>
    <t>Kirk (computer keeps calling Kirk 'dear').</t>
  </si>
  <si>
    <t>Spock: 'Fascinating. This is merely a hollow tube.'.</t>
  </si>
  <si>
    <t>Kirk convinced Landru-computer that it was killing the 'body' by halting their progress through Mind Control.</t>
  </si>
  <si>
    <t>Uhura: 'All channels are totally jammed'.</t>
  </si>
  <si>
    <t>Uhura: 'Communication channels are down'.</t>
  </si>
  <si>
    <t>Uhura: 'I'm picking up a signal'.</t>
  </si>
  <si>
    <t>Helmsman: 'On course, warp factor 2'.</t>
  </si>
  <si>
    <t>McCoy: 'I'm a doctor, if I was an officer of the line…'.</t>
  </si>
  <si>
    <t>McCoy: 'Telepathic abilities inherent in Vulcanians.'.</t>
  </si>
  <si>
    <t>Fox: 'Lt, open up a channel and keep it open'.</t>
  </si>
  <si>
    <t>Kirk: 'Nothing yet Lt. Uhura?' | Uhura: 'Nothing Captain, hailing frequencies are open'.</t>
  </si>
  <si>
    <t>Scotty: 'Open a channel lt'.</t>
  </si>
  <si>
    <t>Uhura: 'Message coming in from eminir 7. it's code 17'.</t>
  </si>
  <si>
    <t>elias: 'You've know the Vulcanian?'.</t>
  </si>
  <si>
    <t>Kirk: 'Put me thru to Starfleet' | Uhura: 'I can't do that'.</t>
  </si>
  <si>
    <t>sandoval: 'Subspace radio didn't work properly'.</t>
  </si>
  <si>
    <t>Uhura: 'I'm been transmitting a contact signal every five minutes. All I get is dead air.' | Kirk :'Maintain transmittion pattern.'.</t>
  </si>
  <si>
    <t>Uhura: 'The frequency is open but he doesn't answer'.</t>
  </si>
  <si>
    <t>Kirk: 'Man stagnates if he has no ambition, no desire to be more than he is.'.</t>
  </si>
  <si>
    <t>Kirk: 'You seem fascinated by this rock.'.</t>
  </si>
  <si>
    <t>Kirk: 'Your orders are shoot to kill.'.</t>
  </si>
  <si>
    <t>McCoy: 'I'm a doctor, not a bricklayer.'.</t>
  </si>
  <si>
    <t>Spock: 'Fascinating.' (while observing Horta).</t>
  </si>
  <si>
    <t>Kirk: 'I suspect you're becoming more and more human all the time'.</t>
  </si>
  <si>
    <t>McCoy: 'Did the Horta have anything to say about those ears?'.</t>
  </si>
  <si>
    <t>Kirk: 'Warp 2 factor'.</t>
  </si>
  <si>
    <t>kilngon: 'He claims to be a Vulcanian merchant.'.</t>
  </si>
  <si>
    <t>Kirk: 'I'm a soldier, not a diplomat.'.</t>
  </si>
  <si>
    <t>Spock: 'Fascinating, pure energy.'.</t>
  </si>
  <si>
    <t>Uhura: 'Automatic relay from Starfleet command, code 1'.</t>
  </si>
  <si>
    <t>Uhura: 'Unit X-Y 75847 reports fleet of Klingon ships'.</t>
  </si>
  <si>
    <t>After Kirk said, 'We didn't beat the odds. The Organians raided the game'.</t>
  </si>
  <si>
    <t>Kirk: 'Ahead warp factor 7'.</t>
  </si>
  <si>
    <t>Spock says planet has an 'oxygen-hydrogen atmosphere'.</t>
  </si>
  <si>
    <t>Kirk: 'Send any communications priority one'.</t>
  </si>
  <si>
    <t>Uhura: 'Dr. McCoy asking to see you in sick bay'.</t>
  </si>
  <si>
    <t>Uhura: 'Fire in engineering. Situation critical'.</t>
  </si>
  <si>
    <t>Uhura: 'Red 2 message in 1 minute Captain, code factor 1'.</t>
  </si>
  <si>
    <t>Uhura: 'Security reports Lazarus missing'.</t>
  </si>
  <si>
    <t>Spock: 'Our ship's instruments are specifically designed to locate and identify any object in our universe, be it energy or matter.'.</t>
  </si>
  <si>
    <t>Kirk: 'Ahead warp factor one'.</t>
  </si>
  <si>
    <t>McCoy: 'I'm a surgeon, not a psychiatrist.' Spock: 'Fascinating'.</t>
  </si>
  <si>
    <t>Kirk: 'Broadcast to Starfleet command my last weeks log entries'.</t>
  </si>
  <si>
    <t>Kirk: 'Open a channel to Starfleet command'.</t>
  </si>
  <si>
    <t>Kirk: 'At times you seem quite human'.</t>
  </si>
  <si>
    <t>Response to Kirk, 'It would pose an extremely complex problem in logic Mr. Spock'.</t>
  </si>
  <si>
    <t>When Kirk says, 'Sometimes I expect too much of you'.</t>
  </si>
  <si>
    <t>Spock: 'It's not life as we know or understand it.'.</t>
  </si>
  <si>
    <t>Kirk gives Uhura private number. | Kirk: 'Anything?' | Uhura: 'I've tried every major transmitting station on Denova.none of them have acknowledged my contact signel'.</t>
  </si>
  <si>
    <t>Kirk: 'Anything?' | Uhura: 'I've tried every major transmitting station on Denova.none of them have acknowledged my contact signel'.</t>
  </si>
  <si>
    <t>Kirk: 'Lt. Uhura, try to contact that ship'.</t>
  </si>
  <si>
    <t>Uhura: 'Contact broken.' | Kirk: 'Re-establish' | Uhura: 'Sorry'.</t>
  </si>
  <si>
    <t>Uhura: 'I'm having difficulty on that transmitter call to Denova'.</t>
  </si>
  <si>
    <t>Uhura: 'I've made contact with your private transmitter.' | Kirk : 'Put it on audio'.</t>
  </si>
  <si>
    <t>Uhura: 'Making contact Captain'.</t>
  </si>
  <si>
    <t>Uhura: 'Receiving messages from a ground station.' | Kirk : 'Report'.</t>
  </si>
  <si>
    <t>Kirk: 'Plot an interception course Mr. Sulu, warp fact 8'.</t>
  </si>
  <si>
    <t>Kirk: 'Reduce to sub-warp speed'.</t>
  </si>
  <si>
    <t>Kirk: 'Warp 1 factor'.</t>
  </si>
  <si>
    <t>McCoy: 'He's dead.' (says after Kirk &amp; Spock fight).</t>
  </si>
  <si>
    <t>Spock: 'live long and prosper.'.</t>
  </si>
  <si>
    <t>T'Pau: 'live long and prosper.'.</t>
  </si>
  <si>
    <t>Kirk: 'Get me Starfleet command and pipe in down to Dr. McCoy's office'.</t>
  </si>
  <si>
    <t>Uhura: 'Message from Starfleet command, top priority.' | Kirk: 'Relay it Lt.'.</t>
  </si>
  <si>
    <t>Uhura: 'Something's coming in on the Starfleet channel, priority and urgent.' | Kirk: 'Put in audio over here.'.</t>
  </si>
  <si>
    <t>Uhura: 'Standing by on Vulcan hailing frequencies sir'.</t>
  </si>
  <si>
    <t>checkov: 'We'll have to head there directly at warp 6 sir, insufficient time to stop off at vulcan'.</t>
  </si>
  <si>
    <t>Kirk: 'Alter course to vulcan, increase speed to warp 4'.</t>
  </si>
  <si>
    <t>Kirk: 'Lay in a course for altair 6, leave orbit when ready'.</t>
  </si>
  <si>
    <t>Kirk: 'Lay in a course for vulcan, tell engineering I want warp 8 or better'.</t>
  </si>
  <si>
    <t>McCoy:' To coin a phrase, fascinating.'.</t>
  </si>
  <si>
    <t>Spock: 'We must establish communications with the landing part.' | Uhura : 'I working sir but I can't do anything with this. I might be able to rig up a subspace bypass circuit.'.</t>
  </si>
  <si>
    <t>Uhura: 'Activity on hailing channel 3 sir' | Kirk: 'Response frequencies lt.' | Uhura: 'Calculated. Channel open sir.'.</t>
  </si>
  <si>
    <t>Uhura: 'Damage reports coming in. situation under control. Minor damage.'.</t>
  </si>
  <si>
    <t>Uhura: 'I can't contact the landing party. All frequencies are jammed.' | Spock: 'Try to break through lt.'.</t>
  </si>
  <si>
    <t>McCoy: 'On the other hand, she's a woman. ALL woman. On day she'll find the right man and off she'll go, out of the service.'.</t>
  </si>
  <si>
    <t>Spock: 'Fascinating Captain.'.</t>
  </si>
  <si>
    <t>Kirk: 'All hailing frequencies open' | Uhura: 'Aye aye sir'.</t>
  </si>
  <si>
    <t>Kirk: 'Any response from the mylerian system?' | Uhura: 'Not since their original distress call sir. I'm scanning all frequencies.'.</t>
  </si>
  <si>
    <t>Kirk: 'Get Dr. McCoy down to the transport room' | Uhura: 'Dr. McCoy to the transport room'.</t>
  </si>
  <si>
    <t>Kirk: 'Lt., try to make contact' | Uhura: 'Aye aye sir'.</t>
  </si>
  <si>
    <t>Uhura: 'Captain, the message is coming in now.'.</t>
  </si>
  <si>
    <t>Uhura: 'Captain, we're getting a signal from the spacecraft.' | Kirk: 'Put it on audio lt.'.</t>
  </si>
  <si>
    <t>Freudian Trio discuss Nomad. | Kirk: 'What a doctor he would have made.'.</t>
  </si>
  <si>
    <t>Engineering Tech: 'Warp 10'.</t>
  </si>
  <si>
    <t>Engineering Tech: 'Warp 11' | Scotty: 'Impossible, it can't go that fast'.</t>
  </si>
  <si>
    <t>Engineering Tech: 'Warp 9 Mr. scott'.</t>
  </si>
  <si>
    <t>Kirk: 'Scott, give Sulu warp 2 and keep her there.'.</t>
  </si>
  <si>
    <t>Sulu: 'Something heading in at ultra warp speeds.'.</t>
  </si>
  <si>
    <t>Uhura starts in gold (command) but get's demoted to a red uniform.</t>
  </si>
  <si>
    <t>Venus Drug gives people 'more' of what they have naturally.</t>
  </si>
  <si>
    <t>Long shot of Magda Kovac's legs.</t>
  </si>
  <si>
    <t>Enterprise to miner's planet: Harry Mudd</t>
  </si>
  <si>
    <t>Enterprise to miner's planet: Kirk, Spock, and Harry Mudd</t>
  </si>
  <si>
    <t>Transport ship to Enterprise: Eve McHuron, Magda Kovacs, and Ruth Bonavure</t>
  </si>
  <si>
    <t>Magda Kovac examines McCoy in sick bay.</t>
  </si>
  <si>
    <t>The outfits of Mudd's women are designed as alluring.</t>
  </si>
  <si>
    <t>Ruk calls Enterprise (posing as Kirk).</t>
  </si>
  <si>
    <t>McCoy with tricorder.</t>
  </si>
  <si>
    <t>Yeoman Rand with tricorder.</t>
  </si>
  <si>
    <t>Spock with tricorder.</t>
  </si>
  <si>
    <t>Kirk with tricorder.</t>
  </si>
  <si>
    <t>McCoy with tricorder in sick bay.</t>
  </si>
  <si>
    <t>Yeoman Barrows with small padd.</t>
  </si>
  <si>
    <t>Goldshirt with small tricorder on bridge.</t>
  </si>
  <si>
    <t>Lt. McGivers with tricorder.</t>
  </si>
  <si>
    <t>Spock with tricorder on planet.</t>
  </si>
  <si>
    <t>Redshirt with in corridor.</t>
  </si>
  <si>
    <t>Blueshirt with tricoder on bridge.</t>
  </si>
  <si>
    <t>Blue-skirt with tricorder on bridge.</t>
  </si>
  <si>
    <t>Redshirt-tech with in transporter room.</t>
  </si>
  <si>
    <t>Kirk: 'I'm tired of your half-breed interference' Kirk (thinks this while in duplication machine).</t>
  </si>
  <si>
    <t>Upshot of Nurse Chapel's panties as her and Kirk go to see Dr. Corby.</t>
  </si>
  <si>
    <t>Dr. Corby found ancient alien android technology.</t>
  </si>
  <si>
    <t>Dr. Corby makes an android copy of Kirk.</t>
  </si>
  <si>
    <t>Andea sets phaser to kill.</t>
  </si>
  <si>
    <t>Dr. Corby sets phaser to kill.</t>
  </si>
  <si>
    <t>Kirk sets phaser to kill.</t>
  </si>
  <si>
    <t>Nurse Chapel and Dr. Corby kiss after being separated for many years ago.</t>
  </si>
  <si>
    <t>Was Dr. Corby having sex with Andrea the android or not?</t>
  </si>
  <si>
    <t>Andrea the android made from ancient alien technology.</t>
  </si>
  <si>
    <t>Ancient civilization was wiped out because of their fear of the androids they created.</t>
  </si>
  <si>
    <t>Andrea's backless outfit.</t>
  </si>
  <si>
    <t>Kirk in duplication machine, naked.</t>
  </si>
  <si>
    <t>Dr. Corby makes Kirk android to infiltrate Enterprise.</t>
  </si>
  <si>
    <t>The Old Ones were the race who originally created the androids.</t>
  </si>
  <si>
    <t>Enterprise to planet: Security Officers Matthews and Rayburn.</t>
  </si>
  <si>
    <t>Enterprise to planet: Kirk and Nurse Chapel.</t>
  </si>
  <si>
    <t>??? calls Spock</t>
  </si>
  <si>
    <t>Kirk: 'Full ahead, warp 1 factor'.</t>
  </si>
  <si>
    <t>Kirk fights diseased girl in deserted building.</t>
  </si>
  <si>
    <t>Kirk punches diseased boy in street, several times in face.</t>
  </si>
  <si>
    <t>Kirk has grown to care about Miri.</t>
  </si>
  <si>
    <t>McCoy tests vaccine on himself—and almost dies.</t>
  </si>
  <si>
    <t>After McCoy announces the good news, Kirk turns to hug Yeoman Rand.</t>
  </si>
  <si>
    <t>Disease kills people over puberty.</t>
  </si>
  <si>
    <t xml:space="preserve"> </t>
  </si>
  <si>
    <t>comm officer: "We're passing through an old style distress signal"</t>
  </si>
  <si>
    <t>McCoy: "He's dead jim"</t>
  </si>
  <si>
    <t>Spock: "Fascinating"</t>
  </si>
  <si>
    <t>Kirk: "Lt, contact Starfleet command "</t>
  </si>
  <si>
    <t>Kirk: "Kirk: "Warp 1 Mr Sulu"</t>
  </si>
  <si>
    <t>rand: have you been nipping Saurian Brandy"</t>
  </si>
  <si>
    <t>Dr Crater: "Being a woman, she (Nancy Crater) gets lonely"</t>
  </si>
  <si>
    <t>Kirk: "Set phasers to stun"</t>
  </si>
  <si>
    <t>Kirk: "Set to stun"</t>
  </si>
  <si>
    <t>Uhura: "There's something off the starboard bow"</t>
  </si>
  <si>
    <t>Charlie: "You don't need that subspace chatter"</t>
  </si>
  <si>
    <t>Charlie: "You don't need that subspace chatter"We're intercepting a follow up message"</t>
  </si>
  <si>
    <t>Uhura: "Captain os the antares is on D channel"</t>
  </si>
  <si>
    <t>Uhura: "Can't raise colony five"</t>
  </si>
  <si>
    <t>Uhura: "Subspace frequency three"</t>
  </si>
  <si>
    <t>Uhura: "Try to raise thasians"</t>
  </si>
  <si>
    <t>Charlie: "You smell like a girl"</t>
  </si>
  <si>
    <t>Charlie: "Isn't pink rand's favorite color?"</t>
  </si>
  <si>
    <t>Kirk: "You have my ship and I want it back"</t>
  </si>
  <si>
    <t>Kirk: must be terrible having bad blood like that [about Spock's human half]</t>
  </si>
  <si>
    <t>Gary Mitchell: she (dr_dehner) is a walking freezer unit"</t>
  </si>
  <si>
    <t>nurse_chapel: "I'm in love with you Mr Spock"</t>
  </si>
  <si>
    <t>nurse_chapel: "He's dead doctor"</t>
  </si>
  <si>
    <t>Scotty: "I can't change the laws of physics"</t>
  </si>
  <si>
    <t>Spock scans research station (larger version)</t>
  </si>
  <si>
    <t>McCoy: "Assuming you call that green stuff in your veins blood"</t>
  </si>
  <si>
    <t xml:space="preserve">Sulu: i'll protect you fair maiden : Uhura: Sorry, neither </t>
  </si>
  <si>
    <t>Scotty: "Restarting cold engines has never been tried The odds are enormous"</t>
  </si>
  <si>
    <t>Scotty scans circuits (large tricorder)</t>
  </si>
  <si>
    <t>question: why is Spock is insensitive? | Spock: "That's the way I am"</t>
  </si>
  <si>
    <t>rand: "I didn't want to get the captain into trouble"</t>
  </si>
  <si>
    <t>Kirk: "Locked on setting 1"</t>
  </si>
  <si>
    <t>Kirk: "Set phase cycle stun force"</t>
  </si>
  <si>
    <t>Spock: "Locked on base cycle to stun, not kill"</t>
  </si>
  <si>
    <t>harry_mudd: "Asks if Spock's part vulcanian"</t>
  </si>
  <si>
    <t>ruth_bonavure: "It's fascinating</t>
  </si>
  <si>
    <t>Magda: "Top space frequency of three nine"</t>
  </si>
  <si>
    <t>Uhura: "I've tried all frequencies, he refuses to answer"</t>
  </si>
  <si>
    <t>McCoy: "Jabs Spock about his anatomy"</t>
  </si>
  <si>
    <t>Kirk: "Kirk: "Engines ahead, warp factor 1"</t>
  </si>
  <si>
    <t>Ben Childress: "I'm supposed to sit, taste it, roll my eyes and, whooo, female cooking again "</t>
  </si>
  <si>
    <t>Ben Childress: "You mean they all really look like she does?"</t>
  </si>
  <si>
    <t>Eve: "[compliant] it's all the same, no men"</t>
  </si>
  <si>
    <t>Eve: "The sound of the male ego Travel halfway across the galaxy and it's still the same song "</t>
  </si>
  <si>
    <t>harry_mudd to women: "Ship captains are already married to their ship"</t>
  </si>
  <si>
    <t>Ruk calls Enterprise (as Kirk)</t>
  </si>
  <si>
    <t>Kirk: "Put it on all frequencies"</t>
  </si>
  <si>
    <t>Uhura: "Beginning signals to surface sir"</t>
  </si>
  <si>
    <t>Uhura: "Frequency open Mr Spock"</t>
  </si>
  <si>
    <t>Uhura: "I've run all frequencies a second time, there's no…"</t>
  </si>
  <si>
    <t>Uhura: "I've tried all frequencies"</t>
  </si>
  <si>
    <t>Kirk: "I'm tired of your half-breen interference" | in duplication machine</t>
  </si>
  <si>
    <t>Exception: Experiments on planet went bad. Kirk decided it needed fixed. The society sent a general distress call to any space-faring cultures who might pick it up</t>
  </si>
  <si>
    <t>McCoy: "The little bugs have no appetite for green blood"</t>
  </si>
  <si>
    <t>Kirk : "You're a pretty young woman"</t>
  </si>
  <si>
    <t>rand: "I used to try to get to get you to look at my legs Now look at them"</t>
  </si>
  <si>
    <t>Landing party running to building. Yeoman Rand's skirt flies up showing her panties.</t>
  </si>
  <si>
    <t>Yeoman Rand declares her love for him, but Kirk just can't quite do the same with her and she's gone after the next episode.</t>
  </si>
  <si>
    <t>Kirk: "What's so fascinating?"</t>
  </si>
  <si>
    <t>Kirk: "Ship to surface, tantalas colony"</t>
  </si>
  <si>
    <t>Spock: "Emergency channel d"</t>
  </si>
  <si>
    <t>Uhura: "Hailing frequencies openUhura: "Try to raise thasians"</t>
  </si>
  <si>
    <t>Uhura: "Message captain, switching to speakers"</t>
  </si>
  <si>
    <t>Uhura: "Received message from Tantalas, dr_van_gelder"</t>
  </si>
  <si>
    <t>Kirk: "Take us out of orbit mister Spock warp 1 factor"</t>
  </si>
  <si>
    <t>nomad: "That unit is defective It's thinkiong is chaotic Absorbing it unsettled me " | Spock: " that unit is a woman" | nomad: " a mass of conflicting impulses "</t>
  </si>
  <si>
    <t>McCoy: "What am I a doctor or a moon shuttle conductor"</t>
  </si>
  <si>
    <t>Kirk: "Have you tried all hailing frequencies?"</t>
  </si>
  <si>
    <t>Kirk: "Ship to ship : hailing frequencies open"</t>
  </si>
  <si>
    <t>Uhura: "Balok sent signal to large ship"</t>
  </si>
  <si>
    <t>Uhura: "Hailing frequencies still open, I get no message from them"</t>
  </si>
  <si>
    <t>Uhura: "Signal coming over navigation beam"</t>
  </si>
  <si>
    <t>Uhura in gold (command) to red uniform</t>
  </si>
  <si>
    <t>balok: "We therefore grant you ten Earth time periods known as "Minutes" to make preparations "</t>
  </si>
  <si>
    <t>Kirk: "I already have a female to worry about, her name's the Enterprise"</t>
  </si>
  <si>
    <t>Commodore Mendez: "There's been subspace chatter"</t>
  </si>
  <si>
    <t>Commodore Mendez: "We received a subspace message"</t>
  </si>
  <si>
    <t>Kirk: "Hailing Enterprise"</t>
  </si>
  <si>
    <t>Uhura: "Request confirmation from Starfleet"</t>
  </si>
  <si>
    <t>Uhura: "Someone's trying to hail us | Kirk: "Maintain radio silence" | Uhura: "Hailing frequencies still open, I get no message from them"</t>
  </si>
  <si>
    <t>Kirk: "All channels cleared Uhura? "| Uhura: "All channels cleared "</t>
  </si>
  <si>
    <t>fake: Kirk flirts with Kodos' daughter</t>
  </si>
  <si>
    <t>Kirk: "Contact remaining outposts"</t>
  </si>
  <si>
    <t>Kirk: "Warn that ship off : they don't acknowledge"</t>
  </si>
  <si>
    <t>Spock: "Earth outpost 4 reports they're under attack "</t>
  </si>
  <si>
    <t>Spock: "Still no answer from earth outpost #2 and now #3's gone silent"</t>
  </si>
  <si>
    <t>Starfleet: "They'll support any decision Kirk makes"</t>
  </si>
  <si>
    <t>Uhura: "Continueing to challenge, still no response"</t>
  </si>
  <si>
    <t>Uhura: "Earth outpost 4 reports they're under attack Then terminates"</t>
  </si>
  <si>
    <t>Uhura: "Picking up communications : pipe it in"</t>
  </si>
  <si>
    <t>Uhura: "Regaining contact with output 4, switching to speakers"</t>
  </si>
  <si>
    <t>Kirk: "Leave any bigotry in your quarters, there's no room for it on the bridge"</t>
  </si>
  <si>
    <t>Spock: "A place where people could go and see all sorts of fascinating things "</t>
  </si>
  <si>
    <t>yeoman_barrows: "He's dead"</t>
  </si>
  <si>
    <t>Uhura: "McCoy calling from the planet : open a channel Uhura"</t>
  </si>
  <si>
    <t>Yeoman Mears calls [no anwer]</t>
  </si>
  <si>
    <t>Kirk: "Anything?" : Uhura: "All wavelengths dominated by ionization effects " | Kirk: "Order columbus on new search path"</t>
  </si>
  <si>
    <t>Kirk: "Order columbus on new search path"</t>
  </si>
  <si>
    <t>Kirk: "Recall search parties and recall the Columbus"</t>
  </si>
  <si>
    <t>Spock: "Report from landing party"</t>
  </si>
  <si>
    <t>Uhura: "Columbus has returned Results negative"</t>
  </si>
  <si>
    <t>Uhura: "Nothing clear, just being pulled off course"</t>
  </si>
  <si>
    <t>Uhura: "Nothing sir"</t>
  </si>
  <si>
    <t>Uhura: "Report from landing party"</t>
  </si>
  <si>
    <t>Lt Bowman: "I'm sick and tired of this machine"</t>
  </si>
  <si>
    <t>McCoy: "Your precious logic brought them down on us"</t>
  </si>
  <si>
    <t>Kirk: "Does your logic find this fascinating? " | Spock: "Fascinating I use for the unexpected In this case, interesting should suffice "</t>
  </si>
  <si>
    <t>Kirk: "Notify the discovery on subspace radio"</t>
  </si>
  <si>
    <t>Spock: "Identify yourself "</t>
  </si>
  <si>
    <t>trelane: "Felicitations"</t>
  </si>
  <si>
    <t>Uhura: "Checked all wavebands, no response"</t>
  </si>
  <si>
    <t>McCoy: "…those mathematically perfect brainwaves of yours "</t>
  </si>
  <si>
    <t>Spock: "Fascinating Good Good He knows, Doctor He has reasoned it out "</t>
  </si>
  <si>
    <t>Spock: "Leave channel 1 open, just in case"</t>
  </si>
  <si>
    <t>Uhura: "Scanning beams on unusual wavelength"</t>
  </si>
  <si>
    <t>McCoy: "You bet your pointed ears I am " (then Kirk laughs)</t>
  </si>
  <si>
    <t>Kirk: "Take us back to where we're supposed to be warp factor one"</t>
  </si>
  <si>
    <t>Kirk: "Open a channel: | Uhura : "Frequency open sir" | Kirk: "Anything?" | Uhura: "All wavelengths dominated by ionization effects " | Kirk: "Order columbus on new search path"</t>
  </si>
  <si>
    <t>Spock: "Open communicator channel"</t>
  </si>
  <si>
    <t>Uhura: "I'm getting ground to air transmisstion"</t>
  </si>
  <si>
    <t>Uhura: "Normal Starfleet channel has nothing on it but static"</t>
  </si>
  <si>
    <t>Uhura: "Starfleet control calling Enterprise"</t>
  </si>
  <si>
    <t>Kirk: "All power Mr Sulu"</t>
  </si>
  <si>
    <t>Kirk: "Warp factor one Mr hansen"</t>
  </si>
  <si>
    <t>Kirk: " and nothing is more important than my ship"</t>
  </si>
  <si>
    <t>Spock: "Fascinating This is merely a hollow tube"</t>
  </si>
  <si>
    <t>blueshirt carry and stick disk in</t>
  </si>
  <si>
    <t>Kirk: "Phasers on stun"</t>
  </si>
  <si>
    <t>Kirk: "Phasers on stun, wide field"</t>
  </si>
  <si>
    <t>joachim: "We've lost the channel"</t>
  </si>
  <si>
    <t>Uhura: "All channels are totally jammed"</t>
  </si>
  <si>
    <t>Uhura: "Communication channels are down"</t>
  </si>
  <si>
    <t>Uhura: "I'm picking up a signal"</t>
  </si>
  <si>
    <t>McCoy: "I'm sure you know the type (ambiuous scientists) Devoted to logic Completely unemtional"</t>
  </si>
  <si>
    <t>Spock: "I am not capable of that emotion"</t>
  </si>
  <si>
    <t>khan: "Starships have one luxery not mentioned in the manuals - beautiful women"</t>
  </si>
  <si>
    <t>McCoy: "I'm a doctor, if I was an officer of the line…"</t>
  </si>
  <si>
    <t>McCoy: "Telepathic abilities inherent in vulcanians"</t>
  </si>
  <si>
    <t>fox: "Lt, open up a channel and keep it open"</t>
  </si>
  <si>
    <t>Kirk: "Nothing yet lt Uhura?" | Uhura: "Nothing captain, hailing frequencies are open"</t>
  </si>
  <si>
    <t>Scotty: "Open a channel lt"</t>
  </si>
  <si>
    <t>Uhura: "Message coming in from eminir 7 it's code 17"</t>
  </si>
  <si>
    <t>Spock: "Sir, there is a multi-legged creature crawling on your shoulder "</t>
  </si>
  <si>
    <t>elias: "You've know the vulcanian?"</t>
  </si>
  <si>
    <t>Kirk: "Put me thru to Starfleet" | Uhura: "I can't do that"</t>
  </si>
  <si>
    <t>sandoval: "Subspace radio didn't work properly"</t>
  </si>
  <si>
    <t>Uhura: "I'm been transmitting a contact signal every five minutes All I get is dead air : maintain transmittion pattern"</t>
  </si>
  <si>
    <t>Uhura: "The frequency is open but he doesn't answer"</t>
  </si>
  <si>
    <t>Kirk: "Man stagnates if he has no ambition, no desire to be more than he is "</t>
  </si>
  <si>
    <t>Spock: "I love you"</t>
  </si>
  <si>
    <t>Kirk: "You seem fascinated by this rock"</t>
  </si>
  <si>
    <t>Kirk: "Your orders are shoot to kill"</t>
  </si>
  <si>
    <t>McCoy: "I'm a doctor, not a bricklayer"</t>
  </si>
  <si>
    <t>Spock: "Fascinating" (while observing horta)</t>
  </si>
  <si>
    <t>Kirk: "I suspect you're becoming more and more human all the time"</t>
  </si>
  <si>
    <t>McCoy: "Did the horta have anything to say about those ears?"</t>
  </si>
  <si>
    <t>Kirk: "Your phasers will be set on maximum"</t>
  </si>
  <si>
    <t>kilngon: "He claims to be a vulcanian merchent"</t>
  </si>
  <si>
    <t>Kirk: "I'm a soldier, not a diplomat "</t>
  </si>
  <si>
    <t>Spock: "Fascinating, pure energy"</t>
  </si>
  <si>
    <t>Uhura: "Automatic relay from Starfleet command, code 1"</t>
  </si>
  <si>
    <t>Uhura: "Unit X-Y 75847 reports fleet of klingon ships"</t>
  </si>
  <si>
    <t>Kirk: "We didn't beat the odds The organians raided the game"</t>
  </si>
  <si>
    <t>Kirk: "Set your phaser on stun"</t>
  </si>
  <si>
    <t>Kirk: "Send any communications priority one"</t>
  </si>
  <si>
    <t>Uhura: "Dr McCoy asking to see you in sick bay"</t>
  </si>
  <si>
    <t>Uhura: "Fire in engineering Situation critical"</t>
  </si>
  <si>
    <t>Uhura: "Red 2 message in 1 minute captain, code factor 1"</t>
  </si>
  <si>
    <t>Uhura: "Security reports lazarus missing"</t>
  </si>
  <si>
    <t>gold-skirt hands padd to Kirk to sign</t>
  </si>
  <si>
    <t>Spock: "Our ship's instruments are specifically designed to locate and identify any object in our universe, be it energy or matter "</t>
  </si>
  <si>
    <t>McCoy: "I'm a surgeon, not a psychiatrist Spock: "Fascinating"</t>
  </si>
  <si>
    <t>Uhura calls [empty channel]</t>
  </si>
  <si>
    <t>Kirk: "Broadcast to Starfleet command my last weeks log entries"</t>
  </si>
  <si>
    <t>Kirk: "Open a channel to Starfleet command"</t>
  </si>
  <si>
    <t>Kirk: "At times you seem quite human"</t>
  </si>
  <si>
    <t>guardian: "Your science knowledge is obviously primitive " | Kirk: annoyed Spock?</t>
  </si>
  <si>
    <t>Kirk: it would pose an extremely complex problem in logic Mr Spock"</t>
  </si>
  <si>
    <t>Kirk: "Sometimes I expect too much of you"</t>
  </si>
  <si>
    <t>Uhura: "Captain, I'm frightned" (realizing they're stranded)</t>
  </si>
  <si>
    <t>Kirk: "I believe I'm in love with edith_keeler"</t>
  </si>
  <si>
    <t>Spock: "Edith_keeler must die"</t>
  </si>
  <si>
    <t>Spock: "It's not life as we know or understand it"</t>
  </si>
  <si>
    <t>Kirk: gives Uhura private numberKirk: "Anything?" | Uhura: "I've tried every major transmitting station on Denova none of them have acknowledged my contact signel"</t>
  </si>
  <si>
    <t>Kirk: "Anything?" | Uhura: "I've tried every major transmitting station on Denova none of them have acknowledged my contact signel"</t>
  </si>
  <si>
    <t>Kirk: "Lt Uhura, try to contact that ship"</t>
  </si>
  <si>
    <t>Uhura: "Contact broken : re-establish : sorry"</t>
  </si>
  <si>
    <t>Uhura: "I'm having difficulty on that transmitter call to denova"</t>
  </si>
  <si>
    <t>Uhura: "I've made contact with your private transmitter : put it on audio"</t>
  </si>
  <si>
    <t>Uhura: "Making contact captain"</t>
  </si>
  <si>
    <t>Uhura: "Receiving messages from a ground station : report"</t>
  </si>
  <si>
    <t>Kirk: "Plot an interception course Mr Sulu, warp fact 8"</t>
  </si>
  <si>
    <t>Kirk: "Set your phasers on force 3, to kill"</t>
  </si>
  <si>
    <t>McCoy: "He's dead" (says after Kirk &amp; Spock fight)</t>
  </si>
  <si>
    <t>Spock: "Live long and prosper"</t>
  </si>
  <si>
    <t>t'pau: "Live long and prosper"</t>
  </si>
  <si>
    <t>Kirk: "Get me Starfleet command and pipe in down to dr McCoy's office"</t>
  </si>
  <si>
    <t>Uhura: "Message from Starfleet command, top priority : relay it lt"</t>
  </si>
  <si>
    <t>Uhura: "Something's coming in on the Starfleet channel, priority and urgent : put in audio over here"</t>
  </si>
  <si>
    <t>Uhura: "Standing by on vulcan hailing frequencies sir"</t>
  </si>
  <si>
    <t>McCoy:" to coin a phrase, fascinating "</t>
  </si>
  <si>
    <t>Spock: "We must establish communications with the landing part " | Uhura : "I working sir but I can't do anything with this I might be able to rig up a subspace bypass circuit "</t>
  </si>
  <si>
    <t>Uhura: "Activity on hailing channel 3 sir" | Kirk: "Response frequencies lt " | Uhura: "Calculated Channel open sir "</t>
  </si>
  <si>
    <t>Uhura: "Damage reports coming in situation under control Minor damage "</t>
  </si>
  <si>
    <t>Uhura: I can't contact the landing party All frequencies are jammed " | Spock: "Try to break through lt "</t>
  </si>
  <si>
    <t>lt_carolyn_palamas: "Here's the report on pollox 5 captain "</t>
  </si>
  <si>
    <t xml:space="preserve">apollo: "You are very intelligent for a woman" is clearly presented as a relic of the last time he was among humans </t>
  </si>
  <si>
    <t>lt_carolyn_palamas: "I love him "</t>
  </si>
  <si>
    <t>Sulu: "Fire all phaser banks"</t>
  </si>
  <si>
    <t>Spock: "Fascinating captain "</t>
  </si>
  <si>
    <t>Kirk: "All hailing frequencies open" | Uhura: "Aye aye sir"</t>
  </si>
  <si>
    <t>Kirk: "Any response from the mylerian system?" | Uhura: "Not since their original distress call sir I'm scanning all frequencies "</t>
  </si>
  <si>
    <t>Kirk: "Get dr McCoy down to the transport room" | Uhura: "Dr McCoy to the transport room"</t>
  </si>
  <si>
    <t>Kirk: "Lt, try to make contact" | Uhura: "Aye aye sir"</t>
  </si>
  <si>
    <t>Uhura: "Captain, the message is coming in now "</t>
  </si>
  <si>
    <t>Uhura: "Captain, we're getting a signal from the spacecraft " | Kirk: "Put it on audio lt "</t>
  </si>
  <si>
    <t>Kirk: "What a doctor he would have made "</t>
  </si>
  <si>
    <t>Spock: "Well, doctor?"</t>
  </si>
  <si>
    <t>engineering_tech: "Warp 9 Mr scott"</t>
  </si>
  <si>
    <t>Kirk: "Scott, give Sulu warp 2 and keep her there "</t>
  </si>
  <si>
    <t>Sulu: "Something heading in at ultra warp speeds "</t>
  </si>
  <si>
    <t>Kirk: forward photon torpedo:</t>
  </si>
  <si>
    <t xml:space="preserve">Sargon: "Our civilization destroyed itself when it became so advanced and arrogant that we dared think of ourselves as gods" </t>
  </si>
  <si>
    <t>McCoy: "Did you get a look at that little juliet, that's a pretty exciting creature Of course your personnal chemistry would prevent you from seeing that "</t>
  </si>
  <si>
    <t>Kirk: "WE HAVE THE RIGHT " Ayelborne: "To wage war? Is that what you're defending?"</t>
  </si>
  <si>
    <t>apollo: "Beauty Grace You seem sie for a woman "</t>
  </si>
  <si>
    <t>Kirk flirts with a 300 year old child.</t>
  </si>
  <si>
    <t>McCoy examines Lousie on planet.</t>
  </si>
  <si>
    <t>Enterprise discovers a planet identical to Earth. Never mentioned again.</t>
  </si>
  <si>
    <t>Kirk and Dr. Helen Noel get jostled into hug in lift.</t>
  </si>
  <si>
    <t>Kirk, after neural suggestion, plants a big, wet kiss on Dr. Helen Noel.</t>
  </si>
  <si>
    <t>Freudian Trio discuss Tantalus.</t>
  </si>
  <si>
    <t>Attractive and sexy psychiatrist.</t>
  </si>
  <si>
    <t>Spock mind melds with Dr. Van Gelder to see into his troubled mind.</t>
  </si>
  <si>
    <t>Cleavage shot of Dr. Helen Noel crawling on her belly in air ducts.</t>
  </si>
  <si>
    <t>The Neural Neutralizaer.</t>
  </si>
  <si>
    <t>Alert: Security Alert 3</t>
  </si>
  <si>
    <t>Enterprise to planet: Kirk and Dr. Helen Noel.</t>
  </si>
  <si>
    <t>Enterprise to planet: Cargo</t>
  </si>
  <si>
    <t>Planet to Enterprise: Cargo</t>
  </si>
  <si>
    <t>Dr. Helen Noel has the hot for Kirk but not visa versa. One night was enough.</t>
  </si>
  <si>
    <t>McCoy examines Dr. Van Gelder in sick bay.</t>
  </si>
  <si>
    <t>Exception: Prime Directive null &amp; void is a society attacks a Federation vessel.</t>
  </si>
  <si>
    <t>McCoy: 'What am I a doctor or a moon shuttle conductor.'</t>
  </si>
  <si>
    <t>Uhura: 'Balok requests evidence of a corbomite device.'</t>
  </si>
  <si>
    <t>Kirk says destruction of Enterprise will result in destruction of Balok's vessel.</t>
  </si>
  <si>
    <t>Uhura: 'Hailing frequencies still open. I get no message from them'.</t>
  </si>
  <si>
    <t>Sulu: 'Engage, warp 1 sir'.</t>
  </si>
  <si>
    <t>Freudian Trio discuss Balok while waiting for Balok to do something.</t>
  </si>
  <si>
    <t>Kirk: 'When I find the headquarters genius that assigned me a female yeoman.' | McCoy 'What's the matter Jim, don't you trust yourself?'.</t>
  </si>
  <si>
    <t>Kirk: "If I ever get my hands on the the genius who assigned me a female yeoman : what's the matter jim, don't you trust yourself?"</t>
  </si>
  <si>
    <t>Yeoman Rand uses phaser to heat coffee.</t>
  </si>
  <si>
    <t>Balok's ship is equipped with tractor beam that imprisons the Enterprise.</t>
  </si>
  <si>
    <t>Uhura switched to red uniform, used to wear gold (command) uniform.</t>
  </si>
  <si>
    <t>Kirk: 'Fire main phasers.'</t>
  </si>
  <si>
    <t>Alert: Battle Stations, Condition Alert</t>
  </si>
  <si>
    <t>Kirk shirtless while McCoy gives him an exam.</t>
  </si>
  <si>
    <t>Enterprise to Balok's ship.</t>
  </si>
  <si>
    <t>McCoy examines Kirk in sick bay</t>
  </si>
  <si>
    <t>Corbomite doesn't exist. A bluff made up to stop Balok from destroying the Enterprise.</t>
  </si>
  <si>
    <t>Enterprise uses a tractor beam to grab shuttlecraft.</t>
  </si>
  <si>
    <t>Spock neck pinches computer technician.</t>
  </si>
  <si>
    <t>Spock neck pinches another computer technician.</t>
  </si>
  <si>
    <t>Enterprise to planet: Kirk, Spock, and McCoy</t>
  </si>
  <si>
    <t>Shuttlecraft to Enterprise: Kirk and Commodore Mendez.</t>
  </si>
  <si>
    <t>A typical class M planet.</t>
  </si>
  <si>
    <t>Lenore set phaser in Kirk's quarters on overload to kill Kirk.</t>
  </si>
  <si>
    <t>Lenore finds witnesses to her father's atrocities and kills them.</t>
  </si>
  <si>
    <t>Freudian Trio discuss the Kodos investigation.</t>
  </si>
  <si>
    <t>Kirk and McCoy sip Saurian brandy in sick bay.</t>
  </si>
  <si>
    <t>Alert: Double Security Alert</t>
  </si>
  <si>
    <t>Kirk's flirting with Lenore is fake.</t>
  </si>
  <si>
    <t>Lenore set phaser to kill.</t>
  </si>
  <si>
    <t>Lenore shoots at Kirk but her father (Kodos) steps in front and takes blast.</t>
  </si>
  <si>
    <t>Enterprise to Planet: Kirk (Off-screen)</t>
  </si>
  <si>
    <t>Planet to Enterprise: Lenore</t>
  </si>
  <si>
    <t>McCoy examines riley in sick bay.</t>
  </si>
  <si>
    <t>Lenore wears a fur minidress.</t>
  </si>
  <si>
    <t>Kirk: 'Warn that ship off' | Uhura: 'They don't acknowledge'.</t>
  </si>
  <si>
    <t>Spock: 'Earth outpost 4 reports they're under attack.'</t>
  </si>
  <si>
    <t>Yeoman Rand: 'They (Starfleet) say they'll support whatever decision you have to make.'</t>
  </si>
  <si>
    <t>Nuclear device tossed into the flotsam dropped by Romulans.</t>
  </si>
  <si>
    <t>First appearance of the Romulan cloaking device.</t>
  </si>
  <si>
    <t>Rodenium, armor material on outposts.</t>
  </si>
  <si>
    <t>Romulan ship fire plasma bolt at Enterprise.</t>
  </si>
  <si>
    <t>A single cultural world: Romulans are all warlike.</t>
  </si>
  <si>
    <t>Kirk detonates nuclear device with ship's phasers.</t>
  </si>
  <si>
    <t>Kirk has Sulu fire in random pattern to find Romulan ship.</t>
  </si>
  <si>
    <t>Alert: All Decks Alert, Battle Stations.</t>
  </si>
  <si>
    <t>Lt. Angela Martinez's wedding is interrupted in the intro. Her to-be husband dies before the episode ends.</t>
  </si>
  <si>
    <t>McCoy examines Lt. Stles in sick bay.</t>
  </si>
  <si>
    <t>Romulans have plasma bolt weapon.</t>
  </si>
  <si>
    <t>Spock: 'A place (Amusement Park) where people could go and see all sorts of fascinating things.'</t>
  </si>
  <si>
    <t>Spock reads report from padd to Kirk about 'a crew member' needing R&amp;R. It about Kirk.</t>
  </si>
  <si>
    <t>Augmented: Bridge crew laughs when Spock says running around in the grass is illogical rest, Spock doesn't laugh.</t>
  </si>
  <si>
    <t>Finnegan (classmate) who razed Kirk picks a fight.</t>
  </si>
  <si>
    <t>Kirk gets a facsmilie of old girlfriend (Ruth), and he's happy.</t>
  </si>
  <si>
    <t>Ruth is a very special lady from Kirk's past. She's never spoke of again.</t>
  </si>
  <si>
    <t>McCoy resurrected by park owners.</t>
  </si>
  <si>
    <t>Lt. Angela Martinez resurrected by park owners.</t>
  </si>
  <si>
    <t>Parks owners ability will resurrect anyone who dies is never heard of again.</t>
  </si>
  <si>
    <t>Sulu checks his phaser, it's not working</t>
  </si>
  <si>
    <t>McCoy and Yeoman Barrows do mutual flirting the entire episode.</t>
  </si>
  <si>
    <t>The Park Owners</t>
  </si>
  <si>
    <t>Enterprise to planet: Kirk and Yeoman Barrows</t>
  </si>
  <si>
    <t>Enterprise to planet: Spock</t>
  </si>
  <si>
    <t>Two women with McCoy after his resurrection are wearing scanty, feather outfits.</t>
  </si>
  <si>
    <t>Yeoman Mears calls Enterprise (no anwer).</t>
  </si>
  <si>
    <t>Kirk: 'Anything?' | Uhura: 'All wavelengths dominated by ionization effects.' | Kirk: 'Order columbus on new search path'.</t>
  </si>
  <si>
    <t>Kirk: 'Order Columbus on new search path'.</t>
  </si>
  <si>
    <t>Augmented: Everyone laughs about Spock's desparation move. Spock doesn't laugh.</t>
  </si>
  <si>
    <t>Shuttlecraft Columbus</t>
  </si>
  <si>
    <t>Shuttlecraft Galileo Seven</t>
  </si>
  <si>
    <t>Lt. Gaetano shoots at cavemen to frighten them.</t>
  </si>
  <si>
    <t>Spock shoots at cavemen to frighten them.</t>
  </si>
  <si>
    <t>Averted: Lt. Gaetano and Lt. Latimer are Yellow Shirts</t>
  </si>
  <si>
    <t>Spock accused of desparation move for burning the fuel to use as a flare.</t>
  </si>
  <si>
    <t>Shuttlecraft to Enterprise: Transport before shuttlecraft burns up to Enterprise</t>
  </si>
  <si>
    <t>McCoy examines Galileo Seven crew after landing on planet.</t>
  </si>
  <si>
    <t>Kirk: 'Does your logic find this fascinating? ' | Spock: 'Fascinating I use for the unexpected. In this case, interesting should suffice.'</t>
  </si>
  <si>
    <t>Spock (to Trelane): 'Identify yourself.'</t>
  </si>
  <si>
    <t>Trelane (to Uhura): 'Felicitations'.</t>
  </si>
  <si>
    <t>Trelane's parents are advanced energy beings.</t>
  </si>
  <si>
    <t>Geophysicist Jaeger with tricorder.</t>
  </si>
  <si>
    <t>McCoy: '…those mathematically perfect brainwaves of yours.'</t>
  </si>
  <si>
    <t>Spock tries to classify Trelane after their adventure.</t>
  </si>
  <si>
    <t>Kirk and Trelane square off with dueling pistols.</t>
  </si>
  <si>
    <t>Trelane fights Kirk during his hunt.</t>
  </si>
  <si>
    <t>Kirk shoots mirror behind Trelane with dueling pistol destroying his machine.</t>
  </si>
  <si>
    <t>Trelane shoots dueling pistol in the air and allows Kirk a free shot.</t>
  </si>
  <si>
    <t>Female Yeoman walks by to sexy trumpet music.</t>
  </si>
  <si>
    <t>Trelane provides a sumptuous dinner but nothing has taste. He understands the looks but not the composition.</t>
  </si>
  <si>
    <t>Trelane's parents show up and stop his 'fun'</t>
  </si>
  <si>
    <t>Alert: Red Alert</t>
  </si>
  <si>
    <t>Both Treland and his parents are advanced beings.</t>
  </si>
  <si>
    <t>Enterprise to planet: McCoy, Geophysicist Jaeger, and Lt. DeSalle</t>
  </si>
  <si>
    <t>Planet to Enterprise: Kirk, Sulu, Geophysicist Jaeger, and Lt. DeSalle</t>
  </si>
  <si>
    <t>Kirk dishes out a 'You Suck' speech to Trelane, along with a couple of bitch slaps.</t>
  </si>
  <si>
    <t>McCoy examines Trelane as best he can.</t>
  </si>
  <si>
    <t>Metrons arrange for Kirk and the Gorn to fight.</t>
  </si>
  <si>
    <t>Metrons declare they will kill the loser and destroy his ship.</t>
  </si>
  <si>
    <t>Kirk: Fires phasers and shoots gorm ship, no effect.</t>
  </si>
  <si>
    <t>Kirk: Shoots Photo Torpedoes at Gorn ship.</t>
  </si>
  <si>
    <t>Gorn kill Lt. O'Herlihy at outpost.</t>
  </si>
  <si>
    <t>Alert: Battle stations, Red Alert</t>
  </si>
  <si>
    <t>The Metrons have advanced past petty problems.</t>
  </si>
  <si>
    <t>Enterprise to planet: Kirk Spock, Lt. Kelowitz, Lot. Lang, and Lt. O'Herlihy.</t>
  </si>
  <si>
    <t>McCoy examines lt_harold at destroyed outpost.</t>
  </si>
  <si>
    <t>McCoy examines crewman in sick bay.</t>
  </si>
  <si>
    <t>USAF guard accidently calls Enterprise.</t>
  </si>
  <si>
    <t>Kirk: 'Open a channel: | Uhura : 'Frequency open sir' | Kirk: 'Anything?' | Uhura: 'All wavelengths dominated by ionization effects.' | Kirk: 'Order Columbus on new search path'.</t>
  </si>
  <si>
    <t>Sulu: 'Off the dial'. (regarding their speed)</t>
  </si>
  <si>
    <t>Kirk knocks out Captain Christopher.</t>
  </si>
  <si>
    <t>Sulu uses karate chop to knock USAF guard unconscience.</t>
  </si>
  <si>
    <t>Enterprise uses tractor beam to lock on to jet intercepter.</t>
  </si>
  <si>
    <t>Spock neck pinches Captain Christopher.</t>
  </si>
  <si>
    <t>Spock neck pinches USAF guard.</t>
  </si>
  <si>
    <t>Spock sets phaser to heavy stun force</t>
  </si>
  <si>
    <t>Alert: All Decks Alert, Damage Report</t>
  </si>
  <si>
    <t>Enterprise to Jet Intercepter: Put Captain Christopher back in plane.</t>
  </si>
  <si>
    <t>Enterprise to planet (air force base): Kirk and Sulu</t>
  </si>
  <si>
    <t>Enterprise to planet (air force base): Spock, Sulu, and Captain Christopher</t>
  </si>
  <si>
    <t>Jet intercepter to Enterprise: Captain Christopher</t>
  </si>
  <si>
    <t>McCoy examines Captain Christopher in sick bay.</t>
  </si>
  <si>
    <t>Planet to Enterprise (accidently triggered emergency signal): USAF Guard.</t>
  </si>
  <si>
    <t>Vulcanian, talk about expedition</t>
  </si>
  <si>
    <t>Kirk hold's Jamie Finney's shoulders.</t>
  </si>
  <si>
    <t>Kirk: 'Warp factor one Mr. Hansen'.</t>
  </si>
  <si>
    <t>Freudian Trio discuss how the trial is going.</t>
  </si>
  <si>
    <t>Kirk's old flame, Areel Shaw, is the prosecuting attoney.</t>
  </si>
  <si>
    <t>Saurian brandy</t>
  </si>
  <si>
    <t>Arrel Shaw is a special woman from Kirk's past never to be heard of again.</t>
  </si>
  <si>
    <t>Alert: Alert Status Yellow</t>
  </si>
  <si>
    <t>Enterprise to starbase: Spock</t>
  </si>
  <si>
    <t>Kirk intends to fix the world where previous mission interfered with the society.</t>
  </si>
  <si>
    <t>Enterprise (Uhura) Kirk to Lindstrom</t>
  </si>
  <si>
    <t>Crew gets to wear old fashioned suits and dresses</t>
  </si>
  <si>
    <t>Shoot at wall, destroy wall in hall of audience</t>
  </si>
  <si>
    <t>Spock mind melds with McCoy after McCoy was conditioned by Landru.</t>
  </si>
  <si>
    <t>Spock neck pinches Reger.</t>
  </si>
  <si>
    <t>Landru's minion's staff, a hollow tube with no mechanism. How did it fire?</t>
  </si>
  <si>
    <t>Kirk stuns townspeople to stun</t>
  </si>
  <si>
    <t>Spock stuns townspeople to stun</t>
  </si>
  <si>
    <t>Kirk: 'Phasers on stun'</t>
  </si>
  <si>
    <t>Kirk: 'Phasers on stun, wide field'</t>
  </si>
  <si>
    <t>Kirk interferes with computer controlled society which is technically dead.</t>
  </si>
  <si>
    <t>Enterprise to planet: Kirk, Spock, McCoy, three crewmen</t>
  </si>
  <si>
    <t>Planet to Enterprise: Sulu</t>
  </si>
  <si>
    <t>McCoy examines  Sulu in sick bay.</t>
  </si>
  <si>
    <t>McCoy examines Lt. O'Neil</t>
  </si>
  <si>
    <t>Kirk interferes by destroying computer to set the Archons free</t>
  </si>
  <si>
    <t>Joachim: 'We've lost the channel'.</t>
  </si>
  <si>
    <t>Kirk calls Redshirt Rayburn.</t>
  </si>
  <si>
    <t>Notable for being the first episode where a Redshirt dies. In fact, two Redshirts die in the first few minutes.</t>
  </si>
  <si>
    <t>Averted: Not only do the two Redshirts in the episode survive to the end, but they don't even get visibly sick.</t>
  </si>
  <si>
    <t>Enterprise to planet: Kirk, Spock, McCoy, Yeoman Rand, and two Redshirts.</t>
  </si>
  <si>
    <t>Averted: Two Redshirts get karate chopped and one Redshirt put in chokehold. Dr. Van Gelder wasn't going to murder anyone.</t>
  </si>
  <si>
    <t>Kirk reads tricorder and hands to Redshirt.</t>
  </si>
  <si>
    <t>Lt. Charlene Masters with padd to engineering and hands to Redshirt.</t>
  </si>
  <si>
    <t>Red-Skirt lay padd on table by Spock in briefing room.</t>
  </si>
  <si>
    <t>Red-Skirt with tricorder.</t>
  </si>
  <si>
    <t>Red-Skirt yeoman of commodore_stone with tricorder.</t>
  </si>
  <si>
    <t>Red-Skirt with tricorder on bridge.</t>
  </si>
  <si>
    <t>Kirk signs padd and return to Red-Skirt.</t>
  </si>
  <si>
    <t>Red-Skirt with padd on bridge.</t>
  </si>
  <si>
    <t>Kirk read starfleet report on padd and hands to Red-Skirt.</t>
  </si>
  <si>
    <t>Red-Skirt holds tricorder on bridge.</t>
  </si>
  <si>
    <t>Freudian Trio discuss visiting planet in 100 years.</t>
  </si>
  <si>
    <t>McCoy (to Spock): 'I'm sure you know the type (ambiuous scientists). Devoted to logic. Completely unemotional'.</t>
  </si>
  <si>
    <t>Lt. McGivers is played as a weak, innocent victim of Khan.</t>
  </si>
  <si>
    <t>Khan escapes quarters and knock out guard.</t>
  </si>
  <si>
    <t>Khan's man fights Scotty. Scotty knocks him out.</t>
  </si>
  <si>
    <t>Khan falls in love with Lt. McGivers. They intend to spend their lives together.</t>
  </si>
  <si>
    <t>Attractive, sexy historian.</t>
  </si>
  <si>
    <t>Lt. McGivers is throughly entranced by Kahn.</t>
  </si>
  <si>
    <t>McCoy: 'Khan has a magnetism, almost electric and it could overpower Lt. McGivers with her preoccupation with the past.'</t>
  </si>
  <si>
    <t>Kirk: 'Men were more adventuresome and bolder, more colorful' | Lt. McGivers: 'Yes sir, I think they were.'</t>
  </si>
  <si>
    <t>Khan, in general.</t>
  </si>
  <si>
    <t>#8dd3c7</t>
  </si>
  <si>
    <t>#ffffb3</t>
  </si>
  <si>
    <t>#bebada</t>
  </si>
  <si>
    <t>#fb8072</t>
  </si>
  <si>
    <t>True Love's Kiss</t>
  </si>
  <si>
    <t>The entire race of Halkens would die before they let their dilithium crystals harm one life.</t>
  </si>
  <si>
    <t>Uhura with tricorder on planet.</t>
  </si>
  <si>
    <t>Planet to Enterprise: Kirk, McCoy, Uhura, and Scotty</t>
  </si>
  <si>
    <t>Stardate: Unknown</t>
  </si>
  <si>
    <t>Kirk, McCoy, Uhura, and Scotty are transported to another universe.</t>
  </si>
  <si>
    <t>Kirk holds Uhura's arms while telling her she's the only one who can can it. (get comms from Starfleet)</t>
  </si>
  <si>
    <t>love unwanted</t>
  </si>
  <si>
    <t>Uhura hands Kirk padd.</t>
  </si>
  <si>
    <t>Kirk: 'Lt. Uhura, contact the Halken council. I wish to talk to them again.'</t>
  </si>
  <si>
    <t>KirkL 'Lt. Uhura, Have Dr. McCoy and mr. Scott meet me in my queaters.'</t>
  </si>
  <si>
    <t>Mirror-Chekov and thugs jump Kirk to kill him for disobeying orders.</t>
  </si>
  <si>
    <t xml:space="preserve">Supplemental: </t>
  </si>
  <si>
    <t>Kirk saved by henchman agains Mirror-Chekov</t>
  </si>
  <si>
    <t>Chekov turncoat fires at other henchman disintigrating him</t>
  </si>
  <si>
    <t>Chekov turncoat fires at second henchman disintegrating him.</t>
  </si>
  <si>
    <t>McCoy: 'I'm a Doctor, not an Engineer.'</t>
  </si>
  <si>
    <t>Kirk: 'What is it that will buy you?' | Spock: 'Fascinating.'</t>
  </si>
  <si>
    <t>McCoy sedates guard in front of Engineering.</t>
  </si>
  <si>
    <t>Weapon</t>
  </si>
  <si>
    <t>Scotty answers Kirk</t>
  </si>
  <si>
    <t>Sulu answers Spock's call: Spock: 'Whay are you monitoring my communications Mr. Sulu?'</t>
  </si>
  <si>
    <t>Kirk kisses Mirror Mirror Lt. Marlena Moreau.</t>
  </si>
  <si>
    <t>Mirror Lt. Marlen Mareau: 'I don't know what happened to us. It's hard for a working officer to shine as a woman. Every minute.'</t>
  </si>
  <si>
    <t>Mirror Lt. Marlen Mareau: 'I've been a Captain's woman and I like it. I'll be one again it I have to go through every officer in the fleet.'</t>
  </si>
  <si>
    <t>Mirror Lt. Marlen Mareau steps out of Mirror-Kirk's bedroom in see a-through outfit</t>
  </si>
  <si>
    <t xml:space="preserve">Kirk calls Uhura: </t>
  </si>
  <si>
    <t xml:space="preserve">Uhura answers Kirk: </t>
  </si>
  <si>
    <t>Scotty working in the Jeffries Tubes</t>
  </si>
  <si>
    <t>Scotty to Uhura: beeps her the signal</t>
  </si>
  <si>
    <t>Mirror-Sulu hugs Uhura as she distracts him</t>
  </si>
  <si>
    <t>Mirror-Sulu advances on Uhura. Uhura pulls a knife.</t>
  </si>
  <si>
    <t>Uhura to McCoy</t>
  </si>
  <si>
    <t>McCoy answers Uhura</t>
  </si>
  <si>
    <t>Kirk, McCoy, Scotty, and Uhura fight Mirror-Spock in sick bay.</t>
  </si>
  <si>
    <t>Mirror Lt. Marlen Mareau kills Redshirt with Tantalus Field</t>
  </si>
  <si>
    <t>Kirk fights Mirror-Sulu</t>
  </si>
  <si>
    <t>McCoy injects Mirror-Spock.</t>
  </si>
  <si>
    <t>Mirror-Spock mind melds with McCoy</t>
  </si>
  <si>
    <t>Mirror Spock after Kirk says he has a device which will make him invicible.</t>
  </si>
  <si>
    <t>Mirror Lt. Marlen Mareau activates Tantalus Field to monitor Spock</t>
  </si>
  <si>
    <t>Mirror Enterprise to Enterprise: Kirk, McCoy, Scotty, and Uhura</t>
  </si>
  <si>
    <t>Planet to Mirror Enterprise: Kirk, McCoy, Scotty, and Uhura</t>
  </si>
  <si>
    <t>Kirk: 'That Jim Kirk will find a few changes if I read my Spocks correctly.'</t>
  </si>
  <si>
    <t>Lt. Marlena Moreau hands Kirk padd to sign. Kirk signs and hands back.</t>
  </si>
  <si>
    <t>Kirk thinks he and Lt. Moreau could become 'friends. It's possible. Then he walks over to talk to her.</t>
  </si>
  <si>
    <t>Women in mirror universe all wear midriff showing uniforms, cause they're evil.</t>
  </si>
  <si>
    <t>McCoy examines Mirror-Spock in sick bay</t>
  </si>
  <si>
    <t>It's Uhura who steps in to disarm Marlena Moreau when the latter pulls a knife.</t>
  </si>
  <si>
    <t>Gentle Touch***</t>
  </si>
  <si>
    <t>Captain's Woman</t>
  </si>
  <si>
    <t>The Glomp</t>
  </si>
  <si>
    <t>Mirror Lt. Marlena Mareau kisses Kirk</t>
  </si>
  <si>
    <t>kiss***</t>
  </si>
  <si>
    <t>Mirror-Sulu coming on to Uhura.</t>
  </si>
  <si>
    <t>Unwanted Affection***</t>
  </si>
  <si>
    <t>MacGyvering</t>
  </si>
  <si>
    <t>medical exam sick bay</t>
  </si>
  <si>
    <t>Kirk (Mirror Lt. Moreau): 'You're the Captain's woman until he tells you you're not.'</t>
  </si>
  <si>
    <t>weapon tantalus_field</t>
  </si>
  <si>
    <t>Chekov gets tortured</t>
  </si>
  <si>
    <t>crew_acts_crazy</t>
  </si>
  <si>
    <t>disobey_starfleet_orders</t>
  </si>
  <si>
    <t>I_did_what_I_had_to</t>
  </si>
  <si>
    <t>kirk_destroys_landru</t>
  </si>
  <si>
    <t>macgyvering</t>
  </si>
  <si>
    <t>old_job</t>
  </si>
  <si>
    <t>star_trek_shuffle</t>
  </si>
  <si>
    <t>stupid_people</t>
  </si>
  <si>
    <t>the_reason_you_suck_speech</t>
  </si>
  <si>
    <t>Better To Die Than Be Killed</t>
  </si>
  <si>
    <t>death of Commodore Decker</t>
  </si>
  <si>
    <t>death of the saboteur</t>
  </si>
  <si>
    <t>torture by blood sample</t>
  </si>
  <si>
    <t>Dark Action Girl</t>
  </si>
  <si>
    <t>Fake Memories***</t>
  </si>
  <si>
    <t>entity plants fake memories in humans and Klingons</t>
  </si>
  <si>
    <t>Kirk lays his hand on Mirror Lt. Moreau's hands to comfort her.</t>
  </si>
  <si>
    <t>I suspect it preys on women because women are more easily and more deeply terrified, generating more sheer horror than the male of the species.</t>
  </si>
  <si>
    <t>stupid_people crazy</t>
  </si>
  <si>
    <t>Sarek (Vulcan) and Amanda (human). Vulcans live much longer than humans.</t>
  </si>
  <si>
    <t>Enterprise spiralling to surface of planet</t>
  </si>
  <si>
    <t>Subverted: Planet of ice.</t>
  </si>
  <si>
    <t>Enterprise destroys space bouy and it rocks everything</t>
  </si>
  <si>
    <t>Enterprise rocked when Balok destroys record marker.</t>
  </si>
  <si>
    <t>Enterprise breaks away from Balok's ship</t>
  </si>
  <si>
    <t>Enterprise hit by Romulan Plasma Bolt</t>
  </si>
  <si>
    <t>Enterprise detonates nuclear device in Romulan florsom</t>
  </si>
  <si>
    <t>Romulan ship fired on by Enterprise</t>
  </si>
  <si>
    <t>Galileo Seven attacked by giant cavemen.</t>
  </si>
  <si>
    <t>Yeoman Mears hops to the floor of the Shuttlecraft lifting her skirt to her waist.</t>
  </si>
  <si>
    <t>Spock fires Galileo Seven's boosters while in orbit.</t>
  </si>
  <si>
    <t>Trelane fires phaser at status and disintigrates it.</t>
  </si>
  <si>
    <t>Metrons drain all power from engines and Enterprise comes to a dead stop.</t>
  </si>
  <si>
    <t>Enterprise shaken by pull of sun as them build up speed for slingshot effect.</t>
  </si>
  <si>
    <t>Enterprise shaken when they apply the braking to stop the slingshot effect.</t>
  </si>
  <si>
    <t>Enterprise in ion storm that jostles the ship</t>
  </si>
  <si>
    <t>Eminians fire planetary disupters at Enterprise.</t>
  </si>
  <si>
    <t>Eminian computers explode when hit with disrupter fire</t>
  </si>
  <si>
    <t>Lazarus in Anti-matter distortion on Enterprise.</t>
  </si>
  <si>
    <t>Lazarus in Anti-matter distortion on planet.</t>
  </si>
  <si>
    <t>Enterprise hits Anti-matter distortion caused by Lazarus.</t>
  </si>
  <si>
    <t>Enterprise hits time distorion</t>
  </si>
  <si>
    <t>Enterprise hits time distorion and casuse McCoy to accidently inject self.</t>
  </si>
  <si>
    <t>Red-Skirt Yeoman with tricorder on bridge.</t>
  </si>
  <si>
    <t>Kirk, Spock, Scotty, and Redshirt have phasers. Yeoman Zahra has no phasers.</t>
  </si>
  <si>
    <t>Double Standard</t>
  </si>
  <si>
    <t>Apollo conjours giant green hand in space to hold Enterprise.</t>
  </si>
  <si>
    <t>Apollo fires lihgtning bolt at Enterprise</t>
  </si>
  <si>
    <t>Nomad fires blast of incredible energy at Enterprise.</t>
  </si>
  <si>
    <t>Mirror Enterprise sick bay has a bunch of colored liquids in beakers on desk.</t>
  </si>
  <si>
    <t>Mirror Lt. Marlena Mareau, the Captain's woman in the mirror universe.</t>
  </si>
  <si>
    <t>Bullet bra and skimpy outfits of Khan's women.</t>
  </si>
  <si>
    <t>Balok: 'We therefore grant you ten Earth time periods known as minutes to make preparations.'</t>
  </si>
  <si>
    <t>Kirk and Commodore Mendez in a Shuttlecraft following the hijacked Enterprise.</t>
  </si>
  <si>
    <t>McCoy: 'Did you get a look at that little Juliet, that's a pretty exciting creature . Of course your personnal chemistry would prevent you from seeing that.'.</t>
  </si>
  <si>
    <t>Uhura: 'Hailing frequencies open.' | Uhura: 'Try to raise Thasians'.</t>
  </si>
  <si>
    <t>Kirk: 'Ship to ship.' | Uhura: 'Hailing frequencies open'.</t>
  </si>
  <si>
    <t>Kirk violates 'inviolable' Starfleet orders not to enter the Romulan Neutral Zone cause he must destroy that invading ship to avert a war.</t>
  </si>
  <si>
    <t>In the evil Mirror Universe, an attractive female crewmember of the Enterprise is the 'Captain's Woman'.</t>
  </si>
  <si>
    <t xml:space="preserve"> The Romulan commander in the episode 'The Enterprise Incident' is easily duped by Kirk and Spock, and, though explicitly stated to be a soldier, the most badass thing she does is slap Spock across the face in a fit of Woman Scorned fury.</t>
  </si>
  <si>
    <t>IF you thought there were no Dark Action Girl examples, you'd be wrong. The Romulan commander in the episode 'The Enterprise Incident' is easily duped by Kirk and Spock, and, though explicitly stated to be a soldier, the most badass thing she does is slap Spock across the face in a fit of Woman Scorned fury.</t>
  </si>
  <si>
    <t>She quickly went insane when put in command of a ship, and broke down sobbing into her male assistant's arms at the end of the episode. She was also, at one point explicitly described as 'red-faced with hysteria.'</t>
  </si>
  <si>
    <t>Yeoman Barrows (regarding McCoy): 'He's dead.'</t>
  </si>
  <si>
    <t>Kirk rips shirt in fight with Finnegan.</t>
  </si>
  <si>
    <t>Yeoman Barrows distraught about McCoy's death. Kirk reminds her they can't afford the distraction of open grief right now. Perhaps because she's a woman, he shakes her by the shoulders rather than hitting her.</t>
  </si>
  <si>
    <t>McCoy gets the girl (Yeoman Barrows). Then she disappears never to be seen again.</t>
  </si>
  <si>
    <t>Temporary Love Interest</t>
  </si>
  <si>
    <t>Uhura: 'Someone's trying to hail us.' | Spock: 'Maintain radio silence' | Uhura: 'Hailing frequencies still open, I get no message from them'.</t>
  </si>
  <si>
    <t>#ff0000</t>
  </si>
  <si>
    <t>Friendship Hug***</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</si>
</sst>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9"/>
      <color theme="1"/>
      <name val="Calibri"/>
      <family val="2"/>
      <scheme val="minor"/>
    </font>
    <font>
      <sz val="8"/>
      <color theme="1"/>
      <name val="Calibri"/>
      <family val="2"/>
      <scheme val="minor"/>
    </font>
    <font>
      <sz val="8"/>
      <name val="Calibri"/>
      <family val="2"/>
      <scheme val="minor"/>
    </font>
    <font>
      <u/>
      <sz val="9"/>
      <color theme="10"/>
      <name val="Calibri"/>
      <family val="2"/>
      <scheme val="minor"/>
    </font>
    <font>
      <sz val="9"/>
      <name val="Calibri"/>
      <family val="2"/>
      <scheme val="minor"/>
    </font>
    <font>
      <sz val="9"/>
      <color rgb="FFFF0000"/>
      <name val="Calibri"/>
      <family val="2"/>
      <scheme val="minor"/>
    </font>
    <font>
      <sz val="9"/>
      <color theme="1" tint="0.499984740745262"/>
      <name val="Calibri"/>
      <family val="2"/>
      <scheme val="minor"/>
    </font>
    <font>
      <b/>
      <sz val="9"/>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CC"/>
        <bgColor indexed="64"/>
      </patternFill>
    </fill>
    <fill>
      <patternFill patternType="solid">
        <fgColor theme="8" tint="0.79998168889431442"/>
        <bgColor indexed="64"/>
      </patternFill>
    </fill>
    <fill>
      <patternFill patternType="solid">
        <fgColor rgb="FFFF0000"/>
        <bgColor indexed="64"/>
      </patternFill>
    </fill>
    <fill>
      <patternFill patternType="solid">
        <fgColor theme="7" tint="0.39997558519241921"/>
        <bgColor indexed="64"/>
      </patternFill>
    </fill>
    <fill>
      <patternFill patternType="solid">
        <fgColor theme="8" tint="0.59999389629810485"/>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68">
    <xf numFmtId="0" fontId="0" fillId="0" borderId="0" xfId="0"/>
    <xf numFmtId="0" fontId="1" fillId="0" borderId="0" xfId="0" applyFont="1" applyFill="1" applyAlignment="1">
      <alignment horizontal="left" vertical="top"/>
    </xf>
    <xf numFmtId="0" fontId="2" fillId="0" borderId="0" xfId="0" applyFont="1" applyFill="1" applyAlignment="1">
      <alignment horizontal="left" vertical="top"/>
    </xf>
    <xf numFmtId="0" fontId="2" fillId="0" borderId="0" xfId="0" applyNumberFormat="1" applyFont="1" applyFill="1" applyAlignment="1">
      <alignment horizontal="right" vertical="top"/>
    </xf>
    <xf numFmtId="0" fontId="1" fillId="0" borderId="0" xfId="0" applyNumberFormat="1" applyFont="1" applyFill="1" applyAlignment="1">
      <alignment horizontal="right" vertical="top"/>
    </xf>
    <xf numFmtId="0" fontId="1" fillId="0" borderId="0" xfId="0" applyNumberFormat="1" applyFont="1" applyFill="1" applyAlignment="1">
      <alignment horizontal="left" vertical="top"/>
    </xf>
    <xf numFmtId="0" fontId="1" fillId="0" borderId="0" xfId="0" applyFont="1" applyAlignment="1"/>
    <xf numFmtId="0" fontId="1" fillId="4" borderId="0" xfId="0" applyFont="1" applyFill="1" applyAlignment="1">
      <alignment horizontal="left" vertical="top"/>
    </xf>
    <xf numFmtId="0" fontId="2" fillId="4" borderId="0" xfId="0" applyFont="1" applyFill="1" applyAlignment="1">
      <alignment horizontal="right" vertical="top"/>
    </xf>
    <xf numFmtId="0" fontId="1" fillId="5" borderId="0" xfId="0" applyFont="1" applyFill="1" applyAlignment="1">
      <alignment horizontal="left" vertical="top"/>
    </xf>
    <xf numFmtId="0" fontId="2" fillId="5" borderId="0" xfId="0" applyFont="1" applyFill="1" applyAlignment="1">
      <alignment horizontal="left" vertical="top"/>
    </xf>
    <xf numFmtId="0" fontId="1" fillId="0" borderId="0" xfId="0" applyFont="1" applyFill="1" applyAlignment="1">
      <alignment horizontal="right" vertical="top"/>
    </xf>
    <xf numFmtId="0" fontId="2" fillId="0" borderId="0" xfId="0" applyFont="1" applyFill="1" applyAlignment="1">
      <alignment vertical="top"/>
    </xf>
    <xf numFmtId="0" fontId="1" fillId="0" borderId="0" xfId="0" applyFont="1" applyFill="1" applyAlignment="1"/>
    <xf numFmtId="0" fontId="2" fillId="0" borderId="0" xfId="0" applyFont="1" applyFill="1" applyAlignment="1">
      <alignment horizontal="right" vertical="top"/>
    </xf>
    <xf numFmtId="0" fontId="1" fillId="6" borderId="0" xfId="0" applyFont="1" applyFill="1" applyAlignment="1">
      <alignment horizontal="left" vertical="top"/>
    </xf>
    <xf numFmtId="0" fontId="1" fillId="6" borderId="0" xfId="0" applyFont="1" applyFill="1" applyAlignment="1">
      <alignment horizontal="right" vertical="top"/>
    </xf>
    <xf numFmtId="0" fontId="2" fillId="6" borderId="0" xfId="0" applyFont="1" applyFill="1" applyAlignment="1">
      <alignment horizontal="right" vertical="top"/>
    </xf>
    <xf numFmtId="0" fontId="1" fillId="0" borderId="0" xfId="0" applyFont="1" applyFill="1" applyAlignment="1">
      <alignment vertical="top"/>
    </xf>
    <xf numFmtId="0" fontId="1" fillId="0" borderId="0" xfId="0" applyFont="1"/>
    <xf numFmtId="0" fontId="1" fillId="5" borderId="0" xfId="0" applyFont="1" applyFill="1"/>
    <xf numFmtId="0" fontId="1" fillId="4" borderId="0" xfId="0" applyFont="1" applyFill="1"/>
    <xf numFmtId="0" fontId="1" fillId="0" borderId="0" xfId="0" applyFont="1" applyAlignment="1">
      <alignment horizontal="left" vertical="top"/>
    </xf>
    <xf numFmtId="0" fontId="1" fillId="0" borderId="0" xfId="0" applyFont="1" applyAlignment="1">
      <alignment vertical="top"/>
    </xf>
    <xf numFmtId="0" fontId="1" fillId="0" borderId="0" xfId="0" applyFont="1" applyAlignment="1">
      <alignment horizontal="left" vertical="top" wrapText="1"/>
    </xf>
    <xf numFmtId="0" fontId="1" fillId="0" borderId="0" xfId="0" applyNumberFormat="1" applyFont="1" applyAlignment="1">
      <alignment horizontal="left" vertical="top"/>
    </xf>
    <xf numFmtId="0" fontId="1" fillId="0" borderId="0" xfId="0" applyFont="1" applyFill="1"/>
    <xf numFmtId="0" fontId="2" fillId="7" borderId="0" xfId="0" applyFont="1" applyFill="1" applyAlignment="1">
      <alignment horizontal="left" vertical="top"/>
    </xf>
    <xf numFmtId="0" fontId="1" fillId="8" borderId="0" xfId="0" applyFont="1" applyFill="1" applyAlignment="1">
      <alignment horizontal="left" vertical="top"/>
    </xf>
    <xf numFmtId="0" fontId="0" fillId="0" borderId="0" xfId="0" applyFill="1"/>
    <xf numFmtId="0" fontId="0" fillId="0" borderId="0" xfId="0" applyAlignment="1">
      <alignment wrapText="1"/>
    </xf>
    <xf numFmtId="0" fontId="2" fillId="0" borderId="0" xfId="0" applyFont="1" applyFill="1" applyAlignment="1">
      <alignment horizontal="left" vertical="top" wrapText="1"/>
    </xf>
    <xf numFmtId="0" fontId="2" fillId="0" borderId="0" xfId="0" applyNumberFormat="1" applyFont="1" applyFill="1" applyAlignment="1">
      <alignment horizontal="left" vertical="top"/>
    </xf>
    <xf numFmtId="0" fontId="1" fillId="0" borderId="0" xfId="0" quotePrefix="1" applyFont="1" applyFill="1" applyAlignment="1">
      <alignment horizontal="left" vertical="top"/>
    </xf>
    <xf numFmtId="0" fontId="0" fillId="0" borderId="0" xfId="0" applyFont="1" applyFill="1" applyAlignment="1">
      <alignment horizontal="left" vertical="top"/>
    </xf>
    <xf numFmtId="0" fontId="0" fillId="8" borderId="0" xfId="0" applyFont="1" applyFill="1" applyAlignment="1">
      <alignment horizontal="left" vertical="top"/>
    </xf>
    <xf numFmtId="0" fontId="0" fillId="0" borderId="0" xfId="0" applyFont="1" applyFill="1" applyAlignment="1">
      <alignment horizontal="right" vertical="top"/>
    </xf>
    <xf numFmtId="0" fontId="0" fillId="4" borderId="0" xfId="0" applyFont="1" applyFill="1" applyAlignment="1">
      <alignment horizontal="left" vertical="top"/>
    </xf>
    <xf numFmtId="0" fontId="0" fillId="3" borderId="0" xfId="0" applyFont="1" applyFill="1" applyAlignment="1">
      <alignment horizontal="right" vertical="top"/>
    </xf>
    <xf numFmtId="0" fontId="0" fillId="3" borderId="0" xfId="0" applyFont="1" applyFill="1" applyAlignment="1">
      <alignment horizontal="left" vertical="top"/>
    </xf>
    <xf numFmtId="0" fontId="4" fillId="0" borderId="0" xfId="0" applyFont="1" applyFill="1" applyAlignment="1">
      <alignment horizontal="left" vertical="top"/>
    </xf>
    <xf numFmtId="0" fontId="0" fillId="0" borderId="0" xfId="0" applyNumberFormat="1" applyFont="1" applyFill="1" applyAlignment="1">
      <alignment horizontal="right" vertical="top"/>
    </xf>
    <xf numFmtId="0" fontId="4" fillId="4" borderId="0" xfId="0" applyFont="1" applyFill="1" applyAlignment="1">
      <alignment horizontal="right" vertical="top"/>
    </xf>
    <xf numFmtId="0" fontId="4" fillId="0" borderId="0" xfId="0" applyFont="1" applyFill="1" applyAlignment="1">
      <alignment vertical="top"/>
    </xf>
    <xf numFmtId="0" fontId="4" fillId="3" borderId="0" xfId="0" applyFont="1" applyFill="1" applyAlignment="1">
      <alignment vertical="top"/>
    </xf>
    <xf numFmtId="0" fontId="0" fillId="3" borderId="0" xfId="0" applyNumberFormat="1" applyFont="1" applyFill="1" applyAlignment="1">
      <alignment horizontal="left" vertical="top"/>
    </xf>
    <xf numFmtId="0" fontId="4" fillId="3" borderId="0" xfId="0" applyFont="1" applyFill="1" applyAlignment="1">
      <alignment horizontal="left" vertical="top"/>
    </xf>
    <xf numFmtId="0" fontId="0" fillId="3" borderId="0" xfId="0" applyFont="1" applyFill="1" applyAlignment="1">
      <alignment vertical="top"/>
    </xf>
    <xf numFmtId="0" fontId="4" fillId="0" borderId="0" xfId="0" applyNumberFormat="1" applyFont="1" applyFill="1" applyAlignment="1">
      <alignment horizontal="right" vertical="top"/>
    </xf>
    <xf numFmtId="0" fontId="4" fillId="3" borderId="0" xfId="0" applyNumberFormat="1" applyFont="1" applyFill="1" applyAlignment="1">
      <alignment horizontal="left" vertical="top"/>
    </xf>
    <xf numFmtId="0" fontId="0" fillId="8" borderId="0" xfId="0" applyFont="1" applyFill="1"/>
    <xf numFmtId="0" fontId="0" fillId="6" borderId="0" xfId="0" applyFont="1" applyFill="1" applyAlignment="1">
      <alignment horizontal="left" vertical="top"/>
    </xf>
    <xf numFmtId="0" fontId="0" fillId="3" borderId="0" xfId="0" applyFont="1" applyFill="1" applyAlignment="1"/>
    <xf numFmtId="0" fontId="0" fillId="3" borderId="0" xfId="0" quotePrefix="1" applyFont="1" applyFill="1" applyAlignment="1">
      <alignment horizontal="left" vertical="top"/>
    </xf>
    <xf numFmtId="0" fontId="0" fillId="0" borderId="0" xfId="0" applyFont="1"/>
    <xf numFmtId="0" fontId="4" fillId="3" borderId="0" xfId="0" applyNumberFormat="1" applyFont="1" applyFill="1" applyAlignment="1">
      <alignment horizontal="right" vertical="top"/>
    </xf>
    <xf numFmtId="0" fontId="4" fillId="3" borderId="0" xfId="0" applyFont="1" applyFill="1" applyAlignment="1"/>
    <xf numFmtId="0" fontId="4" fillId="0" borderId="0" xfId="0" applyFont="1" applyFill="1" applyAlignment="1">
      <alignment horizontal="right" vertical="top"/>
    </xf>
    <xf numFmtId="0" fontId="5" fillId="0" borderId="0" xfId="0" applyFont="1" applyFill="1" applyAlignment="1">
      <alignment horizontal="left" vertical="top"/>
    </xf>
    <xf numFmtId="0" fontId="4" fillId="7" borderId="0" xfId="0" applyFont="1" applyFill="1" applyAlignment="1">
      <alignment horizontal="left" vertical="top"/>
    </xf>
    <xf numFmtId="0" fontId="0" fillId="0" borderId="0" xfId="0" applyFont="1" applyFill="1" applyAlignment="1">
      <alignment vertical="top"/>
    </xf>
    <xf numFmtId="0" fontId="6" fillId="2" borderId="0" xfId="0" applyFont="1" applyFill="1" applyAlignment="1">
      <alignment horizontal="left" vertical="top"/>
    </xf>
    <xf numFmtId="0" fontId="0" fillId="3" borderId="0" xfId="0" applyFont="1" applyFill="1"/>
    <xf numFmtId="0" fontId="7" fillId="3" borderId="0" xfId="0" applyFont="1" applyFill="1" applyAlignment="1"/>
    <xf numFmtId="0" fontId="0" fillId="3" borderId="0" xfId="0" applyFont="1" applyFill="1" applyAlignment="1">
      <alignment horizontal="left" vertical="center"/>
    </xf>
    <xf numFmtId="0" fontId="0" fillId="7" borderId="0" xfId="0" applyFont="1" applyFill="1" applyAlignment="1">
      <alignment horizontal="left" vertical="top"/>
    </xf>
    <xf numFmtId="0" fontId="3" fillId="3" borderId="0" xfId="1" applyFont="1" applyFill="1" applyAlignment="1">
      <alignment horizontal="left" vertical="center"/>
    </xf>
    <xf numFmtId="0" fontId="1" fillId="0" borderId="0" xfId="0" applyFont="1" applyAlignment="1">
      <alignment horizontal="right"/>
    </xf>
  </cellXfs>
  <cellStyles count="2">
    <cellStyle name="Hyperlink" xfId="1" builtinId="8"/>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1670"/>
  <sheetViews>
    <sheetView zoomScale="110" zoomScaleNormal="110" workbookViewId="0">
      <pane ySplit="1" topLeftCell="A2" activePane="bottomLeft" state="frozen"/>
      <selection activeCell="I951" sqref="I951"/>
      <selection pane="bottomLeft" activeCell="A8" sqref="A8:J1558"/>
    </sheetView>
  </sheetViews>
  <sheetFormatPr defaultColWidth="31" defaultRowHeight="12" x14ac:dyDescent="0.3"/>
  <cols>
    <col min="1" max="1" width="27.109375" style="34" customWidth="1"/>
    <col min="2" max="2" width="29.6640625" style="34" customWidth="1"/>
    <col min="3" max="3" width="87.5546875" style="35" customWidth="1"/>
    <col min="4" max="4" width="7.6640625" style="36" bestFit="1" customWidth="1"/>
    <col min="5" max="5" width="5.33203125" style="37" customWidth="1"/>
    <col min="6" max="6" width="26.5546875" style="37" customWidth="1"/>
    <col min="7" max="7" width="2.44140625" style="37" customWidth="1"/>
    <col min="8" max="8" width="3.109375" style="37" customWidth="1"/>
    <col min="9" max="9" width="4.109375" style="36" customWidth="1"/>
    <col min="10" max="10" width="4.33203125" style="60" customWidth="1"/>
    <col min="11" max="11" width="9.77734375" style="47" bestFit="1" customWidth="1"/>
    <col min="12" max="12" width="8" style="39" bestFit="1" customWidth="1"/>
    <col min="13" max="13" width="18.109375" style="39" customWidth="1"/>
    <col min="14" max="14" width="15.109375" style="39" customWidth="1"/>
    <col min="15" max="16" width="31" style="39"/>
    <col min="17" max="16384" width="31" style="34"/>
  </cols>
  <sheetData>
    <row r="1" spans="1:16" x14ac:dyDescent="0.3">
      <c r="A1" s="34" t="s">
        <v>23</v>
      </c>
      <c r="B1" s="34" t="s">
        <v>738</v>
      </c>
      <c r="C1" s="35" t="s">
        <v>901</v>
      </c>
      <c r="D1" s="36" t="s">
        <v>898</v>
      </c>
      <c r="E1" s="37" t="s">
        <v>42</v>
      </c>
      <c r="F1" s="37" t="s">
        <v>43</v>
      </c>
      <c r="G1" s="37" t="s">
        <v>894</v>
      </c>
      <c r="H1" s="37" t="s">
        <v>895</v>
      </c>
      <c r="I1" s="36" t="s">
        <v>1744</v>
      </c>
      <c r="J1" s="36" t="s">
        <v>1745</v>
      </c>
      <c r="K1" s="38" t="s">
        <v>900</v>
      </c>
      <c r="L1" s="39" t="s">
        <v>899</v>
      </c>
      <c r="M1" s="39" t="s">
        <v>221</v>
      </c>
      <c r="N1" s="39" t="s">
        <v>222</v>
      </c>
      <c r="O1" s="39" t="s">
        <v>902</v>
      </c>
      <c r="P1" s="39" t="s">
        <v>389</v>
      </c>
    </row>
    <row r="2" spans="1:16" hidden="1" x14ac:dyDescent="0.3">
      <c r="A2" s="40" t="s">
        <v>1796</v>
      </c>
      <c r="B2" s="34" t="s">
        <v>509</v>
      </c>
      <c r="C2" s="35" t="s">
        <v>2570</v>
      </c>
      <c r="D2" s="41">
        <v>102</v>
      </c>
      <c r="E2" s="42">
        <f>VLOOKUP(D2,episodes!$A$1:$B$76,2,FALSE)</f>
        <v>3</v>
      </c>
      <c r="F2" s="37" t="str">
        <f>VLOOKUP(D2,episodes!$A$1:$E$76,5,FALSE)</f>
        <v>Charlie X</v>
      </c>
      <c r="G2" s="37">
        <f>VLOOKUP(D2,episodes!$A$1:$D$76,3,FALSE)</f>
        <v>1</v>
      </c>
      <c r="H2" s="37">
        <f>VLOOKUP(D2,episodes!$A$1:$D$76,4,FALSE)</f>
        <v>2</v>
      </c>
      <c r="J2" s="43"/>
      <c r="K2" s="44">
        <f>COUNTIFS(A:A,A1)</f>
        <v>1</v>
      </c>
      <c r="L2" s="44">
        <f>COUNTIFS(B:B,B2)</f>
        <v>4</v>
      </c>
      <c r="M2" s="39" t="s">
        <v>573</v>
      </c>
      <c r="O2" s="39" t="s">
        <v>1519</v>
      </c>
      <c r="P2" s="39" t="s">
        <v>2979</v>
      </c>
    </row>
    <row r="3" spans="1:16" hidden="1" x14ac:dyDescent="0.3">
      <c r="A3" s="40" t="s">
        <v>1796</v>
      </c>
      <c r="B3" s="34" t="s">
        <v>509</v>
      </c>
      <c r="C3" s="35" t="s">
        <v>2610</v>
      </c>
      <c r="D3" s="41">
        <v>103</v>
      </c>
      <c r="E3" s="42">
        <f>VLOOKUP(D3,episodes!$A$1:$B$76,2,FALSE)</f>
        <v>4</v>
      </c>
      <c r="F3" s="37" t="str">
        <f>VLOOKUP(D3,episodes!$A$1:$E$76,5,FALSE)</f>
        <v>Where No Man Has Gone Before</v>
      </c>
      <c r="G3" s="37">
        <f>VLOOKUP(D3,episodes!$A$1:$D$76,3,FALSE)</f>
        <v>1</v>
      </c>
      <c r="H3" s="37">
        <f>VLOOKUP(D3,episodes!$A$1:$D$76,4,FALSE)</f>
        <v>3</v>
      </c>
      <c r="J3" s="43"/>
      <c r="K3" s="44">
        <f>COUNTIFS(A:A,A2)</f>
        <v>4</v>
      </c>
      <c r="L3" s="44">
        <f>COUNTIFS(B:B,B3)</f>
        <v>4</v>
      </c>
      <c r="M3" s="39" t="s">
        <v>510</v>
      </c>
      <c r="N3" s="45"/>
      <c r="O3" s="39" t="s">
        <v>1273</v>
      </c>
      <c r="P3" s="39" t="s">
        <v>2979</v>
      </c>
    </row>
    <row r="4" spans="1:16" hidden="1" x14ac:dyDescent="0.3">
      <c r="A4" s="40" t="s">
        <v>1796</v>
      </c>
      <c r="B4" s="34" t="s">
        <v>509</v>
      </c>
      <c r="C4" s="35" t="s">
        <v>927</v>
      </c>
      <c r="D4" s="41">
        <v>202</v>
      </c>
      <c r="E4" s="42">
        <f>VLOOKUP(D4,episodes!$A$1:$B$76,2,FALSE)</f>
        <v>32</v>
      </c>
      <c r="F4" s="37" t="str">
        <f>VLOOKUP(D4,episodes!$A$1:$E$76,5,FALSE)</f>
        <v>Who Mourns for Adonais?</v>
      </c>
      <c r="G4" s="37">
        <f>VLOOKUP(D4,episodes!$A$1:$D$76,3,FALSE)</f>
        <v>2</v>
      </c>
      <c r="H4" s="37">
        <f>VLOOKUP(D4,episodes!$A$1:$D$76,4,FALSE)</f>
        <v>2</v>
      </c>
      <c r="J4" s="43"/>
      <c r="K4" s="44">
        <f>COUNTIFS(A:A,A3)</f>
        <v>4</v>
      </c>
      <c r="L4" s="44">
        <f>COUNTIFS(B:B,B4)</f>
        <v>4</v>
      </c>
      <c r="M4" s="39" t="s">
        <v>348</v>
      </c>
      <c r="N4" s="45"/>
      <c r="O4" s="39" t="s">
        <v>1462</v>
      </c>
      <c r="P4" s="39" t="s">
        <v>2979</v>
      </c>
    </row>
    <row r="5" spans="1:16" hidden="1" x14ac:dyDescent="0.3">
      <c r="A5" s="59" t="s">
        <v>1796</v>
      </c>
      <c r="B5" s="59" t="s">
        <v>509</v>
      </c>
      <c r="C5" s="54" t="e">
        <f>UPPER(LEFT(O5,1))&amp;RIGHT(O5,LEN(O5)-1)</f>
        <v>#VALUE!</v>
      </c>
      <c r="D5" s="36">
        <v>220</v>
      </c>
      <c r="E5" s="42">
        <f>VLOOKUP(D5,episodes!$A$1:$B$81,2,FALSE)</f>
        <v>50</v>
      </c>
      <c r="F5" s="37" t="str">
        <f>VLOOKUP(D5,episodes!$A$1:$E$81,5,FALSE)</f>
        <v>Return to Tomorrow</v>
      </c>
      <c r="G5" s="37">
        <f>VLOOKUP(D5,episodes!$A$1:$D$81,3,FALSE)</f>
        <v>2</v>
      </c>
      <c r="H5" s="37">
        <f>VLOOKUP(D5,episodes!$A$1:$D$81,4,FALSE)</f>
        <v>20</v>
      </c>
      <c r="J5" s="43"/>
      <c r="K5" s="44">
        <f>COUNTIFS(A:A,A5)</f>
        <v>4</v>
      </c>
      <c r="L5" s="44">
        <f>COUNTIFS(B:B,B5)</f>
        <v>4</v>
      </c>
      <c r="P5" s="39" t="s">
        <v>3202</v>
      </c>
    </row>
    <row r="6" spans="1:16" hidden="1" x14ac:dyDescent="0.3">
      <c r="A6" s="40" t="s">
        <v>1797</v>
      </c>
      <c r="B6" s="34" t="s">
        <v>761</v>
      </c>
      <c r="C6" s="35" t="s">
        <v>928</v>
      </c>
      <c r="D6" s="48">
        <v>121</v>
      </c>
      <c r="E6" s="42">
        <f>VLOOKUP(D6,episodes!$A$1:$B$76,2,FALSE)</f>
        <v>22</v>
      </c>
      <c r="F6" s="37" t="str">
        <f>VLOOKUP(D6,episodes!$A$1:$E$76,5,FALSE)</f>
        <v>The Return of the Archons</v>
      </c>
      <c r="G6" s="37">
        <f>VLOOKUP(D6,episodes!$A$1:$D$76,3,FALSE)</f>
        <v>1</v>
      </c>
      <c r="H6" s="37">
        <f>VLOOKUP(D6,episodes!$A$1:$D$76,4,FALSE)</f>
        <v>21</v>
      </c>
      <c r="J6" s="43"/>
      <c r="K6" s="44">
        <f>COUNTIFS(A:A,A5)</f>
        <v>4</v>
      </c>
      <c r="L6" s="44">
        <f>COUNTIFS(B:B,B6)</f>
        <v>8</v>
      </c>
      <c r="M6" s="46" t="s">
        <v>276</v>
      </c>
      <c r="N6" s="46"/>
      <c r="O6" s="46" t="s">
        <v>205</v>
      </c>
      <c r="P6" s="46" t="s">
        <v>2979</v>
      </c>
    </row>
    <row r="7" spans="1:16" hidden="1" x14ac:dyDescent="0.3">
      <c r="A7" s="40" t="s">
        <v>1798</v>
      </c>
      <c r="B7" s="34" t="s">
        <v>0</v>
      </c>
      <c r="C7" s="35" t="s">
        <v>929</v>
      </c>
      <c r="D7" s="41">
        <v>109</v>
      </c>
      <c r="E7" s="42">
        <f>VLOOKUP(D7,episodes!$A$1:$B$76,2,FALSE)</f>
        <v>10</v>
      </c>
      <c r="F7" s="37" t="str">
        <f>VLOOKUP(D7,episodes!$A$1:$E$76,5,FALSE)</f>
        <v>Dagger of the Mind</v>
      </c>
      <c r="G7" s="37">
        <f>VLOOKUP(D7,episodes!$A$1:$D$76,3,FALSE)</f>
        <v>1</v>
      </c>
      <c r="H7" s="37">
        <f>VLOOKUP(D7,episodes!$A$1:$D$76,4,FALSE)</f>
        <v>9</v>
      </c>
      <c r="J7" s="43"/>
      <c r="K7" s="44">
        <f>COUNTIFS(A:A,A6)</f>
        <v>1</v>
      </c>
      <c r="L7" s="44">
        <f>COUNTIFS(B:B,B7)</f>
        <v>63</v>
      </c>
      <c r="M7" s="39" t="s">
        <v>516</v>
      </c>
      <c r="N7" s="45" t="s">
        <v>2491</v>
      </c>
      <c r="O7" s="39" t="s">
        <v>980</v>
      </c>
      <c r="P7" s="39" t="s">
        <v>2979</v>
      </c>
    </row>
    <row r="8" spans="1:16" x14ac:dyDescent="0.3">
      <c r="A8" s="40" t="s">
        <v>1799</v>
      </c>
      <c r="B8" s="34" t="s">
        <v>687</v>
      </c>
      <c r="C8" s="35" t="s">
        <v>3209</v>
      </c>
      <c r="D8" s="41">
        <v>109</v>
      </c>
      <c r="E8" s="42">
        <f>VLOOKUP(D8,episodes!$A$1:$B$76,2,FALSE)</f>
        <v>10</v>
      </c>
      <c r="F8" s="37" t="str">
        <f>VLOOKUP(D8,episodes!$A$1:$E$76,5,FALSE)</f>
        <v>Dagger of the Mind</v>
      </c>
      <c r="G8" s="37">
        <f>VLOOKUP(D8,episodes!$A$1:$D$76,3,FALSE)</f>
        <v>1</v>
      </c>
      <c r="H8" s="37">
        <f>VLOOKUP(D8,episodes!$A$1:$D$76,4,FALSE)</f>
        <v>9</v>
      </c>
      <c r="J8" s="43"/>
      <c r="K8" s="44">
        <f>COUNTIFS(A:A,A7)</f>
        <v>1</v>
      </c>
      <c r="L8" s="44">
        <f>COUNTIFS(B:B,B8)</f>
        <v>14</v>
      </c>
      <c r="M8" s="46" t="s">
        <v>2491</v>
      </c>
      <c r="N8" s="45" t="s">
        <v>516</v>
      </c>
      <c r="O8" s="39" t="s">
        <v>981</v>
      </c>
      <c r="P8" s="39" t="s">
        <v>2979</v>
      </c>
    </row>
    <row r="9" spans="1:16" x14ac:dyDescent="0.3">
      <c r="A9" s="40" t="s">
        <v>1799</v>
      </c>
      <c r="B9" s="34" t="s">
        <v>687</v>
      </c>
      <c r="C9" s="35" t="s">
        <v>931</v>
      </c>
      <c r="D9" s="41">
        <v>201</v>
      </c>
      <c r="E9" s="42">
        <f>VLOOKUP(D9,episodes!$A$1:$B$76,2,FALSE)</f>
        <v>31</v>
      </c>
      <c r="F9" s="37" t="str">
        <f>VLOOKUP(D9,episodes!$A$1:$E$76,5,FALSE)</f>
        <v>Amok Time</v>
      </c>
      <c r="G9" s="37">
        <f>VLOOKUP(D9,episodes!$A$1:$D$76,3,FALSE)</f>
        <v>2</v>
      </c>
      <c r="H9" s="37">
        <f>VLOOKUP(D9,episodes!$A$1:$D$76,4,FALSE)</f>
        <v>1</v>
      </c>
      <c r="J9" s="43"/>
      <c r="K9" s="44">
        <f>COUNTIFS(A:A,A8)</f>
        <v>2</v>
      </c>
      <c r="L9" s="44">
        <f>COUNTIFS(B:B,B9)</f>
        <v>14</v>
      </c>
      <c r="M9" s="39" t="s">
        <v>1068</v>
      </c>
      <c r="N9" s="39" t="s">
        <v>2491</v>
      </c>
      <c r="O9" s="39" t="s">
        <v>1064</v>
      </c>
      <c r="P9" s="46" t="s">
        <v>2979</v>
      </c>
    </row>
    <row r="10" spans="1:16" hidden="1" x14ac:dyDescent="0.3">
      <c r="A10" s="40" t="s">
        <v>1800</v>
      </c>
      <c r="B10" s="43" t="s">
        <v>889</v>
      </c>
      <c r="C10" s="35" t="s">
        <v>932</v>
      </c>
      <c r="D10" s="36">
        <v>102</v>
      </c>
      <c r="E10" s="42">
        <f>VLOOKUP(D10,episodes!$A$1:$B$76,2,FALSE)</f>
        <v>3</v>
      </c>
      <c r="F10" s="37" t="str">
        <f>VLOOKUP(D10,episodes!$A$1:$E$76,5,FALSE)</f>
        <v>Charlie X</v>
      </c>
      <c r="G10" s="37">
        <f>VLOOKUP(D10,episodes!$A$1:$D$76,3,FALSE)</f>
        <v>1</v>
      </c>
      <c r="H10" s="37">
        <f>VLOOKUP(D10,episodes!$A$1:$D$76,4,FALSE)</f>
        <v>2</v>
      </c>
      <c r="J10" s="43"/>
      <c r="K10" s="44">
        <f>COUNTIFS(A:A,A9)</f>
        <v>2</v>
      </c>
      <c r="L10" s="44">
        <f>COUNTIFS(B:B,B10)</f>
        <v>5</v>
      </c>
      <c r="M10" s="39" t="s">
        <v>87</v>
      </c>
      <c r="O10" s="39" t="s">
        <v>376</v>
      </c>
      <c r="P10" s="39" t="s">
        <v>2979</v>
      </c>
    </row>
    <row r="11" spans="1:16" hidden="1" x14ac:dyDescent="0.3">
      <c r="A11" s="40" t="s">
        <v>1800</v>
      </c>
      <c r="B11" s="43" t="s">
        <v>889</v>
      </c>
      <c r="C11" s="35" t="s">
        <v>934</v>
      </c>
      <c r="D11" s="36">
        <v>104</v>
      </c>
      <c r="E11" s="42">
        <f>VLOOKUP(D11,episodes!$A$1:$B$76,2,FALSE)</f>
        <v>5</v>
      </c>
      <c r="F11" s="37" t="str">
        <f>VLOOKUP(D11,episodes!$A$1:$E$76,5,FALSE)</f>
        <v>The Naked Time</v>
      </c>
      <c r="G11" s="37">
        <f>VLOOKUP(D11,episodes!$A$1:$D$76,3,FALSE)</f>
        <v>1</v>
      </c>
      <c r="H11" s="37">
        <f>VLOOKUP(D11,episodes!$A$1:$D$76,4,FALSE)</f>
        <v>4</v>
      </c>
      <c r="J11" s="43"/>
      <c r="K11" s="44">
        <f>COUNTIFS(A:A,A10)</f>
        <v>5</v>
      </c>
      <c r="L11" s="44">
        <f>COUNTIFS(B:B,B11)</f>
        <v>5</v>
      </c>
      <c r="M11" s="39" t="s">
        <v>2536</v>
      </c>
      <c r="N11" s="45"/>
      <c r="O11" s="39" t="s">
        <v>1213</v>
      </c>
      <c r="P11" s="39" t="s">
        <v>2979</v>
      </c>
    </row>
    <row r="12" spans="1:16" hidden="1" x14ac:dyDescent="0.3">
      <c r="A12" s="40" t="s">
        <v>1800</v>
      </c>
      <c r="B12" s="43" t="s">
        <v>889</v>
      </c>
      <c r="C12" s="35" t="s">
        <v>933</v>
      </c>
      <c r="D12" s="36">
        <v>109</v>
      </c>
      <c r="E12" s="42">
        <f>VLOOKUP(D12,episodes!$A$1:$B$76,2,FALSE)</f>
        <v>10</v>
      </c>
      <c r="F12" s="37" t="str">
        <f>VLOOKUP(D12,episodes!$A$1:$E$76,5,FALSE)</f>
        <v>Dagger of the Mind</v>
      </c>
      <c r="G12" s="37">
        <f>VLOOKUP(D12,episodes!$A$1:$D$76,3,FALSE)</f>
        <v>1</v>
      </c>
      <c r="H12" s="37">
        <f>VLOOKUP(D12,episodes!$A$1:$D$76,4,FALSE)</f>
        <v>9</v>
      </c>
      <c r="J12" s="43"/>
      <c r="K12" s="44">
        <f>COUNTIFS(A:A,A11)</f>
        <v>5</v>
      </c>
      <c r="L12" s="44">
        <f>COUNTIFS(B:B,B12)</f>
        <v>5</v>
      </c>
      <c r="M12" s="39" t="s">
        <v>516</v>
      </c>
      <c r="O12" s="39" t="s">
        <v>1555</v>
      </c>
      <c r="P12" s="39" t="s">
        <v>2979</v>
      </c>
    </row>
    <row r="13" spans="1:16" hidden="1" x14ac:dyDescent="0.3">
      <c r="A13" s="40" t="s">
        <v>1800</v>
      </c>
      <c r="B13" s="43" t="s">
        <v>889</v>
      </c>
      <c r="C13" s="35" t="s">
        <v>935</v>
      </c>
      <c r="D13" s="48">
        <v>203</v>
      </c>
      <c r="E13" s="42">
        <f>VLOOKUP(D13,episodes!$A$1:$B$76,2,FALSE)</f>
        <v>33</v>
      </c>
      <c r="F13" s="37" t="str">
        <f>VLOOKUP(D13,episodes!$A$1:$E$76,5,FALSE)</f>
        <v>The Changeling</v>
      </c>
      <c r="G13" s="37">
        <f>VLOOKUP(D13,episodes!$A$1:$D$76,3,FALSE)</f>
        <v>2</v>
      </c>
      <c r="H13" s="37">
        <f>VLOOKUP(D13,episodes!$A$1:$D$76,4,FALSE)</f>
        <v>3</v>
      </c>
      <c r="J13" s="43"/>
      <c r="K13" s="44">
        <f>COUNTIFS(A:A,A12)</f>
        <v>5</v>
      </c>
      <c r="L13" s="44">
        <f>COUNTIFS(B:B,B13)</f>
        <v>5</v>
      </c>
      <c r="M13" s="46"/>
      <c r="N13" s="46"/>
      <c r="O13" s="46" t="s">
        <v>883</v>
      </c>
      <c r="P13" s="46" t="s">
        <v>2979</v>
      </c>
    </row>
    <row r="14" spans="1:16" hidden="1" x14ac:dyDescent="0.3">
      <c r="A14" s="40" t="s">
        <v>1800</v>
      </c>
      <c r="B14" s="40" t="s">
        <v>889</v>
      </c>
      <c r="C14" s="35" t="s">
        <v>3430</v>
      </c>
      <c r="D14" s="41">
        <v>204</v>
      </c>
      <c r="E14" s="42">
        <f>VLOOKUP(D14,episodes!$A$1:$B$81,2,FALSE)</f>
        <v>34</v>
      </c>
      <c r="F14" s="37" t="str">
        <f>VLOOKUP(D14,episodes!$A$1:$E$81,5,FALSE)</f>
        <v>Mirror, Mirror</v>
      </c>
      <c r="G14" s="37">
        <f>VLOOKUP(D14,episodes!$A$1:$D$81,3,FALSE)</f>
        <v>2</v>
      </c>
      <c r="H14" s="37">
        <f>VLOOKUP(D14,episodes!$A$1:$D$81,4,FALSE)</f>
        <v>4</v>
      </c>
      <c r="J14" s="43"/>
      <c r="K14" s="44">
        <f>COUNTIFS(A:A,A14)</f>
        <v>5</v>
      </c>
      <c r="L14" s="44">
        <f>COUNTIFS(B:B,B14)</f>
        <v>5</v>
      </c>
      <c r="N14" s="39" t="s">
        <v>192</v>
      </c>
      <c r="O14" s="62"/>
      <c r="P14" s="39" t="s">
        <v>2979</v>
      </c>
    </row>
    <row r="15" spans="1:16" hidden="1" x14ac:dyDescent="0.3">
      <c r="A15" s="40" t="s">
        <v>1801</v>
      </c>
      <c r="B15" s="34" t="s">
        <v>754</v>
      </c>
      <c r="C15" s="35" t="s">
        <v>936</v>
      </c>
      <c r="D15" s="41">
        <v>108</v>
      </c>
      <c r="E15" s="42">
        <f>VLOOKUP(D15,episodes!$A$1:$B$76,2,FALSE)</f>
        <v>9</v>
      </c>
      <c r="F15" s="37" t="str">
        <f>VLOOKUP(D15,episodes!$A$1:$E$76,5,FALSE)</f>
        <v>Miri</v>
      </c>
      <c r="G15" s="37">
        <f>VLOOKUP(D15,episodes!$A$1:$D$76,3,FALSE)</f>
        <v>1</v>
      </c>
      <c r="H15" s="37">
        <f>VLOOKUP(D15,episodes!$A$1:$D$76,4,FALSE)</f>
        <v>8</v>
      </c>
      <c r="J15" s="43"/>
      <c r="K15" s="44">
        <f>COUNTIFS(A:A,A14)</f>
        <v>5</v>
      </c>
      <c r="L15" s="44">
        <f>COUNTIFS(B:B,B15)</f>
        <v>13</v>
      </c>
      <c r="O15" s="39" t="s">
        <v>3032</v>
      </c>
      <c r="P15" s="39" t="s">
        <v>2979</v>
      </c>
    </row>
    <row r="16" spans="1:16" hidden="1" x14ac:dyDescent="0.3">
      <c r="A16" s="40" t="s">
        <v>1801</v>
      </c>
      <c r="B16" s="34" t="s">
        <v>754</v>
      </c>
      <c r="C16" s="50" t="s">
        <v>3222</v>
      </c>
      <c r="D16" s="41">
        <v>110</v>
      </c>
      <c r="E16" s="42">
        <f>VLOOKUP(D16,episodes!$A$1:$B$76,2,FALSE)</f>
        <v>11</v>
      </c>
      <c r="F16" s="37" t="str">
        <f>VLOOKUP(D16,episodes!$A$1:$E$76,5,FALSE)</f>
        <v>The Corbomite Maneuver</v>
      </c>
      <c r="G16" s="37">
        <f>VLOOKUP(D16,episodes!$A$1:$D$76,3,FALSE)</f>
        <v>1</v>
      </c>
      <c r="H16" s="37">
        <f>VLOOKUP(D16,episodes!$A$1:$D$76,4,FALSE)</f>
        <v>10</v>
      </c>
      <c r="J16" s="43"/>
      <c r="K16" s="44">
        <f>COUNTIFS(A:A,A15)</f>
        <v>10</v>
      </c>
      <c r="L16" s="44">
        <f>COUNTIFS(B:B,B16)</f>
        <v>13</v>
      </c>
      <c r="O16" s="52" t="s">
        <v>77</v>
      </c>
      <c r="P16" s="39" t="s">
        <v>2979</v>
      </c>
    </row>
    <row r="17" spans="1:16" hidden="1" x14ac:dyDescent="0.3">
      <c r="A17" s="40" t="s">
        <v>1801</v>
      </c>
      <c r="B17" s="34" t="s">
        <v>754</v>
      </c>
      <c r="C17" s="35" t="s">
        <v>937</v>
      </c>
      <c r="D17" s="48">
        <v>121</v>
      </c>
      <c r="E17" s="42">
        <f>VLOOKUP(D17,episodes!$A$1:$B$76,2,FALSE)</f>
        <v>22</v>
      </c>
      <c r="F17" s="37" t="str">
        <f>VLOOKUP(D17,episodes!$A$1:$E$76,5,FALSE)</f>
        <v>The Return of the Archons</v>
      </c>
      <c r="G17" s="37">
        <f>VLOOKUP(D17,episodes!$A$1:$D$76,3,FALSE)</f>
        <v>1</v>
      </c>
      <c r="H17" s="37">
        <f>VLOOKUP(D17,episodes!$A$1:$D$76,4,FALSE)</f>
        <v>21</v>
      </c>
      <c r="J17" s="43"/>
      <c r="K17" s="44">
        <f>COUNTIFS(A:A,A16)</f>
        <v>10</v>
      </c>
      <c r="L17" s="44">
        <f>COUNTIFS(B:B,B17)</f>
        <v>13</v>
      </c>
      <c r="M17" s="46" t="s">
        <v>1068</v>
      </c>
      <c r="N17" s="46"/>
      <c r="O17" s="46" t="s">
        <v>403</v>
      </c>
      <c r="P17" s="46" t="s">
        <v>2979</v>
      </c>
    </row>
    <row r="18" spans="1:16" hidden="1" x14ac:dyDescent="0.3">
      <c r="A18" s="40" t="s">
        <v>1801</v>
      </c>
      <c r="B18" s="34" t="s">
        <v>754</v>
      </c>
      <c r="C18" s="35" t="s">
        <v>3354</v>
      </c>
      <c r="D18" s="48">
        <v>121</v>
      </c>
      <c r="E18" s="42">
        <f>VLOOKUP(D18,episodes!$A$1:$B$76,2,FALSE)</f>
        <v>22</v>
      </c>
      <c r="F18" s="37" t="str">
        <f>VLOOKUP(D18,episodes!$A$1:$E$76,5,FALSE)</f>
        <v>The Return of the Archons</v>
      </c>
      <c r="G18" s="37">
        <f>VLOOKUP(D18,episodes!$A$1:$D$76,3,FALSE)</f>
        <v>1</v>
      </c>
      <c r="H18" s="37">
        <f>VLOOKUP(D18,episodes!$A$1:$D$76,4,FALSE)</f>
        <v>21</v>
      </c>
      <c r="J18" s="43"/>
      <c r="K18" s="44">
        <f>COUNTIFS(A:A,A17)</f>
        <v>10</v>
      </c>
      <c r="L18" s="44">
        <f>COUNTIFS(B:B,B18)</f>
        <v>13</v>
      </c>
      <c r="M18" s="46" t="s">
        <v>2491</v>
      </c>
      <c r="N18" s="46"/>
      <c r="O18" s="46" t="s">
        <v>646</v>
      </c>
      <c r="P18" s="46" t="s">
        <v>2979</v>
      </c>
    </row>
    <row r="19" spans="1:16" hidden="1" x14ac:dyDescent="0.3">
      <c r="A19" s="40" t="s">
        <v>1801</v>
      </c>
      <c r="B19" s="34" t="s">
        <v>754</v>
      </c>
      <c r="C19" s="35" t="s">
        <v>938</v>
      </c>
      <c r="D19" s="48">
        <v>121</v>
      </c>
      <c r="E19" s="42">
        <f>VLOOKUP(D19,episodes!$A$1:$B$76,2,FALSE)</f>
        <v>22</v>
      </c>
      <c r="F19" s="37" t="str">
        <f>VLOOKUP(D19,episodes!$A$1:$E$76,5,FALSE)</f>
        <v>The Return of the Archons</v>
      </c>
      <c r="G19" s="37">
        <f>VLOOKUP(D19,episodes!$A$1:$D$76,3,FALSE)</f>
        <v>1</v>
      </c>
      <c r="H19" s="37">
        <f>VLOOKUP(D19,episodes!$A$1:$D$76,4,FALSE)</f>
        <v>21</v>
      </c>
      <c r="J19" s="43"/>
      <c r="K19" s="44">
        <f>COUNTIFS(A:A,A18)</f>
        <v>10</v>
      </c>
      <c r="L19" s="44">
        <f>COUNTIFS(B:B,B19)</f>
        <v>13</v>
      </c>
      <c r="M19" s="46" t="s">
        <v>2491</v>
      </c>
      <c r="N19" s="46"/>
      <c r="O19" s="56" t="s">
        <v>982</v>
      </c>
      <c r="P19" s="46" t="s">
        <v>2979</v>
      </c>
    </row>
    <row r="20" spans="1:16" hidden="1" x14ac:dyDescent="0.3">
      <c r="A20" s="40" t="s">
        <v>1801</v>
      </c>
      <c r="B20" s="34" t="s">
        <v>754</v>
      </c>
      <c r="C20" s="35" t="s">
        <v>941</v>
      </c>
      <c r="D20" s="48">
        <v>123</v>
      </c>
      <c r="E20" s="42">
        <f>VLOOKUP(D20,episodes!$A$1:$B$76,2,FALSE)</f>
        <v>24</v>
      </c>
      <c r="F20" s="37" t="str">
        <f>VLOOKUP(D20,episodes!$A$1:$E$76,5,FALSE)</f>
        <v>A Taste of Armageddon</v>
      </c>
      <c r="G20" s="37">
        <f>VLOOKUP(D20,episodes!$A$1:$D$76,3,FALSE)</f>
        <v>1</v>
      </c>
      <c r="H20" s="37">
        <f>VLOOKUP(D20,episodes!$A$1:$D$76,4,FALSE)</f>
        <v>23</v>
      </c>
      <c r="J20" s="43"/>
      <c r="K20" s="44">
        <f>COUNTIFS(A:A,A19)</f>
        <v>10</v>
      </c>
      <c r="L20" s="44">
        <f>COUNTIFS(B:B,B20)</f>
        <v>13</v>
      </c>
      <c r="M20" s="46"/>
      <c r="N20" s="46"/>
      <c r="O20" s="46" t="s">
        <v>647</v>
      </c>
      <c r="P20" s="46" t="s">
        <v>2979</v>
      </c>
    </row>
    <row r="21" spans="1:16" hidden="1" x14ac:dyDescent="0.3">
      <c r="A21" s="40" t="s">
        <v>1801</v>
      </c>
      <c r="B21" s="34" t="s">
        <v>754</v>
      </c>
      <c r="C21" s="35" t="s">
        <v>939</v>
      </c>
      <c r="D21" s="48">
        <v>123</v>
      </c>
      <c r="E21" s="42">
        <f>VLOOKUP(D21,episodes!$A$1:$B$76,2,FALSE)</f>
        <v>24</v>
      </c>
      <c r="F21" s="37" t="str">
        <f>VLOOKUP(D21,episodes!$A$1:$E$76,5,FALSE)</f>
        <v>A Taste of Armageddon</v>
      </c>
      <c r="G21" s="37">
        <f>VLOOKUP(D21,episodes!$A$1:$D$76,3,FALSE)</f>
        <v>1</v>
      </c>
      <c r="H21" s="37">
        <f>VLOOKUP(D21,episodes!$A$1:$D$76,4,FALSE)</f>
        <v>23</v>
      </c>
      <c r="J21" s="43"/>
      <c r="K21" s="44">
        <f>COUNTIFS(A:A,A20)</f>
        <v>10</v>
      </c>
      <c r="L21" s="44">
        <f>COUNTIFS(B:B,B21)</f>
        <v>13</v>
      </c>
      <c r="M21" s="46" t="s">
        <v>2491</v>
      </c>
      <c r="N21" s="46"/>
      <c r="O21" s="46" t="s">
        <v>211</v>
      </c>
      <c r="P21" s="46" t="s">
        <v>2979</v>
      </c>
    </row>
    <row r="22" spans="1:16" hidden="1" x14ac:dyDescent="0.3">
      <c r="A22" s="40" t="s">
        <v>1801</v>
      </c>
      <c r="B22" s="34" t="s">
        <v>754</v>
      </c>
      <c r="C22" s="35" t="s">
        <v>940</v>
      </c>
      <c r="D22" s="48">
        <v>123</v>
      </c>
      <c r="E22" s="42">
        <f>VLOOKUP(D22,episodes!$A$1:$B$76,2,FALSE)</f>
        <v>24</v>
      </c>
      <c r="F22" s="37" t="str">
        <f>VLOOKUP(D22,episodes!$A$1:$E$76,5,FALSE)</f>
        <v>A Taste of Armageddon</v>
      </c>
      <c r="G22" s="37">
        <f>VLOOKUP(D22,episodes!$A$1:$D$76,3,FALSE)</f>
        <v>1</v>
      </c>
      <c r="H22" s="37">
        <f>VLOOKUP(D22,episodes!$A$1:$D$76,4,FALSE)</f>
        <v>23</v>
      </c>
      <c r="J22" s="43"/>
      <c r="K22" s="44">
        <f>COUNTIFS(A:A,A21)</f>
        <v>10</v>
      </c>
      <c r="L22" s="44">
        <f>COUNTIFS(B:B,B22)</f>
        <v>13</v>
      </c>
      <c r="M22" s="46"/>
      <c r="N22" s="46"/>
      <c r="O22" s="56" t="s">
        <v>78</v>
      </c>
      <c r="P22" s="46" t="s">
        <v>2979</v>
      </c>
    </row>
    <row r="23" spans="1:16" hidden="1" x14ac:dyDescent="0.3">
      <c r="A23" s="40" t="s">
        <v>1801</v>
      </c>
      <c r="B23" s="34" t="s">
        <v>754</v>
      </c>
      <c r="C23" s="35" t="s">
        <v>943</v>
      </c>
      <c r="D23" s="57">
        <v>126</v>
      </c>
      <c r="E23" s="42">
        <f>VLOOKUP(D23,episodes!$A$1:$B$76,2,FALSE)</f>
        <v>27</v>
      </c>
      <c r="F23" s="37" t="str">
        <f>VLOOKUP(D23,episodes!$A$1:$E$76,5,FALSE)</f>
        <v>Errand of Mercy</v>
      </c>
      <c r="G23" s="37">
        <f>VLOOKUP(D23,episodes!$A$1:$D$76,3,FALSE)</f>
        <v>1</v>
      </c>
      <c r="H23" s="37">
        <f>VLOOKUP(D23,episodes!$A$1:$D$76,4,FALSE)</f>
        <v>26</v>
      </c>
      <c r="J23" s="43"/>
      <c r="K23" s="44">
        <f>COUNTIFS(A:A,A22)</f>
        <v>10</v>
      </c>
      <c r="L23" s="44">
        <f>COUNTIFS(B:B,B23)</f>
        <v>13</v>
      </c>
      <c r="M23" s="46"/>
      <c r="N23" s="46"/>
      <c r="O23" s="56" t="s">
        <v>982</v>
      </c>
      <c r="P23" s="46" t="s">
        <v>2979</v>
      </c>
    </row>
    <row r="24" spans="1:16" hidden="1" x14ac:dyDescent="0.3">
      <c r="A24" s="40" t="s">
        <v>1801</v>
      </c>
      <c r="B24" s="34" t="s">
        <v>754</v>
      </c>
      <c r="C24" s="35" t="s">
        <v>942</v>
      </c>
      <c r="D24" s="48">
        <v>126</v>
      </c>
      <c r="E24" s="42">
        <f>VLOOKUP(D24,episodes!$A$1:$B$76,2,FALSE)</f>
        <v>27</v>
      </c>
      <c r="F24" s="37" t="str">
        <f>VLOOKUP(D24,episodes!$A$1:$E$76,5,FALSE)</f>
        <v>Errand of Mercy</v>
      </c>
      <c r="G24" s="37">
        <f>VLOOKUP(D24,episodes!$A$1:$D$76,3,FALSE)</f>
        <v>1</v>
      </c>
      <c r="H24" s="37">
        <f>VLOOKUP(D24,episodes!$A$1:$D$76,4,FALSE)</f>
        <v>26</v>
      </c>
      <c r="J24" s="43"/>
      <c r="K24" s="44">
        <f>COUNTIFS(A:A,A23)</f>
        <v>10</v>
      </c>
      <c r="L24" s="44">
        <f>COUNTIFS(B:B,B24)</f>
        <v>13</v>
      </c>
      <c r="M24" s="46"/>
      <c r="N24" s="46"/>
      <c r="O24" s="56" t="s">
        <v>78</v>
      </c>
      <c r="P24" s="46" t="s">
        <v>2979</v>
      </c>
    </row>
    <row r="25" spans="1:16" hidden="1" x14ac:dyDescent="0.3">
      <c r="A25" s="40" t="s">
        <v>1802</v>
      </c>
      <c r="B25" s="34" t="s">
        <v>688</v>
      </c>
      <c r="C25" s="35" t="s">
        <v>944</v>
      </c>
      <c r="D25" s="48">
        <v>122</v>
      </c>
      <c r="E25" s="42">
        <f>VLOOKUP(D25,episodes!$A$1:$B$76,2,FALSE)</f>
        <v>23</v>
      </c>
      <c r="F25" s="37" t="str">
        <f>VLOOKUP(D25,episodes!$A$1:$E$76,5,FALSE)</f>
        <v>Space Seed</v>
      </c>
      <c r="G25" s="37">
        <f>VLOOKUP(D25,episodes!$A$1:$D$76,3,FALSE)</f>
        <v>1</v>
      </c>
      <c r="H25" s="37">
        <f>VLOOKUP(D25,episodes!$A$1:$D$76,4,FALSE)</f>
        <v>22</v>
      </c>
      <c r="J25" s="43"/>
      <c r="K25" s="44">
        <f>COUNTIFS(A:A,A24)</f>
        <v>10</v>
      </c>
      <c r="L25" s="44">
        <f>COUNTIFS(B:B,B25)</f>
        <v>19</v>
      </c>
      <c r="M25" s="46" t="s">
        <v>207</v>
      </c>
      <c r="N25" s="49" t="s">
        <v>517</v>
      </c>
      <c r="O25" s="46" t="s">
        <v>1669</v>
      </c>
      <c r="P25" s="46" t="s">
        <v>2979</v>
      </c>
    </row>
    <row r="26" spans="1:16" hidden="1" x14ac:dyDescent="0.3">
      <c r="A26" s="40" t="s">
        <v>1803</v>
      </c>
      <c r="B26" s="34" t="s">
        <v>875</v>
      </c>
      <c r="C26" s="35" t="s">
        <v>2601</v>
      </c>
      <c r="D26" s="41">
        <v>100</v>
      </c>
      <c r="E26" s="42">
        <f>VLOOKUP(D26,episodes!$A$1:$B$76,2,FALSE)</f>
        <v>1</v>
      </c>
      <c r="F26" s="37" t="str">
        <f>VLOOKUP(D26,episodes!$A$1:$E$76,5,FALSE)</f>
        <v>The Cage</v>
      </c>
      <c r="G26" s="37">
        <f>VLOOKUP(D26,episodes!$A$1:$D$76,3,FALSE)</f>
        <v>1</v>
      </c>
      <c r="H26" s="37">
        <f>VLOOKUP(D26,episodes!$A$1:$D$76,4,FALSE)</f>
        <v>0</v>
      </c>
      <c r="J26" s="43"/>
      <c r="K26" s="44">
        <f>COUNTIFS(A:A,A25)</f>
        <v>1</v>
      </c>
      <c r="L26" s="44">
        <f>COUNTIFS(B:B,B26)</f>
        <v>8</v>
      </c>
      <c r="M26" s="39" t="s">
        <v>1068</v>
      </c>
      <c r="N26" s="45"/>
      <c r="O26" s="39" t="s">
        <v>129</v>
      </c>
      <c r="P26" s="39" t="s">
        <v>2979</v>
      </c>
    </row>
    <row r="27" spans="1:16" hidden="1" x14ac:dyDescent="0.3">
      <c r="A27" s="40" t="s">
        <v>1803</v>
      </c>
      <c r="B27" s="34" t="s">
        <v>874</v>
      </c>
      <c r="C27" s="35" t="s">
        <v>2603</v>
      </c>
      <c r="D27" s="41">
        <v>100</v>
      </c>
      <c r="E27" s="42">
        <f>VLOOKUP(D27,episodes!$A$1:$B$76,2,FALSE)</f>
        <v>1</v>
      </c>
      <c r="F27" s="37" t="str">
        <f>VLOOKUP(D27,episodes!$A$1:$E$76,5,FALSE)</f>
        <v>The Cage</v>
      </c>
      <c r="G27" s="37">
        <f>VLOOKUP(D27,episodes!$A$1:$D$76,3,FALSE)</f>
        <v>1</v>
      </c>
      <c r="H27" s="37">
        <f>VLOOKUP(D27,episodes!$A$1:$D$76,4,FALSE)</f>
        <v>0</v>
      </c>
      <c r="J27" s="43"/>
      <c r="K27" s="44">
        <f>COUNTIFS(A:A,A26)</f>
        <v>41</v>
      </c>
      <c r="L27" s="44">
        <f>COUNTIFS(B:B,B27)</f>
        <v>2</v>
      </c>
      <c r="M27" s="39" t="s">
        <v>523</v>
      </c>
      <c r="N27" s="45"/>
      <c r="P27" s="39" t="s">
        <v>2980</v>
      </c>
    </row>
    <row r="28" spans="1:16" hidden="1" x14ac:dyDescent="0.3">
      <c r="A28" s="40" t="s">
        <v>1803</v>
      </c>
      <c r="B28" s="34" t="s">
        <v>507</v>
      </c>
      <c r="C28" s="35" t="s">
        <v>1988</v>
      </c>
      <c r="D28" s="41">
        <v>101</v>
      </c>
      <c r="E28" s="42">
        <f>VLOOKUP(D28,episodes!$A$1:$B$76,2,FALSE)</f>
        <v>2</v>
      </c>
      <c r="F28" s="37" t="str">
        <f>VLOOKUP(D28,episodes!$A$1:$E$76,5,FALSE)</f>
        <v>The Man Trap</v>
      </c>
      <c r="G28" s="37">
        <f>VLOOKUP(D28,episodes!$A$1:$D$76,3,FALSE)</f>
        <v>1</v>
      </c>
      <c r="H28" s="37">
        <f>VLOOKUP(D28,episodes!$A$1:$D$76,4,FALSE)</f>
        <v>1</v>
      </c>
      <c r="J28" s="43"/>
      <c r="K28" s="44">
        <f>COUNTIFS(A:A,A27)</f>
        <v>41</v>
      </c>
      <c r="L28" s="44">
        <f>COUNTIFS(B:B,B28)</f>
        <v>45</v>
      </c>
      <c r="N28" s="45"/>
      <c r="O28" s="39" t="s">
        <v>294</v>
      </c>
      <c r="P28" s="39" t="s">
        <v>2979</v>
      </c>
    </row>
    <row r="29" spans="1:16" hidden="1" x14ac:dyDescent="0.3">
      <c r="A29" s="40" t="s">
        <v>1803</v>
      </c>
      <c r="B29" s="40" t="s">
        <v>507</v>
      </c>
      <c r="C29" s="35" t="s">
        <v>1988</v>
      </c>
      <c r="D29" s="36">
        <v>101</v>
      </c>
      <c r="E29" s="42">
        <f>VLOOKUP(D29,episodes!$A$1:$B$81,2,FALSE)</f>
        <v>2</v>
      </c>
      <c r="F29" s="37" t="s">
        <v>41</v>
      </c>
      <c r="G29" s="37">
        <f>VLOOKUP(D29,episodes!$A$1:$D$81,3,FALSE)</f>
        <v>1</v>
      </c>
      <c r="H29" s="37">
        <f>VLOOKUP(D29,episodes!$A$1:$D$81,4,FALSE)</f>
        <v>1</v>
      </c>
      <c r="J29" s="43" t="s">
        <v>1964</v>
      </c>
      <c r="K29" s="44">
        <f>COUNTIFS(A:A,A28)</f>
        <v>41</v>
      </c>
      <c r="L29" s="44">
        <f>COUNTIFS(B:B,B29)</f>
        <v>45</v>
      </c>
      <c r="O29" s="39" t="s">
        <v>885</v>
      </c>
      <c r="P29" s="39" t="s">
        <v>2979</v>
      </c>
    </row>
    <row r="30" spans="1:16" hidden="1" x14ac:dyDescent="0.3">
      <c r="A30" s="40" t="s">
        <v>1803</v>
      </c>
      <c r="B30" s="34" t="s">
        <v>507</v>
      </c>
      <c r="C30" s="35" t="s">
        <v>1988</v>
      </c>
      <c r="D30" s="41">
        <v>103</v>
      </c>
      <c r="E30" s="42">
        <f>VLOOKUP(D30,episodes!$A$1:$B$76,2,FALSE)</f>
        <v>4</v>
      </c>
      <c r="F30" s="37" t="str">
        <f>VLOOKUP(D30,episodes!$A$1:$E$76,5,FALSE)</f>
        <v>Where No Man Has Gone Before</v>
      </c>
      <c r="G30" s="37">
        <f>VLOOKUP(D30,episodes!$A$1:$D$76,3,FALSE)</f>
        <v>1</v>
      </c>
      <c r="H30" s="37">
        <f>VLOOKUP(D30,episodes!$A$1:$D$76,4,FALSE)</f>
        <v>3</v>
      </c>
      <c r="J30" s="43"/>
      <c r="K30" s="44">
        <f>COUNTIFS(A:A,A29)</f>
        <v>41</v>
      </c>
      <c r="L30" s="44">
        <f>COUNTIFS(B:B,B30)</f>
        <v>45</v>
      </c>
      <c r="N30" s="45"/>
      <c r="O30" s="39" t="s">
        <v>294</v>
      </c>
      <c r="P30" s="39" t="s">
        <v>2979</v>
      </c>
    </row>
    <row r="31" spans="1:16" hidden="1" x14ac:dyDescent="0.3">
      <c r="A31" s="40" t="s">
        <v>1803</v>
      </c>
      <c r="B31" s="34" t="s">
        <v>507</v>
      </c>
      <c r="C31" s="35" t="s">
        <v>2686</v>
      </c>
      <c r="D31" s="41">
        <v>105</v>
      </c>
      <c r="E31" s="42">
        <f>VLOOKUP(D31,episodes!$A$1:$B$76,2,FALSE)</f>
        <v>6</v>
      </c>
      <c r="F31" s="37" t="str">
        <f>VLOOKUP(D31,episodes!$A$1:$E$76,5,FALSE)</f>
        <v>The Enemy Within</v>
      </c>
      <c r="G31" s="37">
        <f>VLOOKUP(D31,episodes!$A$1:$D$76,3,FALSE)</f>
        <v>1</v>
      </c>
      <c r="H31" s="37">
        <f>VLOOKUP(D31,episodes!$A$1:$D$76,4,FALSE)</f>
        <v>5</v>
      </c>
      <c r="J31" s="43"/>
      <c r="K31" s="44">
        <f>COUNTIFS(A:A,A30)</f>
        <v>41</v>
      </c>
      <c r="L31" s="44">
        <f>COUNTIFS(B:B,B31)</f>
        <v>45</v>
      </c>
      <c r="N31" s="45"/>
      <c r="O31" s="39" t="s">
        <v>1708</v>
      </c>
      <c r="P31" s="39" t="s">
        <v>2979</v>
      </c>
    </row>
    <row r="32" spans="1:16" hidden="1" x14ac:dyDescent="0.3">
      <c r="A32" s="40" t="s">
        <v>1803</v>
      </c>
      <c r="B32" s="34" t="s">
        <v>507</v>
      </c>
      <c r="C32" s="35" t="s">
        <v>945</v>
      </c>
      <c r="D32" s="41">
        <v>106</v>
      </c>
      <c r="E32" s="42">
        <f>VLOOKUP(D32,episodes!$A$1:$B$76,2,FALSE)</f>
        <v>7</v>
      </c>
      <c r="F32" s="37" t="str">
        <f>VLOOKUP(D32,episodes!$A$1:$E$76,5,FALSE)</f>
        <v>Mudd's Women</v>
      </c>
      <c r="G32" s="37">
        <f>VLOOKUP(D32,episodes!$A$1:$D$76,3,FALSE)</f>
        <v>1</v>
      </c>
      <c r="H32" s="37">
        <f>VLOOKUP(D32,episodes!$A$1:$D$76,4,FALSE)</f>
        <v>6</v>
      </c>
      <c r="J32" s="43"/>
      <c r="K32" s="44">
        <f>COUNTIFS(A:A,A31)</f>
        <v>41</v>
      </c>
      <c r="L32" s="44">
        <f>COUNTIFS(B:B,B32)</f>
        <v>45</v>
      </c>
      <c r="N32" s="45"/>
      <c r="O32" s="39" t="s">
        <v>1709</v>
      </c>
      <c r="P32" s="39" t="s">
        <v>2979</v>
      </c>
    </row>
    <row r="33" spans="1:16" hidden="1" x14ac:dyDescent="0.3">
      <c r="A33" s="40" t="s">
        <v>1803</v>
      </c>
      <c r="B33" s="34" t="s">
        <v>507</v>
      </c>
      <c r="C33" s="35" t="s">
        <v>3484</v>
      </c>
      <c r="D33" s="41">
        <v>107</v>
      </c>
      <c r="E33" s="42">
        <f>VLOOKUP(D33,episodes!$A$1:$B$76,2,FALSE)</f>
        <v>8</v>
      </c>
      <c r="F33" s="37" t="str">
        <f>VLOOKUP(D33,episodes!$A$1:$E$76,5,FALSE)</f>
        <v>What Are Little Girls Made Of?</v>
      </c>
      <c r="G33" s="37">
        <f>VLOOKUP(D33,episodes!$A$1:$D$76,3,FALSE)</f>
        <v>1</v>
      </c>
      <c r="H33" s="37">
        <f>VLOOKUP(D33,episodes!$A$1:$D$76,4,FALSE)</f>
        <v>7</v>
      </c>
      <c r="J33" s="43"/>
      <c r="K33" s="44">
        <f>COUNTIFS(A:A,A32)</f>
        <v>41</v>
      </c>
      <c r="L33" s="44">
        <f>COUNTIFS(B:B,B33)</f>
        <v>45</v>
      </c>
      <c r="N33" s="45"/>
      <c r="O33" s="39" t="s">
        <v>383</v>
      </c>
      <c r="P33" s="39" t="s">
        <v>2979</v>
      </c>
    </row>
    <row r="34" spans="1:16" hidden="1" x14ac:dyDescent="0.3">
      <c r="A34" s="40" t="s">
        <v>1803</v>
      </c>
      <c r="B34" s="34" t="s">
        <v>507</v>
      </c>
      <c r="C34" s="35" t="s">
        <v>946</v>
      </c>
      <c r="D34" s="41">
        <v>108</v>
      </c>
      <c r="E34" s="42">
        <f>VLOOKUP(D34,episodes!$A$1:$B$76,2,FALSE)</f>
        <v>9</v>
      </c>
      <c r="F34" s="37" t="str">
        <f>VLOOKUP(D34,episodes!$A$1:$E$76,5,FALSE)</f>
        <v>Miri</v>
      </c>
      <c r="G34" s="37">
        <f>VLOOKUP(D34,episodes!$A$1:$D$76,3,FALSE)</f>
        <v>1</v>
      </c>
      <c r="H34" s="37">
        <f>VLOOKUP(D34,episodes!$A$1:$D$76,4,FALSE)</f>
        <v>8</v>
      </c>
      <c r="J34" s="43"/>
      <c r="K34" s="44">
        <f>COUNTIFS(A:A,A33)</f>
        <v>41</v>
      </c>
      <c r="L34" s="44">
        <f>COUNTIFS(B:B,B34)</f>
        <v>45</v>
      </c>
      <c r="N34" s="45"/>
      <c r="O34" s="39" t="s">
        <v>386</v>
      </c>
      <c r="P34" s="39" t="s">
        <v>2979</v>
      </c>
    </row>
    <row r="35" spans="1:16" hidden="1" x14ac:dyDescent="0.3">
      <c r="A35" s="40" t="s">
        <v>1803</v>
      </c>
      <c r="B35" s="34" t="s">
        <v>874</v>
      </c>
      <c r="C35" s="35" t="s">
        <v>957</v>
      </c>
      <c r="D35" s="41">
        <v>108</v>
      </c>
      <c r="E35" s="42">
        <f>VLOOKUP(D35,episodes!$A$1:$B$76,2,FALSE)</f>
        <v>9</v>
      </c>
      <c r="F35" s="37" t="str">
        <f>VLOOKUP(D35,episodes!$A$1:$E$76,5,FALSE)</f>
        <v>Miri</v>
      </c>
      <c r="G35" s="37">
        <f>VLOOKUP(D35,episodes!$A$1:$D$76,3,FALSE)</f>
        <v>1</v>
      </c>
      <c r="H35" s="37">
        <f>VLOOKUP(D35,episodes!$A$1:$D$76,4,FALSE)</f>
        <v>8</v>
      </c>
      <c r="J35" s="43"/>
      <c r="K35" s="44">
        <f>COUNTIFS(A:A,A34)</f>
        <v>41</v>
      </c>
      <c r="L35" s="44">
        <f>COUNTIFS(B:B,B35)</f>
        <v>2</v>
      </c>
      <c r="N35" s="45"/>
      <c r="O35" s="39" t="s">
        <v>117</v>
      </c>
      <c r="P35" s="39" t="s">
        <v>2979</v>
      </c>
    </row>
    <row r="36" spans="1:16" hidden="1" x14ac:dyDescent="0.3">
      <c r="A36" s="40" t="s">
        <v>1803</v>
      </c>
      <c r="B36" s="34" t="s">
        <v>875</v>
      </c>
      <c r="C36" s="35" t="s">
        <v>3245</v>
      </c>
      <c r="D36" s="41">
        <v>113</v>
      </c>
      <c r="E36" s="42">
        <f>VLOOKUP(D36,episodes!$A$1:$B$76,2,FALSE)</f>
        <v>14</v>
      </c>
      <c r="F36" s="37" t="str">
        <f>VLOOKUP(D36,episodes!$A$1:$E$76,5,FALSE)</f>
        <v>The Conscience of the King</v>
      </c>
      <c r="G36" s="37">
        <f>VLOOKUP(D36,episodes!$A$1:$D$76,3,FALSE)</f>
        <v>1</v>
      </c>
      <c r="H36" s="37">
        <f>VLOOKUP(D36,episodes!$A$1:$D$76,4,FALSE)</f>
        <v>13</v>
      </c>
      <c r="J36" s="43"/>
      <c r="K36" s="44">
        <f>COUNTIFS(A:A,A35)</f>
        <v>41</v>
      </c>
      <c r="L36" s="44">
        <f>COUNTIFS(B:B,B36)</f>
        <v>8</v>
      </c>
      <c r="N36" s="45"/>
      <c r="O36" s="39" t="s">
        <v>129</v>
      </c>
      <c r="P36" s="39" t="s">
        <v>2979</v>
      </c>
    </row>
    <row r="37" spans="1:16" hidden="1" x14ac:dyDescent="0.3">
      <c r="A37" s="40" t="s">
        <v>1803</v>
      </c>
      <c r="B37" s="34" t="s">
        <v>507</v>
      </c>
      <c r="C37" s="35" t="s">
        <v>947</v>
      </c>
      <c r="D37" s="48">
        <v>115</v>
      </c>
      <c r="E37" s="42">
        <f>VLOOKUP(D37,episodes!$A$1:$B$76,2,FALSE)</f>
        <v>16</v>
      </c>
      <c r="F37" s="37" t="str">
        <f>VLOOKUP(D37,episodes!$A$1:$E$76,5,FALSE)</f>
        <v>Shore Leave</v>
      </c>
      <c r="G37" s="37">
        <f>VLOOKUP(D37,episodes!$A$1:$D$76,3,FALSE)</f>
        <v>1</v>
      </c>
      <c r="H37" s="37">
        <f>VLOOKUP(D37,episodes!$A$1:$D$76,4,FALSE)</f>
        <v>15</v>
      </c>
      <c r="J37" s="43"/>
      <c r="K37" s="44">
        <f>COUNTIFS(A:A,A36)</f>
        <v>41</v>
      </c>
      <c r="L37" s="44">
        <f>COUNTIFS(B:B,B37)</f>
        <v>45</v>
      </c>
      <c r="M37" s="46"/>
      <c r="N37" s="46"/>
      <c r="O37" s="46" t="s">
        <v>183</v>
      </c>
      <c r="P37" s="46" t="s">
        <v>2979</v>
      </c>
    </row>
    <row r="38" spans="1:16" hidden="1" x14ac:dyDescent="0.3">
      <c r="A38" s="40" t="s">
        <v>1803</v>
      </c>
      <c r="B38" s="34" t="s">
        <v>507</v>
      </c>
      <c r="C38" s="35" t="s">
        <v>1988</v>
      </c>
      <c r="D38" s="41">
        <v>116</v>
      </c>
      <c r="E38" s="42">
        <f>VLOOKUP(D38,episodes!$A$1:$B$76,2,FALSE)</f>
        <v>17</v>
      </c>
      <c r="F38" s="37" t="str">
        <f>VLOOKUP(D38,episodes!$A$1:$E$76,5,FALSE)</f>
        <v>The Galileo Seven</v>
      </c>
      <c r="G38" s="37">
        <f>VLOOKUP(D38,episodes!$A$1:$D$76,3,FALSE)</f>
        <v>1</v>
      </c>
      <c r="H38" s="37">
        <f>VLOOKUP(D38,episodes!$A$1:$D$76,4,FALSE)</f>
        <v>16</v>
      </c>
      <c r="J38" s="43"/>
      <c r="K38" s="44">
        <f>COUNTIFS(A:A,A37)</f>
        <v>41</v>
      </c>
      <c r="L38" s="44">
        <f>COUNTIFS(B:B,B38)</f>
        <v>45</v>
      </c>
      <c r="N38" s="45"/>
      <c r="O38" s="39" t="s">
        <v>294</v>
      </c>
      <c r="P38" s="39" t="s">
        <v>2979</v>
      </c>
    </row>
    <row r="39" spans="1:16" hidden="1" x14ac:dyDescent="0.3">
      <c r="A39" s="40" t="s">
        <v>1803</v>
      </c>
      <c r="B39" s="34" t="s">
        <v>507</v>
      </c>
      <c r="C39" s="35" t="s">
        <v>948</v>
      </c>
      <c r="D39" s="41">
        <v>117</v>
      </c>
      <c r="E39" s="42">
        <f>VLOOKUP(D39,episodes!$A$1:$B$76,2,FALSE)</f>
        <v>18</v>
      </c>
      <c r="F39" s="37" t="str">
        <f>VLOOKUP(D39,episodes!$A$1:$E$76,5,FALSE)</f>
        <v>The Squire of Gothos</v>
      </c>
      <c r="G39" s="37">
        <f>VLOOKUP(D39,episodes!$A$1:$D$76,3,FALSE)</f>
        <v>1</v>
      </c>
      <c r="H39" s="37">
        <f>VLOOKUP(D39,episodes!$A$1:$D$76,4,FALSE)</f>
        <v>17</v>
      </c>
      <c r="J39" s="43"/>
      <c r="K39" s="44">
        <f>COUNTIFS(A:A,A38)</f>
        <v>41</v>
      </c>
      <c r="L39" s="44">
        <f>COUNTIFS(B:B,B39)</f>
        <v>45</v>
      </c>
      <c r="N39" s="45"/>
      <c r="O39" s="39" t="s">
        <v>1710</v>
      </c>
      <c r="P39" s="39" t="s">
        <v>2979</v>
      </c>
    </row>
    <row r="40" spans="1:16" hidden="1" x14ac:dyDescent="0.3">
      <c r="A40" s="40" t="s">
        <v>1803</v>
      </c>
      <c r="B40" s="34" t="s">
        <v>507</v>
      </c>
      <c r="C40" s="35" t="s">
        <v>1988</v>
      </c>
      <c r="D40" s="41">
        <v>118</v>
      </c>
      <c r="E40" s="42">
        <f>VLOOKUP(D40,episodes!$A$1:$B$76,2,FALSE)</f>
        <v>19</v>
      </c>
      <c r="F40" s="37" t="str">
        <f>VLOOKUP(D40,episodes!$A$1:$E$76,5,FALSE)</f>
        <v>Arena</v>
      </c>
      <c r="G40" s="37">
        <f>VLOOKUP(D40,episodes!$A$1:$D$76,3,FALSE)</f>
        <v>1</v>
      </c>
      <c r="H40" s="37">
        <f>VLOOKUP(D40,episodes!$A$1:$D$76,4,FALSE)</f>
        <v>18</v>
      </c>
      <c r="J40" s="43"/>
      <c r="K40" s="44">
        <f>COUNTIFS(A:A,A39)</f>
        <v>41</v>
      </c>
      <c r="L40" s="44">
        <f>COUNTIFS(B:B,B40)</f>
        <v>45</v>
      </c>
      <c r="N40" s="45"/>
      <c r="O40" s="39" t="s">
        <v>294</v>
      </c>
      <c r="P40" s="39" t="s">
        <v>2979</v>
      </c>
    </row>
    <row r="41" spans="1:16" hidden="1" x14ac:dyDescent="0.3">
      <c r="A41" s="40" t="s">
        <v>1803</v>
      </c>
      <c r="B41" s="34" t="s">
        <v>507</v>
      </c>
      <c r="C41" s="35" t="s">
        <v>949</v>
      </c>
      <c r="D41" s="41">
        <v>121</v>
      </c>
      <c r="E41" s="42">
        <f>VLOOKUP(D41,episodes!$A$1:$B$76,2,FALSE)</f>
        <v>22</v>
      </c>
      <c r="F41" s="37" t="str">
        <f>VLOOKUP(D41,episodes!$A$1:$E$76,5,FALSE)</f>
        <v>The Return of the Archons</v>
      </c>
      <c r="G41" s="37">
        <f>VLOOKUP(D41,episodes!$A$1:$D$76,3,FALSE)</f>
        <v>1</v>
      </c>
      <c r="H41" s="37">
        <f>VLOOKUP(D41,episodes!$A$1:$D$76,4,FALSE)</f>
        <v>21</v>
      </c>
      <c r="J41" s="43"/>
      <c r="K41" s="44">
        <f>COUNTIFS(A:A,A40)</f>
        <v>41</v>
      </c>
      <c r="L41" s="44">
        <f>COUNTIFS(B:B,B41)</f>
        <v>45</v>
      </c>
      <c r="N41" s="45"/>
      <c r="O41" s="39" t="s">
        <v>404</v>
      </c>
      <c r="P41" s="39" t="s">
        <v>2979</v>
      </c>
    </row>
    <row r="42" spans="1:16" hidden="1" x14ac:dyDescent="0.3">
      <c r="A42" s="40" t="s">
        <v>1803</v>
      </c>
      <c r="B42" s="34" t="s">
        <v>507</v>
      </c>
      <c r="C42" s="35" t="s">
        <v>950</v>
      </c>
      <c r="D42" s="41">
        <v>122</v>
      </c>
      <c r="E42" s="42">
        <f>VLOOKUP(D42,episodes!$A$1:$B$76,2,FALSE)</f>
        <v>23</v>
      </c>
      <c r="F42" s="37" t="str">
        <f>VLOOKUP(D42,episodes!$A$1:$E$76,5,FALSE)</f>
        <v>Space Seed</v>
      </c>
      <c r="G42" s="37">
        <f>VLOOKUP(D42,episodes!$A$1:$D$76,3,FALSE)</f>
        <v>1</v>
      </c>
      <c r="H42" s="37">
        <f>VLOOKUP(D42,episodes!$A$1:$D$76,4,FALSE)</f>
        <v>22</v>
      </c>
      <c r="J42" s="43"/>
      <c r="K42" s="44">
        <f>COUNTIFS(A:A,A41)</f>
        <v>41</v>
      </c>
      <c r="L42" s="44">
        <f>COUNTIFS(B:B,B42)</f>
        <v>45</v>
      </c>
      <c r="N42" s="45"/>
      <c r="O42" s="39" t="s">
        <v>295</v>
      </c>
      <c r="P42" s="39" t="s">
        <v>2979</v>
      </c>
    </row>
    <row r="43" spans="1:16" hidden="1" x14ac:dyDescent="0.3">
      <c r="A43" s="40" t="s">
        <v>1803</v>
      </c>
      <c r="B43" s="34" t="s">
        <v>507</v>
      </c>
      <c r="C43" s="35" t="s">
        <v>951</v>
      </c>
      <c r="D43" s="41">
        <v>123</v>
      </c>
      <c r="E43" s="42">
        <f>VLOOKUP(D43,episodes!$A$1:$B$76,2,FALSE)</f>
        <v>24</v>
      </c>
      <c r="F43" s="37" t="str">
        <f>VLOOKUP(D43,episodes!$A$1:$E$76,5,FALSE)</f>
        <v>A Taste of Armageddon</v>
      </c>
      <c r="G43" s="37">
        <f>VLOOKUP(D43,episodes!$A$1:$D$76,3,FALSE)</f>
        <v>1</v>
      </c>
      <c r="H43" s="37">
        <f>VLOOKUP(D43,episodes!$A$1:$D$76,4,FALSE)</f>
        <v>23</v>
      </c>
      <c r="J43" s="43"/>
      <c r="K43" s="44">
        <f>COUNTIFS(A:A,A42)</f>
        <v>41</v>
      </c>
      <c r="L43" s="44">
        <f>COUNTIFS(B:B,B43)</f>
        <v>45</v>
      </c>
      <c r="N43" s="45"/>
      <c r="O43" s="39" t="s">
        <v>405</v>
      </c>
      <c r="P43" s="39" t="s">
        <v>2979</v>
      </c>
    </row>
    <row r="44" spans="1:16" hidden="1" x14ac:dyDescent="0.3">
      <c r="A44" s="40" t="s">
        <v>1803</v>
      </c>
      <c r="B44" s="34" t="s">
        <v>507</v>
      </c>
      <c r="C44" s="35" t="s">
        <v>952</v>
      </c>
      <c r="D44" s="48">
        <v>124</v>
      </c>
      <c r="E44" s="42">
        <f>VLOOKUP(D44,episodes!$A$1:$B$76,2,FALSE)</f>
        <v>25</v>
      </c>
      <c r="F44" s="37" t="str">
        <f>VLOOKUP(D44,episodes!$A$1:$E$76,5,FALSE)</f>
        <v>This Side of Paradise</v>
      </c>
      <c r="G44" s="37">
        <f>VLOOKUP(D44,episodes!$A$1:$D$76,3,FALSE)</f>
        <v>1</v>
      </c>
      <c r="H44" s="37">
        <f>VLOOKUP(D44,episodes!$A$1:$D$76,4,FALSE)</f>
        <v>24</v>
      </c>
      <c r="J44" s="43"/>
      <c r="K44" s="44">
        <f>COUNTIFS(A:A,A43)</f>
        <v>41</v>
      </c>
      <c r="L44" s="44">
        <f>COUNTIFS(B:B,B44)</f>
        <v>45</v>
      </c>
      <c r="M44" s="46"/>
      <c r="N44" s="49"/>
      <c r="O44" s="46" t="s">
        <v>213</v>
      </c>
      <c r="P44" s="46" t="s">
        <v>2979</v>
      </c>
    </row>
    <row r="45" spans="1:16" hidden="1" x14ac:dyDescent="0.3">
      <c r="A45" s="40" t="s">
        <v>1803</v>
      </c>
      <c r="B45" s="34" t="s">
        <v>507</v>
      </c>
      <c r="C45" s="35" t="s">
        <v>2697</v>
      </c>
      <c r="D45" s="41">
        <v>125</v>
      </c>
      <c r="E45" s="42">
        <f>VLOOKUP(D45,episodes!$A$1:$B$76,2,FALSE)</f>
        <v>26</v>
      </c>
      <c r="F45" s="37" t="str">
        <f>VLOOKUP(D45,episodes!$A$1:$E$76,5,FALSE)</f>
        <v>The Devil in the Dark</v>
      </c>
      <c r="G45" s="37">
        <f>VLOOKUP(D45,episodes!$A$1:$D$76,3,FALSE)</f>
        <v>1</v>
      </c>
      <c r="H45" s="37">
        <f>VLOOKUP(D45,episodes!$A$1:$D$76,4,FALSE)</f>
        <v>25</v>
      </c>
      <c r="J45" s="43"/>
      <c r="K45" s="44">
        <f>COUNTIFS(A:A,A44)</f>
        <v>41</v>
      </c>
      <c r="L45" s="44">
        <f>COUNTIFS(B:B,B45)</f>
        <v>45</v>
      </c>
      <c r="N45" s="45"/>
      <c r="O45" s="39" t="s">
        <v>1711</v>
      </c>
      <c r="P45" s="39" t="s">
        <v>2979</v>
      </c>
    </row>
    <row r="46" spans="1:16" hidden="1" x14ac:dyDescent="0.3">
      <c r="A46" s="59" t="s">
        <v>1803</v>
      </c>
      <c r="B46" s="59" t="s">
        <v>507</v>
      </c>
      <c r="C46" s="54" t="str">
        <f>UPPER(LEFT(O46,1))&amp;RIGHT(O46,LEN(O46)-1)</f>
        <v>Class m</v>
      </c>
      <c r="D46" s="36">
        <v>126</v>
      </c>
      <c r="E46" s="42">
        <f>VLOOKUP(D46,episodes!$A$1:$B$81,2,FALSE)</f>
        <v>27</v>
      </c>
      <c r="F46" s="37" t="s">
        <v>154</v>
      </c>
      <c r="G46" s="37">
        <f>VLOOKUP(D46,episodes!$A$1:$D$81,3,FALSE)</f>
        <v>1</v>
      </c>
      <c r="H46" s="37">
        <f>VLOOKUP(D46,episodes!$A$1:$D$81,4,FALSE)</f>
        <v>26</v>
      </c>
      <c r="O46" s="39" t="s">
        <v>885</v>
      </c>
      <c r="P46" s="39" t="s">
        <v>2979</v>
      </c>
    </row>
    <row r="47" spans="1:16" hidden="1" x14ac:dyDescent="0.3">
      <c r="A47" s="40" t="s">
        <v>1803</v>
      </c>
      <c r="B47" s="34" t="s">
        <v>507</v>
      </c>
      <c r="C47" s="35" t="s">
        <v>953</v>
      </c>
      <c r="D47" s="41">
        <v>126</v>
      </c>
      <c r="E47" s="42">
        <f>VLOOKUP(D47,episodes!$A$1:$B$76,2,FALSE)</f>
        <v>27</v>
      </c>
      <c r="F47" s="37" t="str">
        <f>VLOOKUP(D47,episodes!$A$1:$E$76,5,FALSE)</f>
        <v>Errand of Mercy</v>
      </c>
      <c r="G47" s="37">
        <f>VLOOKUP(D47,episodes!$A$1:$D$76,3,FALSE)</f>
        <v>1</v>
      </c>
      <c r="H47" s="37">
        <f>VLOOKUP(D47,episodes!$A$1:$D$76,4,FALSE)</f>
        <v>26</v>
      </c>
      <c r="J47" s="43"/>
      <c r="K47" s="44">
        <f>COUNTIFS(A:A,A46)</f>
        <v>41</v>
      </c>
      <c r="L47" s="44">
        <f>COUNTIFS(B:B,B47)</f>
        <v>45</v>
      </c>
      <c r="N47" s="45"/>
      <c r="O47" s="39" t="s">
        <v>296</v>
      </c>
      <c r="P47" s="39" t="s">
        <v>2979</v>
      </c>
    </row>
    <row r="48" spans="1:16" hidden="1" x14ac:dyDescent="0.3">
      <c r="A48" s="40" t="s">
        <v>1803</v>
      </c>
      <c r="B48" s="34" t="s">
        <v>507</v>
      </c>
      <c r="C48" s="35" t="s">
        <v>1988</v>
      </c>
      <c r="D48" s="41">
        <v>127</v>
      </c>
      <c r="E48" s="42">
        <f>VLOOKUP(D48,episodes!$A$1:$B$76,2,FALSE)</f>
        <v>28</v>
      </c>
      <c r="F48" s="37" t="str">
        <f>VLOOKUP(D48,episodes!$A$1:$E$76,5,FALSE)</f>
        <v>The Alternative Factor</v>
      </c>
      <c r="G48" s="37">
        <f>VLOOKUP(D48,episodes!$A$1:$D$76,3,FALSE)</f>
        <v>1</v>
      </c>
      <c r="H48" s="37">
        <f>VLOOKUP(D48,episodes!$A$1:$D$76,4,FALSE)</f>
        <v>27</v>
      </c>
      <c r="J48" s="43"/>
      <c r="K48" s="44">
        <f>COUNTIFS(A:A,A47)</f>
        <v>41</v>
      </c>
      <c r="L48" s="44">
        <f>COUNTIFS(B:B,B48)</f>
        <v>45</v>
      </c>
      <c r="N48" s="45"/>
      <c r="O48" s="39" t="s">
        <v>294</v>
      </c>
      <c r="P48" s="39" t="s">
        <v>2979</v>
      </c>
    </row>
    <row r="49" spans="1:16" hidden="1" x14ac:dyDescent="0.3">
      <c r="A49" s="40" t="s">
        <v>1803</v>
      </c>
      <c r="B49" s="34" t="s">
        <v>507</v>
      </c>
      <c r="C49" s="35" t="s">
        <v>1988</v>
      </c>
      <c r="D49" s="41">
        <v>128</v>
      </c>
      <c r="E49" s="42">
        <f>VLOOKUP(D49,episodes!$A$1:$B$76,2,FALSE)</f>
        <v>29</v>
      </c>
      <c r="F49" s="37" t="str">
        <f>VLOOKUP(D49,episodes!$A$1:$E$76,5,FALSE)</f>
        <v>The City on the Edge of Forever</v>
      </c>
      <c r="G49" s="37">
        <f>VLOOKUP(D49,episodes!$A$1:$D$76,3,FALSE)</f>
        <v>1</v>
      </c>
      <c r="H49" s="37">
        <f>VLOOKUP(D49,episodes!$A$1:$D$76,4,FALSE)</f>
        <v>28</v>
      </c>
      <c r="J49" s="43"/>
      <c r="K49" s="44">
        <f>COUNTIFS(A:A,A48)</f>
        <v>41</v>
      </c>
      <c r="L49" s="44">
        <f>COUNTIFS(B:B,B49)</f>
        <v>45</v>
      </c>
      <c r="N49" s="45"/>
      <c r="O49" s="39" t="s">
        <v>294</v>
      </c>
      <c r="P49" s="39" t="s">
        <v>2979</v>
      </c>
    </row>
    <row r="50" spans="1:16" hidden="1" x14ac:dyDescent="0.3">
      <c r="A50" s="40" t="s">
        <v>1803</v>
      </c>
      <c r="B50" s="34" t="s">
        <v>507</v>
      </c>
      <c r="C50" s="35" t="s">
        <v>954</v>
      </c>
      <c r="D50" s="41">
        <v>129</v>
      </c>
      <c r="E50" s="42">
        <f>VLOOKUP(D50,episodes!$A$1:$B$76,2,FALSE)</f>
        <v>30</v>
      </c>
      <c r="F50" s="37" t="str">
        <f>VLOOKUP(D50,episodes!$A$1:$E$76,5,FALSE)</f>
        <v>Operation: Annihilate!</v>
      </c>
      <c r="G50" s="37">
        <f>VLOOKUP(D50,episodes!$A$1:$D$76,3,FALSE)</f>
        <v>1</v>
      </c>
      <c r="H50" s="37">
        <f>VLOOKUP(D50,episodes!$A$1:$D$76,4,FALSE)</f>
        <v>29</v>
      </c>
      <c r="J50" s="43"/>
      <c r="K50" s="44">
        <f>COUNTIFS(A:A,A49)</f>
        <v>41</v>
      </c>
      <c r="L50" s="44">
        <f>COUNTIFS(B:B,B50)</f>
        <v>45</v>
      </c>
      <c r="N50" s="45"/>
      <c r="O50" s="39" t="s">
        <v>292</v>
      </c>
      <c r="P50" s="39" t="s">
        <v>2979</v>
      </c>
    </row>
    <row r="51" spans="1:16" hidden="1" x14ac:dyDescent="0.3">
      <c r="A51" s="40" t="s">
        <v>1803</v>
      </c>
      <c r="B51" s="34" t="s">
        <v>507</v>
      </c>
      <c r="C51" s="35" t="s">
        <v>955</v>
      </c>
      <c r="D51" s="41">
        <v>201</v>
      </c>
      <c r="E51" s="42">
        <f>VLOOKUP(D51,episodes!$A$1:$B$76,2,FALSE)</f>
        <v>31</v>
      </c>
      <c r="F51" s="37" t="str">
        <f>VLOOKUP(D51,episodes!$A$1:$E$76,5,FALSE)</f>
        <v>Amok Time</v>
      </c>
      <c r="G51" s="37">
        <f>VLOOKUP(D51,episodes!$A$1:$D$76,3,FALSE)</f>
        <v>2</v>
      </c>
      <c r="H51" s="37">
        <f>VLOOKUP(D51,episodes!$A$1:$D$76,4,FALSE)</f>
        <v>1</v>
      </c>
      <c r="J51" s="43"/>
      <c r="K51" s="44">
        <f>COUNTIFS(A:A,A50)</f>
        <v>41</v>
      </c>
      <c r="L51" s="44">
        <f>COUNTIFS(B:B,B51)</f>
        <v>45</v>
      </c>
      <c r="N51" s="45"/>
      <c r="O51" s="39" t="s">
        <v>1712</v>
      </c>
      <c r="P51" s="46" t="s">
        <v>2979</v>
      </c>
    </row>
    <row r="52" spans="1:16" hidden="1" x14ac:dyDescent="0.3">
      <c r="A52" s="59" t="s">
        <v>1803</v>
      </c>
      <c r="B52" s="59" t="s">
        <v>507</v>
      </c>
      <c r="C52" s="54" t="str">
        <f>UPPER(LEFT(O52,1))&amp;RIGHT(O52,LEN(O52)-1)</f>
        <v>Class m</v>
      </c>
      <c r="D52" s="36">
        <v>202</v>
      </c>
      <c r="E52" s="42">
        <f>VLOOKUP(D52,episodes!$A$1:$B$81,2,FALSE)</f>
        <v>32</v>
      </c>
      <c r="F52" s="37" t="s">
        <v>50</v>
      </c>
      <c r="G52" s="37">
        <f>VLOOKUP(D52,episodes!$A$1:$D$81,3,FALSE)</f>
        <v>2</v>
      </c>
      <c r="H52" s="37">
        <f>VLOOKUP(D52,episodes!$A$1:$D$81,4,FALSE)</f>
        <v>2</v>
      </c>
      <c r="O52" s="39" t="s">
        <v>885</v>
      </c>
      <c r="P52" s="39" t="s">
        <v>2979</v>
      </c>
    </row>
    <row r="53" spans="1:16" hidden="1" x14ac:dyDescent="0.3">
      <c r="A53" s="40" t="s">
        <v>1803</v>
      </c>
      <c r="B53" s="34" t="s">
        <v>507</v>
      </c>
      <c r="C53" s="35" t="s">
        <v>956</v>
      </c>
      <c r="D53" s="41">
        <v>202</v>
      </c>
      <c r="E53" s="42">
        <f>VLOOKUP(D53,episodes!$A$1:$B$76,2,FALSE)</f>
        <v>32</v>
      </c>
      <c r="F53" s="37" t="str">
        <f>VLOOKUP(D53,episodes!$A$1:$E$76,5,FALSE)</f>
        <v>Who Mourns for Adonais?</v>
      </c>
      <c r="G53" s="37">
        <f>VLOOKUP(D53,episodes!$A$1:$D$76,3,FALSE)</f>
        <v>2</v>
      </c>
      <c r="H53" s="37">
        <f>VLOOKUP(D53,episodes!$A$1:$D$76,4,FALSE)</f>
        <v>2</v>
      </c>
      <c r="J53" s="43"/>
      <c r="K53" s="44">
        <f>COUNTIFS(A:A,A52)</f>
        <v>41</v>
      </c>
      <c r="L53" s="44">
        <f>COUNTIFS(B:B,B53)</f>
        <v>45</v>
      </c>
      <c r="N53" s="45"/>
      <c r="O53" s="39" t="s">
        <v>488</v>
      </c>
      <c r="P53" s="46" t="s">
        <v>2979</v>
      </c>
    </row>
    <row r="54" spans="1:16" hidden="1" x14ac:dyDescent="0.3">
      <c r="A54" s="59" t="s">
        <v>1803</v>
      </c>
      <c r="B54" s="59" t="s">
        <v>507</v>
      </c>
      <c r="C54" s="54" t="str">
        <f>UPPER(LEFT(O54,1))&amp;RIGHT(O54,LEN(O54)-1)</f>
        <v>Class m</v>
      </c>
      <c r="D54" s="36">
        <v>212</v>
      </c>
      <c r="E54" s="42">
        <f>VLOOKUP(D54,episodes!$A$1:$B$81,2,FALSE)</f>
        <v>42</v>
      </c>
      <c r="F54" s="37" t="s">
        <v>63</v>
      </c>
      <c r="G54" s="37">
        <f>VLOOKUP(D54,episodes!$A$1:$D$81,3,FALSE)</f>
        <v>2</v>
      </c>
      <c r="H54" s="37">
        <f>VLOOKUP(D54,episodes!$A$1:$D$81,4,FALSE)</f>
        <v>12</v>
      </c>
      <c r="J54" s="43" t="s">
        <v>1964</v>
      </c>
      <c r="O54" s="39" t="s">
        <v>885</v>
      </c>
      <c r="P54" s="39" t="s">
        <v>2979</v>
      </c>
    </row>
    <row r="55" spans="1:16" hidden="1" x14ac:dyDescent="0.3">
      <c r="A55" s="59" t="s">
        <v>1803</v>
      </c>
      <c r="B55" s="59" t="s">
        <v>875</v>
      </c>
      <c r="C55" s="54" t="e">
        <f>UPPER(LEFT(O55,1))&amp;RIGHT(O55,LEN(O55)-1)</f>
        <v>#VALUE!</v>
      </c>
      <c r="D55" s="36">
        <v>212</v>
      </c>
      <c r="E55" s="42">
        <f>VLOOKUP(D55,episodes!$A$1:$B$81,2,FALSE)</f>
        <v>42</v>
      </c>
      <c r="F55" s="37" t="str">
        <f>VLOOKUP(D55,episodes!$A$1:$E$81,5,FALSE)</f>
        <v>The Deadly Years</v>
      </c>
      <c r="G55" s="37">
        <f>VLOOKUP(D55,episodes!$A$1:$D$81,3,FALSE)</f>
        <v>2</v>
      </c>
      <c r="H55" s="37">
        <f>VLOOKUP(D55,episodes!$A$1:$D$81,4,FALSE)</f>
        <v>12</v>
      </c>
      <c r="J55" s="43"/>
      <c r="K55" s="44">
        <f>COUNTIFS(A:A,A55)</f>
        <v>41</v>
      </c>
      <c r="L55" s="44"/>
      <c r="O55" s="63"/>
      <c r="P55" s="39" t="s">
        <v>2979</v>
      </c>
    </row>
    <row r="56" spans="1:16" hidden="1" x14ac:dyDescent="0.3">
      <c r="A56" s="59" t="s">
        <v>1803</v>
      </c>
      <c r="B56" s="59" t="s">
        <v>507</v>
      </c>
      <c r="C56" s="54" t="str">
        <f>UPPER(LEFT(O56,1))&amp;RIGHT(O56,LEN(O56)-1)</f>
        <v>Class m</v>
      </c>
      <c r="D56" s="36">
        <v>219</v>
      </c>
      <c r="E56" s="42">
        <f>VLOOKUP(D56,episodes!$A$1:$B$81,2,FALSE)</f>
        <v>49</v>
      </c>
      <c r="F56" s="37" t="s">
        <v>65</v>
      </c>
      <c r="G56" s="37">
        <f>VLOOKUP(D56,episodes!$A$1:$D$81,3,FALSE)</f>
        <v>2</v>
      </c>
      <c r="H56" s="37">
        <f>VLOOKUP(D56,episodes!$A$1:$D$81,4,FALSE)</f>
        <v>19</v>
      </c>
      <c r="J56" s="43" t="s">
        <v>1964</v>
      </c>
      <c r="O56" s="39" t="s">
        <v>885</v>
      </c>
      <c r="P56" s="39" t="s">
        <v>2979</v>
      </c>
    </row>
    <row r="57" spans="1:16" hidden="1" x14ac:dyDescent="0.3">
      <c r="A57" s="59" t="s">
        <v>1803</v>
      </c>
      <c r="B57" s="59" t="s">
        <v>875</v>
      </c>
      <c r="C57" s="54" t="e">
        <f>UPPER(LEFT(O57,1))&amp;RIGHT(O57,LEN(O57)-1)</f>
        <v>#VALUE!</v>
      </c>
      <c r="D57" s="36">
        <v>219</v>
      </c>
      <c r="E57" s="42">
        <f>VLOOKUP(D57,episodes!$A$1:$B$81,2,FALSE)</f>
        <v>49</v>
      </c>
      <c r="F57" s="37" t="str">
        <f>VLOOKUP(D57,episodes!$A$1:$E$81,5,FALSE)</f>
        <v>A Private Little War</v>
      </c>
      <c r="G57" s="37">
        <f>VLOOKUP(D57,episodes!$A$1:$D$81,3,FALSE)</f>
        <v>2</v>
      </c>
      <c r="H57" s="37">
        <f>VLOOKUP(D57,episodes!$A$1:$D$81,4,FALSE)</f>
        <v>19</v>
      </c>
      <c r="J57" s="43"/>
      <c r="K57" s="44">
        <f>COUNTIFS(A:A,A57)</f>
        <v>41</v>
      </c>
      <c r="L57" s="44">
        <f>COUNTIFS(B:B,B57)</f>
        <v>8</v>
      </c>
      <c r="P57" s="39" t="s">
        <v>2979</v>
      </c>
    </row>
    <row r="58" spans="1:16" hidden="1" x14ac:dyDescent="0.3">
      <c r="A58" s="59" t="s">
        <v>1803</v>
      </c>
      <c r="B58" s="59" t="s">
        <v>507</v>
      </c>
      <c r="C58" s="54" t="str">
        <f>UPPER(LEFT(O58,1))&amp;RIGHT(O58,LEN(O58)-1)</f>
        <v>Class m</v>
      </c>
      <c r="D58" s="36">
        <v>220</v>
      </c>
      <c r="E58" s="42">
        <f>VLOOKUP(D58,episodes!$A$1:$B$81,2,FALSE)</f>
        <v>50</v>
      </c>
      <c r="F58" s="37" t="s">
        <v>58</v>
      </c>
      <c r="G58" s="37">
        <f>VLOOKUP(D58,episodes!$A$1:$D$81,3,FALSE)</f>
        <v>2</v>
      </c>
      <c r="H58" s="37">
        <f>VLOOKUP(D58,episodes!$A$1:$D$81,4,FALSE)</f>
        <v>20</v>
      </c>
      <c r="J58" s="43" t="s">
        <v>1964</v>
      </c>
      <c r="O58" s="39" t="s">
        <v>885</v>
      </c>
      <c r="P58" s="39" t="s">
        <v>2979</v>
      </c>
    </row>
    <row r="59" spans="1:16" hidden="1" x14ac:dyDescent="0.3">
      <c r="A59" s="59" t="s">
        <v>1803</v>
      </c>
      <c r="B59" s="59" t="s">
        <v>875</v>
      </c>
      <c r="C59" s="54" t="e">
        <f>UPPER(LEFT(O59,1))&amp;RIGHT(O59,LEN(O59)-1)</f>
        <v>#VALUE!</v>
      </c>
      <c r="D59" s="36">
        <v>220</v>
      </c>
      <c r="E59" s="42">
        <f>VLOOKUP(D59,episodes!$A$1:$B$81,2,FALSE)</f>
        <v>50</v>
      </c>
      <c r="F59" s="37" t="str">
        <f>VLOOKUP(D59,episodes!$A$1:$E$81,5,FALSE)</f>
        <v>Return to Tomorrow</v>
      </c>
      <c r="G59" s="37">
        <f>VLOOKUP(D59,episodes!$A$1:$D$81,3,FALSE)</f>
        <v>2</v>
      </c>
      <c r="H59" s="37">
        <f>VLOOKUP(D59,episodes!$A$1:$D$81,4,FALSE)</f>
        <v>20</v>
      </c>
      <c r="J59" s="43"/>
      <c r="K59" s="44">
        <f>COUNTIFS(A:A,A59)</f>
        <v>41</v>
      </c>
      <c r="L59" s="44">
        <f>COUNTIFS(B:B,B59)</f>
        <v>8</v>
      </c>
      <c r="P59" s="39" t="s">
        <v>2979</v>
      </c>
    </row>
    <row r="60" spans="1:16" hidden="1" x14ac:dyDescent="0.3">
      <c r="A60" s="59" t="s">
        <v>1803</v>
      </c>
      <c r="B60" s="59" t="s">
        <v>507</v>
      </c>
      <c r="C60" s="54" t="str">
        <f>UPPER(LEFT(O60,1))&amp;RIGHT(O60,LEN(O60)-1)</f>
        <v>Class m</v>
      </c>
      <c r="D60" s="36">
        <v>224</v>
      </c>
      <c r="E60" s="42">
        <f>VLOOKUP(D60,episodes!$A$1:$B$81,2,FALSE)</f>
        <v>54</v>
      </c>
      <c r="F60" s="37" t="s">
        <v>45</v>
      </c>
      <c r="G60" s="37">
        <f>VLOOKUP(D60,episodes!$A$1:$D$81,3,FALSE)</f>
        <v>2</v>
      </c>
      <c r="H60" s="37">
        <f>VLOOKUP(D60,episodes!$A$1:$D$81,4,FALSE)</f>
        <v>24</v>
      </c>
      <c r="J60" s="43" t="s">
        <v>1964</v>
      </c>
      <c r="O60" s="39" t="s">
        <v>885</v>
      </c>
      <c r="P60" s="39" t="s">
        <v>2979</v>
      </c>
    </row>
    <row r="61" spans="1:16" hidden="1" x14ac:dyDescent="0.3">
      <c r="A61" s="59" t="s">
        <v>1803</v>
      </c>
      <c r="B61" s="59" t="s">
        <v>875</v>
      </c>
      <c r="C61" s="54" t="e">
        <f>UPPER(LEFT(O61,1))&amp;RIGHT(O61,LEN(O61)-1)</f>
        <v>#VALUE!</v>
      </c>
      <c r="D61" s="36">
        <v>224</v>
      </c>
      <c r="E61" s="42">
        <f>VLOOKUP(D61,episodes!$A$1:$B$81,2,FALSE)</f>
        <v>54</v>
      </c>
      <c r="F61" s="37" t="str">
        <f>VLOOKUP(D61,episodes!$A$1:$E$81,5,FALSE)</f>
        <v>The Ultimate Computer</v>
      </c>
      <c r="G61" s="37">
        <f>VLOOKUP(D61,episodes!$A$1:$D$81,3,FALSE)</f>
        <v>2</v>
      </c>
      <c r="H61" s="37">
        <f>VLOOKUP(D61,episodes!$A$1:$D$81,4,FALSE)</f>
        <v>24</v>
      </c>
      <c r="J61" s="43"/>
      <c r="K61" s="44">
        <f>COUNTIFS(A:A,A61)</f>
        <v>41</v>
      </c>
      <c r="L61" s="44">
        <f>COUNTIFS(B:B,B61)</f>
        <v>8</v>
      </c>
      <c r="P61" s="39" t="s">
        <v>2979</v>
      </c>
    </row>
    <row r="62" spans="1:16" hidden="1" x14ac:dyDescent="0.3">
      <c r="A62" s="59" t="s">
        <v>1803</v>
      </c>
      <c r="B62" s="59" t="s">
        <v>507</v>
      </c>
      <c r="C62" s="54" t="str">
        <f>UPPER(LEFT(O62,1))&amp;RIGHT(O62,LEN(O62)-1)</f>
        <v>Class m</v>
      </c>
      <c r="D62" s="36">
        <v>225</v>
      </c>
      <c r="E62" s="42">
        <f>VLOOKUP(D62,episodes!$A$1:$B$81,2,FALSE)</f>
        <v>55</v>
      </c>
      <c r="F62" s="37" t="s">
        <v>60</v>
      </c>
      <c r="G62" s="37">
        <f>VLOOKUP(D62,episodes!$A$1:$D$81,3,FALSE)</f>
        <v>2</v>
      </c>
      <c r="H62" s="37">
        <f>VLOOKUP(D62,episodes!$A$1:$D$81,4,FALSE)</f>
        <v>25</v>
      </c>
      <c r="J62" s="43" t="s">
        <v>1964</v>
      </c>
      <c r="O62" s="39" t="s">
        <v>885</v>
      </c>
      <c r="P62" s="39" t="s">
        <v>2979</v>
      </c>
    </row>
    <row r="63" spans="1:16" hidden="1" x14ac:dyDescent="0.3">
      <c r="A63" s="59" t="s">
        <v>1803</v>
      </c>
      <c r="B63" s="59" t="s">
        <v>875</v>
      </c>
      <c r="C63" s="54" t="e">
        <f>UPPER(LEFT(O63,1))&amp;RIGHT(O63,LEN(O63)-1)</f>
        <v>#VALUE!</v>
      </c>
      <c r="D63" s="36">
        <v>225</v>
      </c>
      <c r="E63" s="42">
        <f>VLOOKUP(D63,episodes!$A$1:$B$81,2,FALSE)</f>
        <v>55</v>
      </c>
      <c r="F63" s="37" t="str">
        <f>VLOOKUP(D63,episodes!$A$1:$E$81,5,FALSE)</f>
        <v>Bread and Circuses</v>
      </c>
      <c r="G63" s="37">
        <f>VLOOKUP(D63,episodes!$A$1:$D$81,3,FALSE)</f>
        <v>2</v>
      </c>
      <c r="H63" s="37">
        <f>VLOOKUP(D63,episodes!$A$1:$D$81,4,FALSE)</f>
        <v>25</v>
      </c>
      <c r="J63" s="43"/>
      <c r="K63" s="44"/>
      <c r="L63" s="44"/>
      <c r="P63" s="39" t="s">
        <v>2979</v>
      </c>
    </row>
    <row r="64" spans="1:16" hidden="1" x14ac:dyDescent="0.3">
      <c r="A64" s="59" t="s">
        <v>1803</v>
      </c>
      <c r="B64" s="59" t="s">
        <v>507</v>
      </c>
      <c r="C64" s="54" t="str">
        <f>UPPER(LEFT(O64,1))&amp;RIGHT(O64,LEN(O64)-1)</f>
        <v>Class m</v>
      </c>
      <c r="D64" s="36">
        <v>301</v>
      </c>
      <c r="E64" s="42">
        <f>VLOOKUP(D64,episodes!$A$1:$B$81,2,FALSE)</f>
        <v>57</v>
      </c>
      <c r="F64" s="37" t="s">
        <v>884</v>
      </c>
      <c r="G64" s="37">
        <f>VLOOKUP(D64,episodes!$A$1:$D$81,3,FALSE)</f>
        <v>3</v>
      </c>
      <c r="H64" s="37">
        <f>VLOOKUP(D64,episodes!$A$1:$D$81,4,FALSE)</f>
        <v>1</v>
      </c>
      <c r="J64" s="43" t="s">
        <v>1964</v>
      </c>
      <c r="O64" s="39" t="s">
        <v>885</v>
      </c>
      <c r="P64" s="39" t="s">
        <v>2979</v>
      </c>
    </row>
    <row r="65" spans="1:16" hidden="1" x14ac:dyDescent="0.3">
      <c r="A65" s="59" t="s">
        <v>1803</v>
      </c>
      <c r="B65" s="59" t="s">
        <v>875</v>
      </c>
      <c r="C65" s="54" t="e">
        <f>UPPER(LEFT(O65,1))&amp;RIGHT(O65,LEN(O65)-1)</f>
        <v>#VALUE!</v>
      </c>
      <c r="D65" s="36">
        <v>301</v>
      </c>
      <c r="E65" s="42">
        <f>VLOOKUP(D65,episodes!$A$1:$B$81,2,FALSE)</f>
        <v>57</v>
      </c>
      <c r="F65" s="37" t="str">
        <f>VLOOKUP(D65,episodes!$A$1:$E$81,5,FALSE)</f>
        <v>Spock's Brain</v>
      </c>
      <c r="G65" s="37">
        <f>VLOOKUP(D65,episodes!$A$1:$D$81,3,FALSE)</f>
        <v>3</v>
      </c>
      <c r="H65" s="37">
        <f>VLOOKUP(D65,episodes!$A$1:$D$81,4,FALSE)</f>
        <v>1</v>
      </c>
      <c r="J65" s="43"/>
      <c r="K65" s="44"/>
      <c r="L65" s="44"/>
      <c r="P65" s="39" t="s">
        <v>2979</v>
      </c>
    </row>
    <row r="66" spans="1:16" hidden="1" x14ac:dyDescent="0.3">
      <c r="A66" s="59" t="s">
        <v>1803</v>
      </c>
      <c r="B66" s="59" t="s">
        <v>507</v>
      </c>
      <c r="C66" s="54" t="str">
        <f>UPPER(LEFT(O66,1))&amp;RIGHT(O66,LEN(O66)-1)</f>
        <v>Class m</v>
      </c>
      <c r="D66" s="36">
        <v>323</v>
      </c>
      <c r="E66" s="42">
        <f>VLOOKUP(D66,episodes!$A$1:$B$81,2,FALSE)</f>
        <v>79</v>
      </c>
      <c r="F66" s="37" t="s">
        <v>61</v>
      </c>
      <c r="G66" s="37">
        <f>VLOOKUP(D66,episodes!$A$1:$D$81,3,FALSE)</f>
        <v>3</v>
      </c>
      <c r="H66" s="37">
        <f>VLOOKUP(D66,episodes!$A$1:$D$81,4,FALSE)</f>
        <v>23</v>
      </c>
      <c r="J66" s="43" t="s">
        <v>1964</v>
      </c>
      <c r="O66" s="39" t="s">
        <v>885</v>
      </c>
      <c r="P66" s="39" t="s">
        <v>2979</v>
      </c>
    </row>
    <row r="67" spans="1:16" hidden="1" x14ac:dyDescent="0.3">
      <c r="A67" s="40" t="s">
        <v>1804</v>
      </c>
      <c r="B67" s="34" t="s">
        <v>688</v>
      </c>
      <c r="C67" s="35" t="s">
        <v>958</v>
      </c>
      <c r="D67" s="41">
        <v>113</v>
      </c>
      <c r="E67" s="42">
        <f>VLOOKUP(D67,episodes!$A$1:$B$76,2,FALSE)</f>
        <v>14</v>
      </c>
      <c r="F67" s="37" t="str">
        <f>VLOOKUP(D67,episodes!$A$1:$E$76,5,FALSE)</f>
        <v>The Conscience of the King</v>
      </c>
      <c r="G67" s="37">
        <f>VLOOKUP(D67,episodes!$A$1:$D$76,3,FALSE)</f>
        <v>1</v>
      </c>
      <c r="H67" s="37">
        <f>VLOOKUP(D67,episodes!$A$1:$D$76,4,FALSE)</f>
        <v>13</v>
      </c>
      <c r="J67" s="43"/>
      <c r="K67" s="44">
        <f>COUNTIFS(A:A,A66)</f>
        <v>41</v>
      </c>
      <c r="L67" s="44">
        <f>COUNTIFS(B:B,B67)</f>
        <v>19</v>
      </c>
      <c r="M67" s="46" t="s">
        <v>2491</v>
      </c>
      <c r="N67" s="45" t="s">
        <v>141</v>
      </c>
      <c r="O67" s="39" t="s">
        <v>1558</v>
      </c>
      <c r="P67" s="39" t="s">
        <v>2979</v>
      </c>
    </row>
    <row r="68" spans="1:16" hidden="1" x14ac:dyDescent="0.3">
      <c r="A68" s="40" t="s">
        <v>1805</v>
      </c>
      <c r="B68" s="34" t="s">
        <v>758</v>
      </c>
      <c r="C68" s="35" t="s">
        <v>959</v>
      </c>
      <c r="D68" s="48">
        <v>127</v>
      </c>
      <c r="E68" s="42">
        <f>VLOOKUP(D68,episodes!$A$1:$B$76,2,FALSE)</f>
        <v>28</v>
      </c>
      <c r="F68" s="37" t="str">
        <f>VLOOKUP(D68,episodes!$A$1:$E$76,5,FALSE)</f>
        <v>The Alternative Factor</v>
      </c>
      <c r="G68" s="37">
        <f>VLOOKUP(D68,episodes!$A$1:$D$76,3,FALSE)</f>
        <v>1</v>
      </c>
      <c r="H68" s="37">
        <f>VLOOKUP(D68,episodes!$A$1:$D$76,4,FALSE)</f>
        <v>27</v>
      </c>
      <c r="J68" s="43"/>
      <c r="K68" s="44">
        <f>COUNTIFS(A:A,A67)</f>
        <v>1</v>
      </c>
      <c r="L68" s="44">
        <f>COUNTIFS(B:B,B68)</f>
        <v>2</v>
      </c>
      <c r="M68" s="46"/>
      <c r="N68" s="46"/>
      <c r="O68" s="46" t="s">
        <v>1449</v>
      </c>
      <c r="P68" s="46" t="s">
        <v>2979</v>
      </c>
    </row>
    <row r="69" spans="1:16" hidden="1" x14ac:dyDescent="0.3">
      <c r="A69" s="40" t="s">
        <v>1805</v>
      </c>
      <c r="B69" s="40" t="s">
        <v>758</v>
      </c>
      <c r="C69" s="35" t="s">
        <v>3407</v>
      </c>
      <c r="D69" s="41">
        <v>204</v>
      </c>
      <c r="E69" s="42">
        <f>VLOOKUP(D69,episodes!$A$1:$B$81,2,FALSE)</f>
        <v>34</v>
      </c>
      <c r="F69" s="37" t="str">
        <f>VLOOKUP(D69,episodes!$A$1:$E$81,5,FALSE)</f>
        <v>Mirror, Mirror</v>
      </c>
      <c r="G69" s="37">
        <f>VLOOKUP(D69,episodes!$A$1:$D$81,3,FALSE)</f>
        <v>2</v>
      </c>
      <c r="H69" s="37">
        <f>VLOOKUP(D69,episodes!$A$1:$D$81,4,FALSE)</f>
        <v>4</v>
      </c>
      <c r="J69" s="43"/>
      <c r="K69" s="44">
        <f>COUNTIFS(A:A,A69)</f>
        <v>2</v>
      </c>
      <c r="L69" s="44">
        <f>COUNTIFS(B:B,B69)</f>
        <v>2</v>
      </c>
      <c r="N69" s="39" t="s">
        <v>192</v>
      </c>
      <c r="O69" s="62"/>
      <c r="P69" s="39" t="s">
        <v>2979</v>
      </c>
    </row>
    <row r="70" spans="1:16" hidden="1" x14ac:dyDescent="0.3">
      <c r="A70" s="40" t="s">
        <v>1806</v>
      </c>
      <c r="B70" s="34" t="s">
        <v>751</v>
      </c>
      <c r="C70" s="35" t="s">
        <v>960</v>
      </c>
      <c r="D70" s="41">
        <v>104</v>
      </c>
      <c r="E70" s="42">
        <f>VLOOKUP(D70,episodes!$A$1:$B$76,2,FALSE)</f>
        <v>5</v>
      </c>
      <c r="F70" s="37" t="str">
        <f>VLOOKUP(D70,episodes!$A$1:$E$76,5,FALSE)</f>
        <v>The Naked Time</v>
      </c>
      <c r="G70" s="37">
        <f>VLOOKUP(D70,episodes!$A$1:$D$76,3,FALSE)</f>
        <v>1</v>
      </c>
      <c r="H70" s="37">
        <f>VLOOKUP(D70,episodes!$A$1:$D$76,4,FALSE)</f>
        <v>4</v>
      </c>
      <c r="J70" s="43"/>
      <c r="K70" s="44">
        <f>COUNTIFS(A:A,A69)</f>
        <v>2</v>
      </c>
      <c r="L70" s="44">
        <f>COUNTIFS(B:B,B70)</f>
        <v>6</v>
      </c>
      <c r="M70" s="39" t="s">
        <v>521</v>
      </c>
      <c r="N70" s="45" t="s">
        <v>1068</v>
      </c>
      <c r="O70" s="39" t="s">
        <v>1424</v>
      </c>
      <c r="P70" s="39" t="s">
        <v>3001</v>
      </c>
    </row>
    <row r="71" spans="1:16" hidden="1" x14ac:dyDescent="0.3">
      <c r="A71" s="40" t="s">
        <v>1807</v>
      </c>
      <c r="B71" s="43" t="s">
        <v>3470</v>
      </c>
      <c r="C71" s="35" t="s">
        <v>961</v>
      </c>
      <c r="D71" s="41">
        <v>116</v>
      </c>
      <c r="E71" s="42">
        <f>VLOOKUP(D71,episodes!$A$1:$B$76,2,FALSE)</f>
        <v>17</v>
      </c>
      <c r="F71" s="37" t="str">
        <f>VLOOKUP(D71,episodes!$A$1:$E$76,5,FALSE)</f>
        <v>The Galileo Seven</v>
      </c>
      <c r="G71" s="37">
        <f>VLOOKUP(D71,episodes!$A$1:$D$76,3,FALSE)</f>
        <v>1</v>
      </c>
      <c r="H71" s="37">
        <f>VLOOKUP(D71,episodes!$A$1:$D$76,4,FALSE)</f>
        <v>16</v>
      </c>
      <c r="J71" s="43"/>
      <c r="K71" s="44">
        <f>COUNTIFS(A:A,A70)</f>
        <v>1</v>
      </c>
      <c r="L71" s="44">
        <f>COUNTIFS(B:B,B71)</f>
        <v>3</v>
      </c>
      <c r="M71" s="39" t="s">
        <v>592</v>
      </c>
      <c r="N71" s="45"/>
      <c r="O71" s="39" t="s">
        <v>983</v>
      </c>
      <c r="P71" s="39" t="s">
        <v>2979</v>
      </c>
    </row>
    <row r="72" spans="1:16" hidden="1" x14ac:dyDescent="0.3">
      <c r="A72" s="40" t="s">
        <v>1807</v>
      </c>
      <c r="B72" s="43" t="s">
        <v>3470</v>
      </c>
      <c r="C72" s="35" t="s">
        <v>962</v>
      </c>
      <c r="D72" s="41">
        <v>123</v>
      </c>
      <c r="E72" s="42">
        <f>VLOOKUP(D72,episodes!$A$1:$B$76,2,FALSE)</f>
        <v>24</v>
      </c>
      <c r="F72" s="37" t="str">
        <f>VLOOKUP(D72,episodes!$A$1:$E$76,5,FALSE)</f>
        <v>A Taste of Armageddon</v>
      </c>
      <c r="G72" s="37">
        <f>VLOOKUP(D72,episodes!$A$1:$D$76,3,FALSE)</f>
        <v>1</v>
      </c>
      <c r="H72" s="37">
        <f>VLOOKUP(D72,episodes!$A$1:$D$76,4,FALSE)</f>
        <v>23</v>
      </c>
      <c r="J72" s="43"/>
      <c r="K72" s="44">
        <f>COUNTIFS(A:A,A71)</f>
        <v>2</v>
      </c>
      <c r="L72" s="44">
        <f>COUNTIFS(B:B,B72)</f>
        <v>3</v>
      </c>
      <c r="M72" s="39" t="s">
        <v>593</v>
      </c>
      <c r="N72" s="45"/>
      <c r="O72" s="39" t="s">
        <v>335</v>
      </c>
      <c r="P72" s="39" t="s">
        <v>2979</v>
      </c>
    </row>
    <row r="73" spans="1:16" hidden="1" x14ac:dyDescent="0.3">
      <c r="A73" s="40" t="s">
        <v>1808</v>
      </c>
      <c r="B73" s="43" t="s">
        <v>737</v>
      </c>
      <c r="C73" s="35" t="s">
        <v>964</v>
      </c>
      <c r="D73" s="41">
        <v>110</v>
      </c>
      <c r="E73" s="42">
        <f>VLOOKUP(D73,episodes!$A$1:$B$76,2,FALSE)</f>
        <v>11</v>
      </c>
      <c r="F73" s="37" t="str">
        <f>VLOOKUP(D73,episodes!$A$1:$E$76,5,FALSE)</f>
        <v>The Corbomite Maneuver</v>
      </c>
      <c r="G73" s="37">
        <f>VLOOKUP(D73,episodes!$A$1:$D$76,3,FALSE)</f>
        <v>1</v>
      </c>
      <c r="H73" s="37">
        <f>VLOOKUP(D73,episodes!$A$1:$D$76,4,FALSE)</f>
        <v>10</v>
      </c>
      <c r="J73" s="43"/>
      <c r="K73" s="44">
        <f>COUNTIFS(A:A,A72)</f>
        <v>2</v>
      </c>
      <c r="L73" s="44">
        <f>COUNTIFS(B:B,B73)</f>
        <v>5</v>
      </c>
      <c r="M73" s="39" t="s">
        <v>2491</v>
      </c>
      <c r="N73" s="45"/>
      <c r="O73" s="39" t="s">
        <v>1645</v>
      </c>
      <c r="P73" s="39" t="s">
        <v>2979</v>
      </c>
    </row>
    <row r="74" spans="1:16" hidden="1" x14ac:dyDescent="0.3">
      <c r="A74" s="40" t="s">
        <v>1808</v>
      </c>
      <c r="B74" s="34" t="s">
        <v>727</v>
      </c>
      <c r="C74" s="35" t="s">
        <v>963</v>
      </c>
      <c r="D74" s="41">
        <v>129</v>
      </c>
      <c r="E74" s="42">
        <f>VLOOKUP(D74,episodes!$A$1:$B$76,2,FALSE)</f>
        <v>30</v>
      </c>
      <c r="F74" s="37" t="str">
        <f>VLOOKUP(D74,episodes!$A$1:$E$76,5,FALSE)</f>
        <v>Operation: Annihilate!</v>
      </c>
      <c r="G74" s="37">
        <f>VLOOKUP(D74,episodes!$A$1:$D$76,3,FALSE)</f>
        <v>1</v>
      </c>
      <c r="H74" s="37">
        <f>VLOOKUP(D74,episodes!$A$1:$D$76,4,FALSE)</f>
        <v>29</v>
      </c>
      <c r="J74" s="43"/>
      <c r="K74" s="44">
        <f>COUNTIFS(A:A,A73)</f>
        <v>4</v>
      </c>
      <c r="L74" s="44">
        <f>COUNTIFS(B:B,B74)</f>
        <v>1</v>
      </c>
      <c r="M74" s="39" t="s">
        <v>1068</v>
      </c>
      <c r="N74" s="45"/>
      <c r="O74" s="39" t="s">
        <v>1065</v>
      </c>
      <c r="P74" s="39" t="s">
        <v>2979</v>
      </c>
    </row>
    <row r="75" spans="1:16" hidden="1" x14ac:dyDescent="0.3">
      <c r="A75" s="59" t="s">
        <v>1808</v>
      </c>
      <c r="B75" s="59" t="s">
        <v>700</v>
      </c>
      <c r="C75" s="54" t="str">
        <f>UPPER(LEFT(O75,1))&amp;RIGHT(O75,LEN(O75)-1)</f>
        <v>The Corbomite device worked so well once, Kirk does it again in The Deadly Years</v>
      </c>
      <c r="D75" s="41">
        <v>212</v>
      </c>
      <c r="E75" s="42">
        <f>VLOOKUP(D75,episodes!$A$1:$B$81,2,FALSE)</f>
        <v>42</v>
      </c>
      <c r="F75" s="37" t="str">
        <f>VLOOKUP(D75,episodes!$A$1:$E$81,5,FALSE)</f>
        <v>The Deadly Years</v>
      </c>
      <c r="G75" s="37">
        <f>VLOOKUP(D75,episodes!$A$1:$D$81,3,FALSE)</f>
        <v>2</v>
      </c>
      <c r="H75" s="37">
        <f>VLOOKUP(D75,episodes!$A$1:$D$81,4,FALSE)</f>
        <v>12</v>
      </c>
      <c r="J75" s="43"/>
      <c r="K75" s="44">
        <f>COUNTIFS(A:A,A75)</f>
        <v>4</v>
      </c>
      <c r="L75" s="44">
        <f>COUNTIFS(B:B,B75)</f>
        <v>1</v>
      </c>
      <c r="M75" s="39" t="s">
        <v>2491</v>
      </c>
      <c r="O75" s="52" t="s">
        <v>1055</v>
      </c>
      <c r="P75" s="39" t="s">
        <v>2979</v>
      </c>
    </row>
    <row r="76" spans="1:16" hidden="1" x14ac:dyDescent="0.3">
      <c r="A76" s="59" t="s">
        <v>1808</v>
      </c>
      <c r="B76" s="59" t="s">
        <v>358</v>
      </c>
      <c r="C76" s="54" t="str">
        <f>UPPER(LEFT(O76,1))&amp;RIGHT(O76,LEN(O76)-1)</f>
        <v>Kirk makes up the game fizzbin to distract their guards</v>
      </c>
      <c r="D76" s="36">
        <v>217</v>
      </c>
      <c r="E76" s="42">
        <f>VLOOKUP(D76,episodes!$A$1:$B$81,2,FALSE)</f>
        <v>47</v>
      </c>
      <c r="F76" s="37" t="str">
        <f>VLOOKUP(D76,episodes!$A$1:$E$81,5,FALSE)</f>
        <v>A Piece of the Action</v>
      </c>
      <c r="G76" s="37">
        <f>VLOOKUP(D76,episodes!$A$1:$D$81,3,FALSE)</f>
        <v>2</v>
      </c>
      <c r="H76" s="37">
        <f>VLOOKUP(D76,episodes!$A$1:$D$81,4,FALSE)</f>
        <v>17</v>
      </c>
      <c r="J76" s="43"/>
      <c r="K76" s="44">
        <f>COUNTIFS(A:A,A76)</f>
        <v>4</v>
      </c>
      <c r="L76" s="44">
        <f>COUNTIFS(B:B,B76)</f>
        <v>1</v>
      </c>
      <c r="M76" s="39" t="s">
        <v>2491</v>
      </c>
      <c r="O76" s="64" t="s">
        <v>1059</v>
      </c>
      <c r="P76" s="39" t="s">
        <v>2979</v>
      </c>
    </row>
    <row r="77" spans="1:16" hidden="1" x14ac:dyDescent="0.3">
      <c r="A77" s="40" t="s">
        <v>1809</v>
      </c>
      <c r="B77" s="34" t="s">
        <v>689</v>
      </c>
      <c r="C77" s="35" t="s">
        <v>965</v>
      </c>
      <c r="D77" s="41">
        <v>105</v>
      </c>
      <c r="E77" s="42">
        <f>VLOOKUP(D77,episodes!$A$1:$B$76,2,FALSE)</f>
        <v>6</v>
      </c>
      <c r="F77" s="37" t="str">
        <f>VLOOKUP(D77,episodes!$A$1:$E$76,5,FALSE)</f>
        <v>The Enemy Within</v>
      </c>
      <c r="G77" s="37">
        <f>VLOOKUP(D77,episodes!$A$1:$D$76,3,FALSE)</f>
        <v>1</v>
      </c>
      <c r="H77" s="37">
        <f>VLOOKUP(D77,episodes!$A$1:$D$76,4,FALSE)</f>
        <v>5</v>
      </c>
      <c r="J77" s="43"/>
      <c r="K77" s="44">
        <f>COUNTIFS(A:A,A76)</f>
        <v>4</v>
      </c>
      <c r="L77" s="44">
        <f>COUNTIFS(B:B,B77)</f>
        <v>1</v>
      </c>
      <c r="M77" s="39" t="s">
        <v>2494</v>
      </c>
      <c r="N77" s="39" t="s">
        <v>584</v>
      </c>
      <c r="O77" s="39" t="s">
        <v>1569</v>
      </c>
      <c r="P77" s="39" t="s">
        <v>2979</v>
      </c>
    </row>
    <row r="78" spans="1:16" hidden="1" x14ac:dyDescent="0.3">
      <c r="A78" s="40" t="s">
        <v>1810</v>
      </c>
      <c r="B78" s="34" t="s">
        <v>859</v>
      </c>
      <c r="C78" s="35" t="s">
        <v>966</v>
      </c>
      <c r="D78" s="41">
        <v>106</v>
      </c>
      <c r="E78" s="42">
        <f>VLOOKUP(D78,episodes!$A$1:$B$76,2,FALSE)</f>
        <v>7</v>
      </c>
      <c r="F78" s="37" t="str">
        <f>VLOOKUP(D78,episodes!$A$1:$E$76,5,FALSE)</f>
        <v>Mudd's Women</v>
      </c>
      <c r="G78" s="37">
        <f>VLOOKUP(D78,episodes!$A$1:$D$76,3,FALSE)</f>
        <v>1</v>
      </c>
      <c r="H78" s="37">
        <f>VLOOKUP(D78,episodes!$A$1:$D$76,4,FALSE)</f>
        <v>6</v>
      </c>
      <c r="J78" s="43"/>
      <c r="K78" s="44">
        <f>COUNTIFS(A:A,A77)</f>
        <v>1</v>
      </c>
      <c r="L78" s="44">
        <f>COUNTIFS(B:B,B78)</f>
        <v>4</v>
      </c>
      <c r="O78" s="39" t="s">
        <v>381</v>
      </c>
      <c r="P78" s="39" t="s">
        <v>2979</v>
      </c>
    </row>
    <row r="79" spans="1:16" hidden="1" x14ac:dyDescent="0.3">
      <c r="A79" s="40" t="s">
        <v>1810</v>
      </c>
      <c r="B79" s="34" t="s">
        <v>859</v>
      </c>
      <c r="C79" s="35" t="s">
        <v>2876</v>
      </c>
      <c r="D79" s="48">
        <v>127</v>
      </c>
      <c r="E79" s="42">
        <f>VLOOKUP(D79,episodes!$A$1:$B$76,2,FALSE)</f>
        <v>28</v>
      </c>
      <c r="F79" s="37" t="str">
        <f>VLOOKUP(D79,episodes!$A$1:$E$76,5,FALSE)</f>
        <v>The Alternative Factor</v>
      </c>
      <c r="G79" s="37">
        <f>VLOOKUP(D79,episodes!$A$1:$D$76,3,FALSE)</f>
        <v>1</v>
      </c>
      <c r="H79" s="37">
        <f>VLOOKUP(D79,episodes!$A$1:$D$76,4,FALSE)</f>
        <v>27</v>
      </c>
      <c r="J79" s="43"/>
      <c r="K79" s="44">
        <f>COUNTIFS(A:A,A78)</f>
        <v>4</v>
      </c>
      <c r="L79" s="44">
        <f>COUNTIFS(B:B,B79)</f>
        <v>4</v>
      </c>
      <c r="M79" s="46" t="s">
        <v>1068</v>
      </c>
      <c r="N79" s="46"/>
      <c r="O79" s="46" t="s">
        <v>1066</v>
      </c>
      <c r="P79" s="46" t="s">
        <v>2979</v>
      </c>
    </row>
    <row r="80" spans="1:16" hidden="1" x14ac:dyDescent="0.3">
      <c r="A80" s="40" t="s">
        <v>1810</v>
      </c>
      <c r="B80" s="34" t="s">
        <v>859</v>
      </c>
      <c r="C80" s="35" t="s">
        <v>967</v>
      </c>
      <c r="D80" s="48">
        <v>128</v>
      </c>
      <c r="E80" s="42">
        <f>VLOOKUP(D80,episodes!$A$1:$B$76,2,FALSE)</f>
        <v>29</v>
      </c>
      <c r="F80" s="37" t="str">
        <f>VLOOKUP(D80,episodes!$A$1:$E$76,5,FALSE)</f>
        <v>The City on the Edge of Forever</v>
      </c>
      <c r="G80" s="37">
        <f>VLOOKUP(D80,episodes!$A$1:$D$76,3,FALSE)</f>
        <v>1</v>
      </c>
      <c r="H80" s="37">
        <f>VLOOKUP(D80,episodes!$A$1:$D$76,4,FALSE)</f>
        <v>28</v>
      </c>
      <c r="J80" s="43"/>
      <c r="K80" s="44">
        <f>COUNTIFS(A:A,A79)</f>
        <v>4</v>
      </c>
      <c r="L80" s="44">
        <f>COUNTIFS(B:B,B80)</f>
        <v>4</v>
      </c>
      <c r="M80" s="46"/>
      <c r="N80" s="49"/>
      <c r="O80" s="46" t="s">
        <v>346</v>
      </c>
      <c r="P80" s="46" t="s">
        <v>2979</v>
      </c>
    </row>
    <row r="81" spans="1:16" hidden="1" x14ac:dyDescent="0.3">
      <c r="A81" s="40" t="s">
        <v>1810</v>
      </c>
      <c r="B81" s="34" t="s">
        <v>859</v>
      </c>
      <c r="C81" s="35" t="s">
        <v>968</v>
      </c>
      <c r="D81" s="48">
        <v>202</v>
      </c>
      <c r="E81" s="42">
        <f>VLOOKUP(D81,episodes!$A$1:$B$76,2,FALSE)</f>
        <v>32</v>
      </c>
      <c r="F81" s="37" t="str">
        <f>VLOOKUP(D81,episodes!$A$1:$E$76,5,FALSE)</f>
        <v>Who Mourns for Adonais?</v>
      </c>
      <c r="G81" s="37">
        <f>VLOOKUP(D81,episodes!$A$1:$D$76,3,FALSE)</f>
        <v>2</v>
      </c>
      <c r="H81" s="37">
        <f>VLOOKUP(D81,episodes!$A$1:$D$76,4,FALSE)</f>
        <v>2</v>
      </c>
      <c r="J81" s="43"/>
      <c r="K81" s="44">
        <f>COUNTIFS(A:A,A80)</f>
        <v>4</v>
      </c>
      <c r="L81" s="44">
        <f>COUNTIFS(B:B,B81)</f>
        <v>4</v>
      </c>
      <c r="M81" s="46"/>
      <c r="N81" s="49"/>
      <c r="O81" s="46" t="s">
        <v>1463</v>
      </c>
      <c r="P81" s="46" t="s">
        <v>2979</v>
      </c>
    </row>
    <row r="82" spans="1:16" hidden="1" x14ac:dyDescent="0.3">
      <c r="A82" s="40" t="s">
        <v>1811</v>
      </c>
      <c r="B82" s="34" t="s">
        <v>812</v>
      </c>
      <c r="C82" s="35" t="s">
        <v>969</v>
      </c>
      <c r="D82" s="48">
        <v>118</v>
      </c>
      <c r="E82" s="42">
        <f>VLOOKUP(D82,episodes!$A$1:$B$76,2,FALSE)</f>
        <v>19</v>
      </c>
      <c r="F82" s="37" t="str">
        <f>VLOOKUP(D82,episodes!$A$1:$E$76,5,FALSE)</f>
        <v>Arena</v>
      </c>
      <c r="G82" s="37">
        <f>VLOOKUP(D82,episodes!$A$1:$D$76,3,FALSE)</f>
        <v>1</v>
      </c>
      <c r="H82" s="37">
        <f>VLOOKUP(D82,episodes!$A$1:$D$76,4,FALSE)</f>
        <v>18</v>
      </c>
      <c r="J82" s="43"/>
      <c r="K82" s="44">
        <f>COUNTIFS(A:A,A81)</f>
        <v>4</v>
      </c>
      <c r="L82" s="44">
        <f>COUNTIFS(B:B,B82)</f>
        <v>13</v>
      </c>
      <c r="M82" s="46" t="s">
        <v>2491</v>
      </c>
      <c r="N82" s="46" t="s">
        <v>529</v>
      </c>
      <c r="O82" s="46" t="s">
        <v>1545</v>
      </c>
      <c r="P82" s="46" t="s">
        <v>2979</v>
      </c>
    </row>
    <row r="83" spans="1:16" hidden="1" x14ac:dyDescent="0.3">
      <c r="A83" s="59" t="s">
        <v>705</v>
      </c>
      <c r="B83" s="59" t="s">
        <v>504</v>
      </c>
      <c r="C83" s="54" t="e">
        <f>UPPER(LEFT(O83,1))&amp;RIGHT(O83,LEN(O83)-1)</f>
        <v>#VALUE!</v>
      </c>
      <c r="D83" s="48">
        <v>216</v>
      </c>
      <c r="E83" s="42">
        <f>VLOOKUP(D83,episodes!$A$1:$B$81,2,FALSE)</f>
        <v>46</v>
      </c>
      <c r="F83" s="37" t="str">
        <f>VLOOKUP(D83,episodes!$A$1:$E$81,5,FALSE)</f>
        <v>The Gamesters of Triskelion</v>
      </c>
      <c r="G83" s="37">
        <f>VLOOKUP(D83,episodes!$A$1:$D$81,3,FALSE)</f>
        <v>2</v>
      </c>
      <c r="H83" s="37">
        <f>VLOOKUP(D83,episodes!$A$1:$D$81,4,FALSE)</f>
        <v>16</v>
      </c>
      <c r="J83" s="43"/>
      <c r="K83" s="44">
        <f>COUNTIFS(A:A,A83)</f>
        <v>1</v>
      </c>
      <c r="L83" s="44">
        <f>COUNTIFS(B:B,B83)</f>
        <v>7</v>
      </c>
      <c r="M83" s="46" t="s">
        <v>2491</v>
      </c>
      <c r="N83" s="46" t="s">
        <v>706</v>
      </c>
      <c r="O83" s="46"/>
      <c r="P83" s="39" t="s">
        <v>2979</v>
      </c>
    </row>
    <row r="84" spans="1:16" hidden="1" x14ac:dyDescent="0.3">
      <c r="A84" s="59" t="s">
        <v>3472</v>
      </c>
      <c r="B84" s="59" t="s">
        <v>3473</v>
      </c>
      <c r="C84" s="54" t="str">
        <f>UPPER(LEFT(O84,1))&amp;RIGHT(O84,LEN(O84)-1)</f>
        <v>Commodore_decker pilots a shuttlecraft into The Machine as atonement for the loss of his crew - which gives Kirk and Spock the hint they need to destroy it.</v>
      </c>
      <c r="D84" s="36">
        <v>206</v>
      </c>
      <c r="E84" s="42">
        <f>VLOOKUP(D84,episodes!$A$1:$B$81,2,FALSE)</f>
        <v>36</v>
      </c>
      <c r="F84" s="37" t="str">
        <f>VLOOKUP(D84,episodes!$A$1:$E$81,5,FALSE)</f>
        <v>The Doomsday Machine</v>
      </c>
      <c r="G84" s="37">
        <f>VLOOKUP(D84,episodes!$A$1:$D$81,3,FALSE)</f>
        <v>2</v>
      </c>
      <c r="H84" s="37">
        <f>VLOOKUP(D84,episodes!$A$1:$D$81,4,FALSE)</f>
        <v>6</v>
      </c>
      <c r="J84" s="43"/>
      <c r="K84" s="44">
        <f>COUNTIFS(A:A,A84)</f>
        <v>2</v>
      </c>
      <c r="L84" s="44">
        <f>COUNTIFS(B:B,B84)</f>
        <v>1</v>
      </c>
      <c r="M84" s="39" t="s">
        <v>632</v>
      </c>
      <c r="O84" s="39" t="s">
        <v>1150</v>
      </c>
      <c r="P84" s="39" t="s">
        <v>2979</v>
      </c>
    </row>
    <row r="85" spans="1:16" hidden="1" x14ac:dyDescent="0.3">
      <c r="A85" s="59" t="s">
        <v>3472</v>
      </c>
      <c r="B85" s="59" t="s">
        <v>3474</v>
      </c>
      <c r="C85" s="54" t="str">
        <f>UPPER(LEFT(O85,1))&amp;RIGHT(O85,LEN(O85)-1)</f>
        <v>A saboteur phasers himself to death rather than let Kirk and company find out exactly what he's done to the ship.</v>
      </c>
      <c r="D85" s="36">
        <v>313</v>
      </c>
      <c r="E85" s="42">
        <f>VLOOKUP(D85,episodes!$A$1:$B$81,2,FALSE)</f>
        <v>69</v>
      </c>
      <c r="F85" s="37" t="str">
        <f>VLOOKUP(D85,episodes!$A$1:$E$81,5,FALSE)</f>
        <v>Elaan of Troyius</v>
      </c>
      <c r="G85" s="37">
        <f>VLOOKUP(D85,episodes!$A$1:$D$81,3,FALSE)</f>
        <v>3</v>
      </c>
      <c r="H85" s="37">
        <f>VLOOKUP(D85,episodes!$A$1:$D$81,4,FALSE)</f>
        <v>13</v>
      </c>
      <c r="J85" s="43"/>
      <c r="K85" s="44">
        <f>COUNTIFS(A:A,A85)</f>
        <v>2</v>
      </c>
      <c r="L85" s="44">
        <f>COUNTIFS(B:B,B85)</f>
        <v>1</v>
      </c>
      <c r="O85" s="39" t="s">
        <v>1061</v>
      </c>
      <c r="P85" s="39" t="s">
        <v>2979</v>
      </c>
    </row>
    <row r="86" spans="1:16" hidden="1" x14ac:dyDescent="0.3">
      <c r="A86" s="40" t="s">
        <v>1812</v>
      </c>
      <c r="B86" s="34" t="s">
        <v>688</v>
      </c>
      <c r="C86" s="35" t="s">
        <v>3210</v>
      </c>
      <c r="D86" s="41">
        <v>109</v>
      </c>
      <c r="E86" s="42">
        <f>VLOOKUP(D86,episodes!$A$1:$B$76,2,FALSE)</f>
        <v>10</v>
      </c>
      <c r="F86" s="37" t="str">
        <f>VLOOKUP(D86,episodes!$A$1:$E$76,5,FALSE)</f>
        <v>Dagger of the Mind</v>
      </c>
      <c r="G86" s="37">
        <f>VLOOKUP(D86,episodes!$A$1:$D$76,3,FALSE)</f>
        <v>1</v>
      </c>
      <c r="H86" s="37">
        <f>VLOOKUP(D86,episodes!$A$1:$D$76,4,FALSE)</f>
        <v>9</v>
      </c>
      <c r="J86" s="43"/>
      <c r="K86" s="44">
        <f>COUNTIFS(A:A,A85)</f>
        <v>2</v>
      </c>
      <c r="L86" s="44">
        <f>COUNTIFS(B:B,B86)</f>
        <v>19</v>
      </c>
      <c r="M86" s="39" t="s">
        <v>516</v>
      </c>
      <c r="N86" s="45" t="s">
        <v>2491</v>
      </c>
      <c r="O86" s="39" t="s">
        <v>984</v>
      </c>
      <c r="P86" s="39" t="s">
        <v>2979</v>
      </c>
    </row>
    <row r="87" spans="1:16" hidden="1" x14ac:dyDescent="0.3">
      <c r="A87" s="40" t="s">
        <v>1812</v>
      </c>
      <c r="B87" s="40" t="s">
        <v>688</v>
      </c>
      <c r="C87" s="50" t="s">
        <v>3424</v>
      </c>
      <c r="D87" s="41">
        <v>204</v>
      </c>
      <c r="E87" s="42">
        <f>VLOOKUP(D87,episodes!$A$1:$B$81,2,FALSE)</f>
        <v>34</v>
      </c>
      <c r="F87" s="37" t="str">
        <f>VLOOKUP(D87,episodes!$A$1:$E$81,5,FALSE)</f>
        <v>Mirror, Mirror</v>
      </c>
      <c r="G87" s="37">
        <f>VLOOKUP(D87,episodes!$A$1:$D$81,3,FALSE)</f>
        <v>2</v>
      </c>
      <c r="H87" s="37">
        <f>VLOOKUP(D87,episodes!$A$1:$D$81,4,FALSE)</f>
        <v>4</v>
      </c>
      <c r="J87" s="43"/>
      <c r="K87" s="44">
        <f>COUNTIFS(A:A,A87)</f>
        <v>2</v>
      </c>
      <c r="L87" s="44">
        <f>COUNTIFS(B:B,B87)</f>
        <v>19</v>
      </c>
      <c r="M87" s="39" t="s">
        <v>192</v>
      </c>
      <c r="N87" s="39" t="s">
        <v>192</v>
      </c>
      <c r="O87" s="39" t="s">
        <v>192</v>
      </c>
      <c r="P87" s="39" t="s">
        <v>2979</v>
      </c>
    </row>
    <row r="88" spans="1:16" hidden="1" x14ac:dyDescent="0.3">
      <c r="A88" s="40" t="s">
        <v>1813</v>
      </c>
      <c r="B88" s="43" t="s">
        <v>791</v>
      </c>
      <c r="C88" s="35" t="s">
        <v>972</v>
      </c>
      <c r="D88" s="41">
        <v>102</v>
      </c>
      <c r="E88" s="42">
        <f>VLOOKUP(D88,episodes!$A$1:$B$76,2,FALSE)</f>
        <v>3</v>
      </c>
      <c r="F88" s="37" t="str">
        <f>VLOOKUP(D88,episodes!$A$1:$E$76,5,FALSE)</f>
        <v>Charlie X</v>
      </c>
      <c r="G88" s="37">
        <f>VLOOKUP(D88,episodes!$A$1:$D$76,3,FALSE)</f>
        <v>1</v>
      </c>
      <c r="H88" s="37">
        <f>VLOOKUP(D88,episodes!$A$1:$D$76,4,FALSE)</f>
        <v>2</v>
      </c>
      <c r="J88" s="43"/>
      <c r="K88" s="44">
        <f>COUNTIFS(A:A,A87)</f>
        <v>2</v>
      </c>
      <c r="L88" s="44">
        <f>COUNTIFS(B:B,B88)</f>
        <v>7</v>
      </c>
      <c r="M88" s="39" t="s">
        <v>1068</v>
      </c>
      <c r="O88" s="39" t="s">
        <v>1067</v>
      </c>
      <c r="P88" s="39" t="s">
        <v>2979</v>
      </c>
    </row>
    <row r="89" spans="1:16" hidden="1" x14ac:dyDescent="0.3">
      <c r="A89" s="40" t="s">
        <v>1813</v>
      </c>
      <c r="B89" s="43" t="s">
        <v>791</v>
      </c>
      <c r="C89" s="35" t="s">
        <v>971</v>
      </c>
      <c r="D89" s="41">
        <v>113</v>
      </c>
      <c r="E89" s="42">
        <f>VLOOKUP(D89,episodes!$A$1:$B$76,2,FALSE)</f>
        <v>14</v>
      </c>
      <c r="F89" s="37" t="str">
        <f>VLOOKUP(D89,episodes!$A$1:$E$76,5,FALSE)</f>
        <v>The Conscience of the King</v>
      </c>
      <c r="G89" s="37">
        <f>VLOOKUP(D89,episodes!$A$1:$D$76,3,FALSE)</f>
        <v>1</v>
      </c>
      <c r="H89" s="37">
        <f>VLOOKUP(D89,episodes!$A$1:$D$76,4,FALSE)</f>
        <v>13</v>
      </c>
      <c r="J89" s="43"/>
      <c r="K89" s="44">
        <f>COUNTIFS(A:A,A88)</f>
        <v>3</v>
      </c>
      <c r="L89" s="44">
        <f>COUNTIFS(B:B,B89)</f>
        <v>7</v>
      </c>
      <c r="M89" s="39" t="s">
        <v>1247</v>
      </c>
      <c r="O89" s="39" t="s">
        <v>1229</v>
      </c>
      <c r="P89" s="39" t="s">
        <v>2979</v>
      </c>
    </row>
    <row r="90" spans="1:16" hidden="1" x14ac:dyDescent="0.3">
      <c r="A90" s="40" t="s">
        <v>1813</v>
      </c>
      <c r="B90" s="43" t="s">
        <v>791</v>
      </c>
      <c r="C90" s="35" t="s">
        <v>973</v>
      </c>
      <c r="D90" s="48">
        <v>201</v>
      </c>
      <c r="E90" s="42">
        <f>VLOOKUP(D90,episodes!$A$1:$B$76,2,FALSE)</f>
        <v>31</v>
      </c>
      <c r="F90" s="37" t="str">
        <f>VLOOKUP(D90,episodes!$A$1:$E$76,5,FALSE)</f>
        <v>Amok Time</v>
      </c>
      <c r="G90" s="37">
        <f>VLOOKUP(D90,episodes!$A$1:$D$76,3,FALSE)</f>
        <v>2</v>
      </c>
      <c r="H90" s="37">
        <f>VLOOKUP(D90,episodes!$A$1:$D$76,4,FALSE)</f>
        <v>1</v>
      </c>
      <c r="J90" s="43"/>
      <c r="K90" s="44">
        <f>COUNTIFS(A:A,A89)</f>
        <v>3</v>
      </c>
      <c r="L90" s="44">
        <f>COUNTIFS(B:B,B90)</f>
        <v>7</v>
      </c>
      <c r="M90" s="46" t="s">
        <v>1068</v>
      </c>
      <c r="N90" s="49"/>
      <c r="O90" s="46" t="s">
        <v>285</v>
      </c>
      <c r="P90" s="46" t="s">
        <v>2979</v>
      </c>
    </row>
    <row r="91" spans="1:16" hidden="1" x14ac:dyDescent="0.3">
      <c r="A91" s="40" t="s">
        <v>1814</v>
      </c>
      <c r="B91" s="40" t="s">
        <v>731</v>
      </c>
      <c r="C91" s="35" t="s">
        <v>975</v>
      </c>
      <c r="D91" s="48">
        <v>201</v>
      </c>
      <c r="E91" s="42">
        <f>VLOOKUP(D91,episodes!$A$1:$B$76,2,FALSE)</f>
        <v>31</v>
      </c>
      <c r="F91" s="37" t="str">
        <f>VLOOKUP(D91,episodes!$A$1:$E$76,5,FALSE)</f>
        <v>Amok Time</v>
      </c>
      <c r="G91" s="37">
        <f>VLOOKUP(D91,episodes!$A$1:$D$76,3,FALSE)</f>
        <v>2</v>
      </c>
      <c r="H91" s="37">
        <f>VLOOKUP(D91,episodes!$A$1:$D$76,4,FALSE)</f>
        <v>1</v>
      </c>
      <c r="J91" s="43"/>
      <c r="K91" s="44">
        <f>COUNTIFS(A:A,A90)</f>
        <v>3</v>
      </c>
      <c r="L91" s="44">
        <f>COUNTIFS(B:B,B91)</f>
        <v>2</v>
      </c>
      <c r="M91" s="46"/>
      <c r="N91" s="49"/>
      <c r="O91" s="46" t="s">
        <v>350</v>
      </c>
      <c r="P91" s="46" t="s">
        <v>2979</v>
      </c>
    </row>
    <row r="92" spans="1:16" hidden="1" x14ac:dyDescent="0.3">
      <c r="A92" s="40" t="s">
        <v>1814</v>
      </c>
      <c r="B92" s="40" t="s">
        <v>731</v>
      </c>
      <c r="C92" s="35" t="s">
        <v>976</v>
      </c>
      <c r="D92" s="48">
        <v>201</v>
      </c>
      <c r="E92" s="42">
        <f>VLOOKUP(D92,episodes!$A$1:$B$76,2,FALSE)</f>
        <v>31</v>
      </c>
      <c r="F92" s="37" t="str">
        <f>VLOOKUP(D92,episodes!$A$1:$E$76,5,FALSE)</f>
        <v>Amok Time</v>
      </c>
      <c r="G92" s="37">
        <f>VLOOKUP(D92,episodes!$A$1:$D$76,3,FALSE)</f>
        <v>2</v>
      </c>
      <c r="H92" s="37">
        <f>VLOOKUP(D92,episodes!$A$1:$D$76,4,FALSE)</f>
        <v>1</v>
      </c>
      <c r="J92" s="43"/>
      <c r="K92" s="44">
        <f>COUNTIFS(A:A,A91)</f>
        <v>2</v>
      </c>
      <c r="L92" s="44">
        <f>COUNTIFS(B:B,B92)</f>
        <v>2</v>
      </c>
      <c r="M92" s="46"/>
      <c r="N92" s="49"/>
      <c r="O92" s="46" t="s">
        <v>351</v>
      </c>
      <c r="P92" s="46" t="s">
        <v>2979</v>
      </c>
    </row>
    <row r="93" spans="1:16" hidden="1" x14ac:dyDescent="0.3">
      <c r="A93" s="40" t="s">
        <v>1815</v>
      </c>
      <c r="B93" s="40" t="s">
        <v>81</v>
      </c>
      <c r="C93" s="35" t="s">
        <v>974</v>
      </c>
      <c r="D93" s="48">
        <v>116</v>
      </c>
      <c r="E93" s="42">
        <f>VLOOKUP(D93,episodes!$A$1:$B$76,2,FALSE)</f>
        <v>17</v>
      </c>
      <c r="F93" s="37" t="str">
        <f>VLOOKUP(D93,episodes!$A$1:$E$76,5,FALSE)</f>
        <v>The Galileo Seven</v>
      </c>
      <c r="G93" s="37">
        <f>VLOOKUP(D93,episodes!$A$1:$D$76,3,FALSE)</f>
        <v>1</v>
      </c>
      <c r="H93" s="37">
        <f>VLOOKUP(D93,episodes!$A$1:$D$76,4,FALSE)</f>
        <v>16</v>
      </c>
      <c r="J93" s="43"/>
      <c r="K93" s="44">
        <f>COUNTIFS(A:A,A92)</f>
        <v>2</v>
      </c>
      <c r="L93" s="44">
        <f>COUNTIFS(B:B,B93)</f>
        <v>7</v>
      </c>
      <c r="M93" s="46"/>
      <c r="N93" s="49"/>
      <c r="O93" s="46" t="s">
        <v>199</v>
      </c>
      <c r="P93" s="46" t="s">
        <v>2979</v>
      </c>
    </row>
    <row r="94" spans="1:16" hidden="1" x14ac:dyDescent="0.3">
      <c r="A94" s="40" t="s">
        <v>1816</v>
      </c>
      <c r="B94" s="34" t="s">
        <v>28</v>
      </c>
      <c r="C94" s="35" t="s">
        <v>977</v>
      </c>
      <c r="D94" s="41">
        <v>104</v>
      </c>
      <c r="E94" s="42">
        <f>VLOOKUP(D94,episodes!$A$1:$B$76,2,FALSE)</f>
        <v>5</v>
      </c>
      <c r="F94" s="37" t="str">
        <f>VLOOKUP(D94,episodes!$A$1:$E$76,5,FALSE)</f>
        <v>The Naked Time</v>
      </c>
      <c r="G94" s="37">
        <f>VLOOKUP(D94,episodes!$A$1:$D$76,3,FALSE)</f>
        <v>1</v>
      </c>
      <c r="H94" s="37">
        <f>VLOOKUP(D94,episodes!$A$1:$D$76,4,FALSE)</f>
        <v>4</v>
      </c>
      <c r="J94" s="43"/>
      <c r="K94" s="44">
        <f>COUNTIFS(A:A,A93)</f>
        <v>1</v>
      </c>
      <c r="L94" s="44">
        <f>COUNTIFS(B:B,B94)</f>
        <v>10</v>
      </c>
      <c r="M94" s="39" t="s">
        <v>1068</v>
      </c>
      <c r="N94" s="45"/>
      <c r="O94" s="39" t="s">
        <v>96</v>
      </c>
      <c r="P94" s="39" t="s">
        <v>2979</v>
      </c>
    </row>
    <row r="95" spans="1:16" hidden="1" x14ac:dyDescent="0.3">
      <c r="A95" s="40" t="s">
        <v>355</v>
      </c>
      <c r="B95" s="40" t="s">
        <v>3462</v>
      </c>
      <c r="C95" s="50" t="s">
        <v>1263</v>
      </c>
      <c r="D95" s="36">
        <v>204</v>
      </c>
      <c r="E95" s="42">
        <f>VLOOKUP(D95,episodes!$A$1:$B$81,2,FALSE)</f>
        <v>34</v>
      </c>
      <c r="F95" s="37" t="str">
        <f>VLOOKUP(D95,episodes!$A$1:$E$81,5,FALSE)</f>
        <v>Mirror, Mirror</v>
      </c>
      <c r="G95" s="37">
        <f>VLOOKUP(D95,episodes!$A$1:$D$81,3,FALSE)</f>
        <v>2</v>
      </c>
      <c r="H95" s="37">
        <f>VLOOKUP(D95,episodes!$A$1:$D$81,4,FALSE)</f>
        <v>4</v>
      </c>
      <c r="J95" s="43" t="s">
        <v>1964</v>
      </c>
      <c r="K95" s="44">
        <f>COUNTIFS(A:A,A95)</f>
        <v>2</v>
      </c>
      <c r="L95" s="44">
        <f>COUNTIFS(B:B,B95)</f>
        <v>1</v>
      </c>
      <c r="M95" s="39" t="s">
        <v>31</v>
      </c>
      <c r="O95" s="39" t="s">
        <v>1263</v>
      </c>
      <c r="P95" s="39" t="s">
        <v>2979</v>
      </c>
    </row>
    <row r="96" spans="1:16" hidden="1" x14ac:dyDescent="0.3">
      <c r="A96" s="59" t="s">
        <v>355</v>
      </c>
      <c r="B96" s="59" t="s">
        <v>3475</v>
      </c>
      <c r="C96" s="54" t="str">
        <f>UPPER(LEFT(O96,1))&amp;RIGHT(O96,LEN(O96)-1)</f>
        <v>Chekov: Blood sample, Chekov! Marrow sample, Chekov! Skin sample, Chekov! If – if I live long enough, I'm going to run out of samples!</v>
      </c>
      <c r="D96" s="36">
        <v>212</v>
      </c>
      <c r="E96" s="42">
        <f>VLOOKUP(D96,episodes!$A$1:$B$81,2,FALSE)</f>
        <v>42</v>
      </c>
      <c r="F96" s="37" t="str">
        <f>VLOOKUP(D96,episodes!$A$1:$E$81,5,FALSE)</f>
        <v>The Deadly Years</v>
      </c>
      <c r="G96" s="37">
        <f>VLOOKUP(D96,episodes!$A$1:$D$81,3,FALSE)</f>
        <v>2</v>
      </c>
      <c r="H96" s="37">
        <f>VLOOKUP(D96,episodes!$A$1:$D$81,4,FALSE)</f>
        <v>12</v>
      </c>
      <c r="J96" s="43" t="s">
        <v>1964</v>
      </c>
      <c r="K96" s="44">
        <f>COUNTIFS(A:A,A96)</f>
        <v>2</v>
      </c>
      <c r="L96" s="44">
        <f>COUNTIFS(B:B,B96)</f>
        <v>1</v>
      </c>
      <c r="M96" s="39" t="s">
        <v>31</v>
      </c>
      <c r="O96" s="63" t="s">
        <v>1264</v>
      </c>
      <c r="P96" s="39" t="s">
        <v>2979</v>
      </c>
    </row>
    <row r="97" spans="1:16" hidden="1" x14ac:dyDescent="0.3">
      <c r="A97" s="40" t="s">
        <v>1967</v>
      </c>
      <c r="B97" s="34" t="s">
        <v>776</v>
      </c>
      <c r="C97" s="35" t="s">
        <v>1989</v>
      </c>
      <c r="D97" s="41">
        <v>101</v>
      </c>
      <c r="E97" s="42">
        <f>VLOOKUP(D97,episodes!$A$1:$B$76,2,FALSE)</f>
        <v>2</v>
      </c>
      <c r="F97" s="37" t="str">
        <f>VLOOKUP(D97,episodes!$A$1:$E$76,5,FALSE)</f>
        <v>The Man Trap</v>
      </c>
      <c r="G97" s="37">
        <f>VLOOKUP(D97,episodes!$A$1:$D$76,3,FALSE)</f>
        <v>1</v>
      </c>
      <c r="H97" s="37">
        <f>VLOOKUP(D97,episodes!$A$1:$D$76,4,FALSE)</f>
        <v>1</v>
      </c>
      <c r="J97" s="43"/>
      <c r="K97" s="44">
        <f>COUNTIFS(A:A,A96)</f>
        <v>2</v>
      </c>
      <c r="L97" s="44">
        <f>COUNTIFS(B:B,B97)</f>
        <v>112</v>
      </c>
      <c r="M97" s="39" t="s">
        <v>2491</v>
      </c>
      <c r="O97" s="39" t="s">
        <v>159</v>
      </c>
      <c r="P97" s="39" t="s">
        <v>2979</v>
      </c>
    </row>
    <row r="98" spans="1:16" hidden="1" x14ac:dyDescent="0.3">
      <c r="A98" s="40" t="s">
        <v>1967</v>
      </c>
      <c r="B98" s="34" t="s">
        <v>776</v>
      </c>
      <c r="C98" s="35" t="s">
        <v>1990</v>
      </c>
      <c r="D98" s="41">
        <v>101</v>
      </c>
      <c r="E98" s="42">
        <f>VLOOKUP(D98,episodes!$A$1:$B$76,2,FALSE)</f>
        <v>2</v>
      </c>
      <c r="F98" s="37" t="str">
        <f>VLOOKUP(D98,episodes!$A$1:$E$76,5,FALSE)</f>
        <v>The Man Trap</v>
      </c>
      <c r="G98" s="37">
        <f>VLOOKUP(D98,episodes!$A$1:$D$76,3,FALSE)</f>
        <v>1</v>
      </c>
      <c r="H98" s="37">
        <f>VLOOKUP(D98,episodes!$A$1:$D$76,4,FALSE)</f>
        <v>1</v>
      </c>
      <c r="J98" s="43"/>
      <c r="K98" s="44">
        <f>COUNTIFS(A:A,A97)</f>
        <v>112</v>
      </c>
      <c r="L98" s="44">
        <f>COUNTIFS(B:B,B98)</f>
        <v>112</v>
      </c>
      <c r="M98" s="39" t="s">
        <v>2491</v>
      </c>
      <c r="P98" s="39" t="s">
        <v>2979</v>
      </c>
    </row>
    <row r="99" spans="1:16" hidden="1" x14ac:dyDescent="0.3">
      <c r="A99" s="40" t="s">
        <v>1967</v>
      </c>
      <c r="B99" s="34" t="s">
        <v>776</v>
      </c>
      <c r="C99" s="35" t="s">
        <v>1990</v>
      </c>
      <c r="D99" s="41">
        <v>101</v>
      </c>
      <c r="E99" s="42">
        <f>VLOOKUP(D99,episodes!$A$1:$B$76,2,FALSE)</f>
        <v>2</v>
      </c>
      <c r="F99" s="37" t="str">
        <f>VLOOKUP(D99,episodes!$A$1:$E$76,5,FALSE)</f>
        <v>The Man Trap</v>
      </c>
      <c r="G99" s="37">
        <f>VLOOKUP(D99,episodes!$A$1:$D$76,3,FALSE)</f>
        <v>1</v>
      </c>
      <c r="H99" s="37">
        <f>VLOOKUP(D99,episodes!$A$1:$D$76,4,FALSE)</f>
        <v>1</v>
      </c>
      <c r="J99" s="43"/>
      <c r="K99" s="44">
        <f>COUNTIFS(A:A,A98)</f>
        <v>112</v>
      </c>
      <c r="L99" s="44">
        <f>COUNTIFS(B:B,B99)</f>
        <v>112</v>
      </c>
      <c r="M99" s="39" t="s">
        <v>2491</v>
      </c>
      <c r="P99" s="39" t="s">
        <v>2979</v>
      </c>
    </row>
    <row r="100" spans="1:16" hidden="1" x14ac:dyDescent="0.3">
      <c r="A100" s="40" t="s">
        <v>1967</v>
      </c>
      <c r="B100" s="34" t="s">
        <v>776</v>
      </c>
      <c r="C100" s="35" t="s">
        <v>1990</v>
      </c>
      <c r="D100" s="41">
        <v>101</v>
      </c>
      <c r="E100" s="42">
        <f>VLOOKUP(D100,episodes!$A$1:$B$76,2,FALSE)</f>
        <v>2</v>
      </c>
      <c r="F100" s="37" t="str">
        <f>VLOOKUP(D100,episodes!$A$1:$E$76,5,FALSE)</f>
        <v>The Man Trap</v>
      </c>
      <c r="G100" s="37">
        <f>VLOOKUP(D100,episodes!$A$1:$D$76,3,FALSE)</f>
        <v>1</v>
      </c>
      <c r="H100" s="37">
        <f>VLOOKUP(D100,episodes!$A$1:$D$76,4,FALSE)</f>
        <v>1</v>
      </c>
      <c r="J100" s="43"/>
      <c r="K100" s="44">
        <f>COUNTIFS(A:A,A99)</f>
        <v>112</v>
      </c>
      <c r="L100" s="44">
        <f>COUNTIFS(B:B,B100)</f>
        <v>112</v>
      </c>
      <c r="M100" s="39" t="s">
        <v>2491</v>
      </c>
      <c r="P100" s="39" t="s">
        <v>2979</v>
      </c>
    </row>
    <row r="101" spans="1:16" hidden="1" x14ac:dyDescent="0.3">
      <c r="A101" s="40" t="s">
        <v>1967</v>
      </c>
      <c r="B101" s="34" t="s">
        <v>776</v>
      </c>
      <c r="C101" s="35" t="s">
        <v>1990</v>
      </c>
      <c r="D101" s="41">
        <v>101</v>
      </c>
      <c r="E101" s="42">
        <f>VLOOKUP(D101,episodes!$A$1:$B$76,2,FALSE)</f>
        <v>2</v>
      </c>
      <c r="F101" s="37" t="str">
        <f>VLOOKUP(D101,episodes!$A$1:$E$76,5,FALSE)</f>
        <v>The Man Trap</v>
      </c>
      <c r="G101" s="37">
        <f>VLOOKUP(D101,episodes!$A$1:$D$76,3,FALSE)</f>
        <v>1</v>
      </c>
      <c r="H101" s="37">
        <f>VLOOKUP(D101,episodes!$A$1:$D$76,4,FALSE)</f>
        <v>1</v>
      </c>
      <c r="J101" s="43"/>
      <c r="K101" s="44">
        <f>COUNTIFS(A:A,A100)</f>
        <v>112</v>
      </c>
      <c r="L101" s="44">
        <f>COUNTIFS(B:B,B101)</f>
        <v>112</v>
      </c>
      <c r="M101" s="39" t="s">
        <v>2491</v>
      </c>
      <c r="P101" s="39" t="s">
        <v>2979</v>
      </c>
    </row>
    <row r="102" spans="1:16" hidden="1" x14ac:dyDescent="0.3">
      <c r="A102" s="40" t="s">
        <v>1967</v>
      </c>
      <c r="B102" s="34" t="s">
        <v>776</v>
      </c>
      <c r="C102" s="35" t="s">
        <v>1990</v>
      </c>
      <c r="D102" s="41">
        <v>101</v>
      </c>
      <c r="E102" s="42">
        <f>VLOOKUP(D102,episodes!$A$1:$B$76,2,FALSE)</f>
        <v>2</v>
      </c>
      <c r="F102" s="37" t="str">
        <f>VLOOKUP(D102,episodes!$A$1:$E$76,5,FALSE)</f>
        <v>The Man Trap</v>
      </c>
      <c r="G102" s="37">
        <f>VLOOKUP(D102,episodes!$A$1:$D$76,3,FALSE)</f>
        <v>1</v>
      </c>
      <c r="H102" s="37">
        <f>VLOOKUP(D102,episodes!$A$1:$D$76,4,FALSE)</f>
        <v>1</v>
      </c>
      <c r="J102" s="43"/>
      <c r="K102" s="44">
        <f>COUNTIFS(A:A,A101)</f>
        <v>112</v>
      </c>
      <c r="L102" s="44">
        <f>COUNTIFS(B:B,B102)</f>
        <v>112</v>
      </c>
      <c r="M102" s="39" t="s">
        <v>2491</v>
      </c>
      <c r="P102" s="39" t="s">
        <v>2979</v>
      </c>
    </row>
    <row r="103" spans="1:16" hidden="1" x14ac:dyDescent="0.3">
      <c r="A103" s="40" t="s">
        <v>1967</v>
      </c>
      <c r="B103" s="34" t="s">
        <v>776</v>
      </c>
      <c r="C103" s="35" t="s">
        <v>1990</v>
      </c>
      <c r="D103" s="41">
        <v>102</v>
      </c>
      <c r="E103" s="42">
        <f>VLOOKUP(D103,episodes!$A$1:$B$76,2,FALSE)</f>
        <v>3</v>
      </c>
      <c r="F103" s="37" t="str">
        <f>VLOOKUP(D103,episodes!$A$1:$E$76,5,FALSE)</f>
        <v>Charlie X</v>
      </c>
      <c r="G103" s="37">
        <f>VLOOKUP(D103,episodes!$A$1:$D$76,3,FALSE)</f>
        <v>1</v>
      </c>
      <c r="H103" s="37">
        <f>VLOOKUP(D103,episodes!$A$1:$D$76,4,FALSE)</f>
        <v>2</v>
      </c>
      <c r="J103" s="43"/>
      <c r="K103" s="44">
        <f>COUNTIFS(A:A,A102)</f>
        <v>112</v>
      </c>
      <c r="L103" s="44">
        <f>COUNTIFS(B:B,B103)</f>
        <v>112</v>
      </c>
      <c r="M103" s="39" t="s">
        <v>2491</v>
      </c>
      <c r="P103" s="39" t="s">
        <v>2979</v>
      </c>
    </row>
    <row r="104" spans="1:16" hidden="1" x14ac:dyDescent="0.3">
      <c r="A104" s="40" t="s">
        <v>1967</v>
      </c>
      <c r="B104" s="34" t="s">
        <v>776</v>
      </c>
      <c r="C104" s="35" t="s">
        <v>1990</v>
      </c>
      <c r="D104" s="41">
        <v>103</v>
      </c>
      <c r="E104" s="42">
        <f>VLOOKUP(D104,episodes!$A$1:$B$76,2,FALSE)</f>
        <v>4</v>
      </c>
      <c r="F104" s="37" t="str">
        <f>VLOOKUP(D104,episodes!$A$1:$E$76,5,FALSE)</f>
        <v>Where No Man Has Gone Before</v>
      </c>
      <c r="G104" s="37">
        <f>VLOOKUP(D104,episodes!$A$1:$D$76,3,FALSE)</f>
        <v>1</v>
      </c>
      <c r="H104" s="37">
        <f>VLOOKUP(D104,episodes!$A$1:$D$76,4,FALSE)</f>
        <v>3</v>
      </c>
      <c r="J104" s="43"/>
      <c r="K104" s="44">
        <f>COUNTIFS(A:A,A103)</f>
        <v>112</v>
      </c>
      <c r="L104" s="44">
        <f>COUNTIFS(B:B,B104)</f>
        <v>112</v>
      </c>
      <c r="M104" s="39" t="s">
        <v>2491</v>
      </c>
      <c r="P104" s="39" t="s">
        <v>2979</v>
      </c>
    </row>
    <row r="105" spans="1:16" hidden="1" x14ac:dyDescent="0.3">
      <c r="A105" s="40" t="s">
        <v>1967</v>
      </c>
      <c r="B105" s="34" t="s">
        <v>776</v>
      </c>
      <c r="C105" s="35" t="s">
        <v>1990</v>
      </c>
      <c r="D105" s="41">
        <v>103</v>
      </c>
      <c r="E105" s="42">
        <f>VLOOKUP(D105,episodes!$A$1:$B$76,2,FALSE)</f>
        <v>4</v>
      </c>
      <c r="F105" s="37" t="str">
        <f>VLOOKUP(D105,episodes!$A$1:$E$76,5,FALSE)</f>
        <v>Where No Man Has Gone Before</v>
      </c>
      <c r="G105" s="37">
        <f>VLOOKUP(D105,episodes!$A$1:$D$76,3,FALSE)</f>
        <v>1</v>
      </c>
      <c r="H105" s="37">
        <f>VLOOKUP(D105,episodes!$A$1:$D$76,4,FALSE)</f>
        <v>3</v>
      </c>
      <c r="J105" s="43"/>
      <c r="K105" s="44">
        <f>COUNTIFS(A:A,A104)</f>
        <v>112</v>
      </c>
      <c r="L105" s="44">
        <f>COUNTIFS(B:B,B105)</f>
        <v>112</v>
      </c>
      <c r="M105" s="39" t="s">
        <v>2491</v>
      </c>
      <c r="P105" s="39" t="s">
        <v>2979</v>
      </c>
    </row>
    <row r="106" spans="1:16" hidden="1" x14ac:dyDescent="0.3">
      <c r="A106" s="40" t="s">
        <v>1967</v>
      </c>
      <c r="B106" s="34" t="s">
        <v>776</v>
      </c>
      <c r="C106" s="35" t="s">
        <v>1990</v>
      </c>
      <c r="D106" s="41">
        <v>103</v>
      </c>
      <c r="E106" s="42">
        <f>VLOOKUP(D106,episodes!$A$1:$B$76,2,FALSE)</f>
        <v>4</v>
      </c>
      <c r="F106" s="37" t="str">
        <f>VLOOKUP(D106,episodes!$A$1:$E$76,5,FALSE)</f>
        <v>Where No Man Has Gone Before</v>
      </c>
      <c r="G106" s="37">
        <f>VLOOKUP(D106,episodes!$A$1:$D$76,3,FALSE)</f>
        <v>1</v>
      </c>
      <c r="H106" s="37">
        <f>VLOOKUP(D106,episodes!$A$1:$D$76,4,FALSE)</f>
        <v>3</v>
      </c>
      <c r="J106" s="43"/>
      <c r="K106" s="44">
        <f>COUNTIFS(A:A,A105)</f>
        <v>112</v>
      </c>
      <c r="L106" s="44">
        <f>COUNTIFS(B:B,B106)</f>
        <v>112</v>
      </c>
      <c r="M106" s="39" t="s">
        <v>2491</v>
      </c>
      <c r="P106" s="39" t="s">
        <v>2979</v>
      </c>
    </row>
    <row r="107" spans="1:16" hidden="1" x14ac:dyDescent="0.3">
      <c r="A107" s="40" t="s">
        <v>1967</v>
      </c>
      <c r="B107" s="34" t="s">
        <v>776</v>
      </c>
      <c r="C107" s="35" t="s">
        <v>1990</v>
      </c>
      <c r="D107" s="41">
        <v>103</v>
      </c>
      <c r="E107" s="42">
        <f>VLOOKUP(D107,episodes!$A$1:$B$76,2,FALSE)</f>
        <v>4</v>
      </c>
      <c r="F107" s="37" t="str">
        <f>VLOOKUP(D107,episodes!$A$1:$E$76,5,FALSE)</f>
        <v>Where No Man Has Gone Before</v>
      </c>
      <c r="G107" s="37">
        <f>VLOOKUP(D107,episodes!$A$1:$D$76,3,FALSE)</f>
        <v>1</v>
      </c>
      <c r="H107" s="37">
        <f>VLOOKUP(D107,episodes!$A$1:$D$76,4,FALSE)</f>
        <v>3</v>
      </c>
      <c r="J107" s="43"/>
      <c r="K107" s="44">
        <f>COUNTIFS(A:A,A106)</f>
        <v>112</v>
      </c>
      <c r="L107" s="44">
        <f>COUNTIFS(B:B,B107)</f>
        <v>112</v>
      </c>
      <c r="M107" s="39" t="s">
        <v>2491</v>
      </c>
      <c r="P107" s="39" t="s">
        <v>2979</v>
      </c>
    </row>
    <row r="108" spans="1:16" hidden="1" x14ac:dyDescent="0.3">
      <c r="A108" s="40" t="s">
        <v>1967</v>
      </c>
      <c r="B108" s="34" t="s">
        <v>776</v>
      </c>
      <c r="C108" s="35" t="s">
        <v>2020</v>
      </c>
      <c r="D108" s="41">
        <v>104</v>
      </c>
      <c r="E108" s="42">
        <f>VLOOKUP(D108,episodes!$A$1:$B$76,2,FALSE)</f>
        <v>5</v>
      </c>
      <c r="F108" s="37" t="str">
        <f>VLOOKUP(D108,episodes!$A$1:$E$76,5,FALSE)</f>
        <v>The Naked Time</v>
      </c>
      <c r="G108" s="37">
        <f>VLOOKUP(D108,episodes!$A$1:$D$76,3,FALSE)</f>
        <v>1</v>
      </c>
      <c r="H108" s="37">
        <f>VLOOKUP(D108,episodes!$A$1:$D$76,4,FALSE)</f>
        <v>4</v>
      </c>
      <c r="J108" s="43"/>
      <c r="K108" s="44">
        <f>COUNTIFS(A:A,A107)</f>
        <v>112</v>
      </c>
      <c r="L108" s="44">
        <f>COUNTIFS(B:B,B108)</f>
        <v>112</v>
      </c>
      <c r="M108" s="39" t="s">
        <v>2491</v>
      </c>
      <c r="N108" s="45"/>
      <c r="O108" s="39" t="s">
        <v>162</v>
      </c>
      <c r="P108" s="39" t="s">
        <v>2979</v>
      </c>
    </row>
    <row r="109" spans="1:16" hidden="1" x14ac:dyDescent="0.3">
      <c r="A109" s="40" t="s">
        <v>1967</v>
      </c>
      <c r="B109" s="34" t="s">
        <v>776</v>
      </c>
      <c r="C109" s="35" t="s">
        <v>2020</v>
      </c>
      <c r="D109" s="41">
        <v>104</v>
      </c>
      <c r="E109" s="42">
        <f>VLOOKUP(D109,episodes!$A$1:$B$76,2,FALSE)</f>
        <v>5</v>
      </c>
      <c r="F109" s="37" t="str">
        <f>VLOOKUP(D109,episodes!$A$1:$E$76,5,FALSE)</f>
        <v>The Naked Time</v>
      </c>
      <c r="G109" s="37">
        <f>VLOOKUP(D109,episodes!$A$1:$D$76,3,FALSE)</f>
        <v>1</v>
      </c>
      <c r="H109" s="37">
        <f>VLOOKUP(D109,episodes!$A$1:$D$76,4,FALSE)</f>
        <v>4</v>
      </c>
      <c r="J109" s="43"/>
      <c r="K109" s="44">
        <f>COUNTIFS(A:A,A108)</f>
        <v>112</v>
      </c>
      <c r="L109" s="44">
        <f>COUNTIFS(B:B,B109)</f>
        <v>112</v>
      </c>
      <c r="M109" s="39" t="s">
        <v>2491</v>
      </c>
      <c r="N109" s="45"/>
      <c r="O109" s="39" t="s">
        <v>162</v>
      </c>
      <c r="P109" s="39" t="s">
        <v>2979</v>
      </c>
    </row>
    <row r="110" spans="1:16" hidden="1" x14ac:dyDescent="0.3">
      <c r="A110" s="40" t="s">
        <v>1967</v>
      </c>
      <c r="B110" s="34" t="s">
        <v>776</v>
      </c>
      <c r="C110" s="35" t="s">
        <v>1989</v>
      </c>
      <c r="D110" s="41">
        <v>104</v>
      </c>
      <c r="E110" s="42">
        <f>VLOOKUP(D110,episodes!$A$1:$B$76,2,FALSE)</f>
        <v>5</v>
      </c>
      <c r="F110" s="37" t="str">
        <f>VLOOKUP(D110,episodes!$A$1:$E$76,5,FALSE)</f>
        <v>The Naked Time</v>
      </c>
      <c r="G110" s="37">
        <f>VLOOKUP(D110,episodes!$A$1:$D$76,3,FALSE)</f>
        <v>1</v>
      </c>
      <c r="H110" s="37">
        <f>VLOOKUP(D110,episodes!$A$1:$D$76,4,FALSE)</f>
        <v>4</v>
      </c>
      <c r="J110" s="43"/>
      <c r="K110" s="44">
        <f>COUNTIFS(A:A,A109)</f>
        <v>112</v>
      </c>
      <c r="L110" s="44">
        <f>COUNTIFS(B:B,B110)</f>
        <v>112</v>
      </c>
      <c r="M110" s="39" t="s">
        <v>2491</v>
      </c>
      <c r="N110" s="45"/>
      <c r="O110" s="39" t="s">
        <v>159</v>
      </c>
      <c r="P110" s="39" t="s">
        <v>2979</v>
      </c>
    </row>
    <row r="111" spans="1:16" hidden="1" x14ac:dyDescent="0.3">
      <c r="A111" s="40" t="s">
        <v>1967</v>
      </c>
      <c r="B111" s="34" t="s">
        <v>776</v>
      </c>
      <c r="C111" s="35" t="s">
        <v>1990</v>
      </c>
      <c r="D111" s="41">
        <v>104</v>
      </c>
      <c r="E111" s="42">
        <f>VLOOKUP(D111,episodes!$A$1:$B$76,2,FALSE)</f>
        <v>5</v>
      </c>
      <c r="F111" s="37" t="str">
        <f>VLOOKUP(D111,episodes!$A$1:$E$76,5,FALSE)</f>
        <v>The Naked Time</v>
      </c>
      <c r="G111" s="37">
        <f>VLOOKUP(D111,episodes!$A$1:$D$76,3,FALSE)</f>
        <v>1</v>
      </c>
      <c r="H111" s="37">
        <f>VLOOKUP(D111,episodes!$A$1:$D$76,4,FALSE)</f>
        <v>4</v>
      </c>
      <c r="J111" s="43"/>
      <c r="K111" s="44">
        <f>COUNTIFS(A:A,A110)</f>
        <v>112</v>
      </c>
      <c r="L111" s="44">
        <f>COUNTIFS(B:B,B111)</f>
        <v>112</v>
      </c>
      <c r="M111" s="39" t="s">
        <v>2491</v>
      </c>
      <c r="N111" s="45"/>
      <c r="P111" s="39" t="s">
        <v>2979</v>
      </c>
    </row>
    <row r="112" spans="1:16" hidden="1" x14ac:dyDescent="0.3">
      <c r="A112" s="40" t="s">
        <v>1967</v>
      </c>
      <c r="B112" s="34" t="s">
        <v>776</v>
      </c>
      <c r="C112" s="35" t="s">
        <v>1990</v>
      </c>
      <c r="D112" s="41">
        <v>104</v>
      </c>
      <c r="E112" s="42">
        <f>VLOOKUP(D112,episodes!$A$1:$B$76,2,FALSE)</f>
        <v>5</v>
      </c>
      <c r="F112" s="37" t="str">
        <f>VLOOKUP(D112,episodes!$A$1:$E$76,5,FALSE)</f>
        <v>The Naked Time</v>
      </c>
      <c r="G112" s="37">
        <f>VLOOKUP(D112,episodes!$A$1:$D$76,3,FALSE)</f>
        <v>1</v>
      </c>
      <c r="H112" s="37">
        <f>VLOOKUP(D112,episodes!$A$1:$D$76,4,FALSE)</f>
        <v>4</v>
      </c>
      <c r="J112" s="43"/>
      <c r="K112" s="44">
        <f>COUNTIFS(A:A,A111)</f>
        <v>112</v>
      </c>
      <c r="L112" s="44">
        <f>COUNTIFS(B:B,B112)</f>
        <v>112</v>
      </c>
      <c r="M112" s="39" t="s">
        <v>2491</v>
      </c>
      <c r="N112" s="45"/>
      <c r="P112" s="39" t="s">
        <v>2979</v>
      </c>
    </row>
    <row r="113" spans="1:16" hidden="1" x14ac:dyDescent="0.3">
      <c r="A113" s="40" t="s">
        <v>1967</v>
      </c>
      <c r="B113" s="34" t="s">
        <v>776</v>
      </c>
      <c r="C113" s="35" t="s">
        <v>1990</v>
      </c>
      <c r="D113" s="41">
        <v>104</v>
      </c>
      <c r="E113" s="42">
        <f>VLOOKUP(D113,episodes!$A$1:$B$76,2,FALSE)</f>
        <v>5</v>
      </c>
      <c r="F113" s="37" t="str">
        <f>VLOOKUP(D113,episodes!$A$1:$E$76,5,FALSE)</f>
        <v>The Naked Time</v>
      </c>
      <c r="G113" s="37">
        <f>VLOOKUP(D113,episodes!$A$1:$D$76,3,FALSE)</f>
        <v>1</v>
      </c>
      <c r="H113" s="37">
        <f>VLOOKUP(D113,episodes!$A$1:$D$76,4,FALSE)</f>
        <v>4</v>
      </c>
      <c r="J113" s="43"/>
      <c r="K113" s="44">
        <f>COUNTIFS(A:A,A112)</f>
        <v>112</v>
      </c>
      <c r="L113" s="44">
        <f>COUNTIFS(B:B,B113)</f>
        <v>112</v>
      </c>
      <c r="M113" s="39" t="s">
        <v>2491</v>
      </c>
      <c r="N113" s="45"/>
      <c r="P113" s="39" t="s">
        <v>2979</v>
      </c>
    </row>
    <row r="114" spans="1:16" hidden="1" x14ac:dyDescent="0.3">
      <c r="A114" s="40" t="s">
        <v>1967</v>
      </c>
      <c r="B114" s="34" t="s">
        <v>776</v>
      </c>
      <c r="C114" s="35" t="s">
        <v>1989</v>
      </c>
      <c r="D114" s="41">
        <v>105</v>
      </c>
      <c r="E114" s="42">
        <f>VLOOKUP(D114,episodes!$A$1:$B$76,2,FALSE)</f>
        <v>6</v>
      </c>
      <c r="F114" s="37" t="str">
        <f>VLOOKUP(D114,episodes!$A$1:$E$76,5,FALSE)</f>
        <v>The Enemy Within</v>
      </c>
      <c r="G114" s="37">
        <f>VLOOKUP(D114,episodes!$A$1:$D$76,3,FALSE)</f>
        <v>1</v>
      </c>
      <c r="H114" s="37">
        <f>VLOOKUP(D114,episodes!$A$1:$D$76,4,FALSE)</f>
        <v>5</v>
      </c>
      <c r="J114" s="43"/>
      <c r="K114" s="44">
        <f>COUNTIFS(A:A,A113)</f>
        <v>112</v>
      </c>
      <c r="L114" s="44">
        <f>COUNTIFS(B:B,B114)</f>
        <v>112</v>
      </c>
      <c r="M114" s="39" t="s">
        <v>2491</v>
      </c>
      <c r="O114" s="39" t="s">
        <v>159</v>
      </c>
      <c r="P114" s="39" t="s">
        <v>2979</v>
      </c>
    </row>
    <row r="115" spans="1:16" hidden="1" x14ac:dyDescent="0.3">
      <c r="A115" s="40" t="s">
        <v>1967</v>
      </c>
      <c r="B115" s="34" t="s">
        <v>776</v>
      </c>
      <c r="C115" s="35" t="s">
        <v>1990</v>
      </c>
      <c r="D115" s="41">
        <v>105</v>
      </c>
      <c r="E115" s="42">
        <f>VLOOKUP(D115,episodes!$A$1:$B$76,2,FALSE)</f>
        <v>6</v>
      </c>
      <c r="F115" s="37" t="str">
        <f>VLOOKUP(D115,episodes!$A$1:$E$76,5,FALSE)</f>
        <v>The Enemy Within</v>
      </c>
      <c r="G115" s="37">
        <f>VLOOKUP(D115,episodes!$A$1:$D$76,3,FALSE)</f>
        <v>1</v>
      </c>
      <c r="H115" s="37">
        <f>VLOOKUP(D115,episodes!$A$1:$D$76,4,FALSE)</f>
        <v>5</v>
      </c>
      <c r="J115" s="43"/>
      <c r="K115" s="44">
        <f>COUNTIFS(A:A,A114)</f>
        <v>112</v>
      </c>
      <c r="L115" s="44">
        <f>COUNTIFS(B:B,B115)</f>
        <v>112</v>
      </c>
      <c r="M115" s="39" t="s">
        <v>2491</v>
      </c>
      <c r="P115" s="39" t="s">
        <v>2979</v>
      </c>
    </row>
    <row r="116" spans="1:16" hidden="1" x14ac:dyDescent="0.3">
      <c r="A116" s="40" t="s">
        <v>1967</v>
      </c>
      <c r="B116" s="34" t="s">
        <v>776</v>
      </c>
      <c r="C116" s="35" t="s">
        <v>1990</v>
      </c>
      <c r="D116" s="41">
        <v>105</v>
      </c>
      <c r="E116" s="42">
        <f>VLOOKUP(D116,episodes!$A$1:$B$76,2,FALSE)</f>
        <v>6</v>
      </c>
      <c r="F116" s="37" t="str">
        <f>VLOOKUP(D116,episodes!$A$1:$E$76,5,FALSE)</f>
        <v>The Enemy Within</v>
      </c>
      <c r="G116" s="37">
        <f>VLOOKUP(D116,episodes!$A$1:$D$76,3,FALSE)</f>
        <v>1</v>
      </c>
      <c r="H116" s="37">
        <f>VLOOKUP(D116,episodes!$A$1:$D$76,4,FALSE)</f>
        <v>5</v>
      </c>
      <c r="J116" s="43"/>
      <c r="K116" s="44">
        <f>COUNTIFS(A:A,A115)</f>
        <v>112</v>
      </c>
      <c r="L116" s="44">
        <f>COUNTIFS(B:B,B116)</f>
        <v>112</v>
      </c>
      <c r="M116" s="39" t="s">
        <v>2491</v>
      </c>
      <c r="P116" s="39" t="s">
        <v>2979</v>
      </c>
    </row>
    <row r="117" spans="1:16" hidden="1" x14ac:dyDescent="0.3">
      <c r="A117" s="40" t="s">
        <v>1967</v>
      </c>
      <c r="B117" s="34" t="s">
        <v>776</v>
      </c>
      <c r="C117" s="35" t="s">
        <v>1990</v>
      </c>
      <c r="D117" s="41">
        <v>105</v>
      </c>
      <c r="E117" s="42">
        <f>VLOOKUP(D117,episodes!$A$1:$B$76,2,FALSE)</f>
        <v>6</v>
      </c>
      <c r="F117" s="37" t="str">
        <f>VLOOKUP(D117,episodes!$A$1:$E$76,5,FALSE)</f>
        <v>The Enemy Within</v>
      </c>
      <c r="G117" s="37">
        <f>VLOOKUP(D117,episodes!$A$1:$D$76,3,FALSE)</f>
        <v>1</v>
      </c>
      <c r="H117" s="37">
        <f>VLOOKUP(D117,episodes!$A$1:$D$76,4,FALSE)</f>
        <v>5</v>
      </c>
      <c r="J117" s="43"/>
      <c r="K117" s="44">
        <f>COUNTIFS(A:A,A116)</f>
        <v>112</v>
      </c>
      <c r="L117" s="44">
        <f>COUNTIFS(B:B,B117)</f>
        <v>112</v>
      </c>
      <c r="M117" s="39" t="s">
        <v>2491</v>
      </c>
      <c r="P117" s="39" t="s">
        <v>2979</v>
      </c>
    </row>
    <row r="118" spans="1:16" hidden="1" x14ac:dyDescent="0.3">
      <c r="A118" s="40" t="s">
        <v>1967</v>
      </c>
      <c r="B118" s="34" t="s">
        <v>776</v>
      </c>
      <c r="C118" s="35" t="s">
        <v>2039</v>
      </c>
      <c r="D118" s="41">
        <v>105</v>
      </c>
      <c r="E118" s="42">
        <f>VLOOKUP(D118,episodes!$A$1:$B$76,2,FALSE)</f>
        <v>6</v>
      </c>
      <c r="F118" s="37" t="str">
        <f>VLOOKUP(D118,episodes!$A$1:$E$76,5,FALSE)</f>
        <v>The Enemy Within</v>
      </c>
      <c r="G118" s="37">
        <f>VLOOKUP(D118,episodes!$A$1:$D$76,3,FALSE)</f>
        <v>1</v>
      </c>
      <c r="H118" s="37">
        <f>VLOOKUP(D118,episodes!$A$1:$D$76,4,FALSE)</f>
        <v>5</v>
      </c>
      <c r="J118" s="43"/>
      <c r="K118" s="44">
        <f>COUNTIFS(A:A,A117)</f>
        <v>112</v>
      </c>
      <c r="L118" s="44">
        <f>COUNTIFS(B:B,B118)</f>
        <v>112</v>
      </c>
      <c r="M118" s="39" t="s">
        <v>1068</v>
      </c>
      <c r="O118" s="39" t="s">
        <v>1068</v>
      </c>
      <c r="P118" s="39" t="s">
        <v>2979</v>
      </c>
    </row>
    <row r="119" spans="1:16" hidden="1" x14ac:dyDescent="0.3">
      <c r="A119" s="40" t="s">
        <v>1967</v>
      </c>
      <c r="B119" s="34" t="s">
        <v>776</v>
      </c>
      <c r="C119" s="35" t="s">
        <v>1990</v>
      </c>
      <c r="D119" s="41">
        <v>106</v>
      </c>
      <c r="E119" s="42">
        <f>VLOOKUP(D119,episodes!$A$1:$B$76,2,FALSE)</f>
        <v>7</v>
      </c>
      <c r="F119" s="37" t="str">
        <f>VLOOKUP(D119,episodes!$A$1:$E$76,5,FALSE)</f>
        <v>Mudd's Women</v>
      </c>
      <c r="G119" s="37">
        <f>VLOOKUP(D119,episodes!$A$1:$D$76,3,FALSE)</f>
        <v>1</v>
      </c>
      <c r="H119" s="37">
        <f>VLOOKUP(D119,episodes!$A$1:$D$76,4,FALSE)</f>
        <v>6</v>
      </c>
      <c r="J119" s="43"/>
      <c r="K119" s="44">
        <f>COUNTIFS(A:A,A118)</f>
        <v>112</v>
      </c>
      <c r="L119" s="44">
        <f>COUNTIFS(B:B,B119)</f>
        <v>112</v>
      </c>
      <c r="M119" s="39" t="s">
        <v>2491</v>
      </c>
      <c r="P119" s="39" t="s">
        <v>2979</v>
      </c>
    </row>
    <row r="120" spans="1:16" hidden="1" x14ac:dyDescent="0.3">
      <c r="A120" s="40" t="s">
        <v>1967</v>
      </c>
      <c r="B120" s="34" t="s">
        <v>776</v>
      </c>
      <c r="C120" s="35" t="s">
        <v>1990</v>
      </c>
      <c r="D120" s="41">
        <v>106</v>
      </c>
      <c r="E120" s="42">
        <f>VLOOKUP(D120,episodes!$A$1:$B$76,2,FALSE)</f>
        <v>7</v>
      </c>
      <c r="F120" s="37" t="str">
        <f>VLOOKUP(D120,episodes!$A$1:$E$76,5,FALSE)</f>
        <v>Mudd's Women</v>
      </c>
      <c r="G120" s="37">
        <f>VLOOKUP(D120,episodes!$A$1:$D$76,3,FALSE)</f>
        <v>1</v>
      </c>
      <c r="H120" s="37">
        <f>VLOOKUP(D120,episodes!$A$1:$D$76,4,FALSE)</f>
        <v>6</v>
      </c>
      <c r="J120" s="43"/>
      <c r="K120" s="44">
        <f>COUNTIFS(A:A,A119)</f>
        <v>112</v>
      </c>
      <c r="L120" s="44">
        <f>COUNTIFS(B:B,B120)</f>
        <v>112</v>
      </c>
      <c r="M120" s="39" t="s">
        <v>2491</v>
      </c>
      <c r="P120" s="39" t="s">
        <v>2979</v>
      </c>
    </row>
    <row r="121" spans="1:16" hidden="1" x14ac:dyDescent="0.3">
      <c r="A121" s="40" t="s">
        <v>1967</v>
      </c>
      <c r="B121" s="34" t="s">
        <v>776</v>
      </c>
      <c r="C121" s="35" t="s">
        <v>1990</v>
      </c>
      <c r="D121" s="41">
        <v>106</v>
      </c>
      <c r="E121" s="42">
        <f>VLOOKUP(D121,episodes!$A$1:$B$76,2,FALSE)</f>
        <v>7</v>
      </c>
      <c r="F121" s="37" t="str">
        <f>VLOOKUP(D121,episodes!$A$1:$E$76,5,FALSE)</f>
        <v>Mudd's Women</v>
      </c>
      <c r="G121" s="37">
        <f>VLOOKUP(D121,episodes!$A$1:$D$76,3,FALSE)</f>
        <v>1</v>
      </c>
      <c r="H121" s="37">
        <f>VLOOKUP(D121,episodes!$A$1:$D$76,4,FALSE)</f>
        <v>6</v>
      </c>
      <c r="J121" s="43"/>
      <c r="K121" s="44">
        <f>COUNTIFS(A:A,A120)</f>
        <v>112</v>
      </c>
      <c r="L121" s="44">
        <f>COUNTIFS(B:B,B121)</f>
        <v>112</v>
      </c>
      <c r="M121" s="39" t="s">
        <v>2491</v>
      </c>
      <c r="P121" s="39" t="s">
        <v>2979</v>
      </c>
    </row>
    <row r="122" spans="1:16" hidden="1" x14ac:dyDescent="0.3">
      <c r="A122" s="40" t="s">
        <v>1967</v>
      </c>
      <c r="B122" s="34" t="s">
        <v>776</v>
      </c>
      <c r="C122" s="35" t="s">
        <v>1990</v>
      </c>
      <c r="D122" s="41">
        <v>106</v>
      </c>
      <c r="E122" s="42">
        <f>VLOOKUP(D122,episodes!$A$1:$B$76,2,FALSE)</f>
        <v>7</v>
      </c>
      <c r="F122" s="37" t="str">
        <f>VLOOKUP(D122,episodes!$A$1:$E$76,5,FALSE)</f>
        <v>Mudd's Women</v>
      </c>
      <c r="G122" s="37">
        <f>VLOOKUP(D122,episodes!$A$1:$D$76,3,FALSE)</f>
        <v>1</v>
      </c>
      <c r="H122" s="37">
        <f>VLOOKUP(D122,episodes!$A$1:$D$76,4,FALSE)</f>
        <v>6</v>
      </c>
      <c r="J122" s="43"/>
      <c r="K122" s="44">
        <f>COUNTIFS(A:A,A121)</f>
        <v>112</v>
      </c>
      <c r="L122" s="44">
        <f>COUNTIFS(B:B,B122)</f>
        <v>112</v>
      </c>
      <c r="M122" s="39" t="s">
        <v>2491</v>
      </c>
      <c r="P122" s="39" t="s">
        <v>2979</v>
      </c>
    </row>
    <row r="123" spans="1:16" hidden="1" x14ac:dyDescent="0.3">
      <c r="A123" s="40" t="s">
        <v>1967</v>
      </c>
      <c r="B123" s="34" t="s">
        <v>776</v>
      </c>
      <c r="C123" s="35" t="s">
        <v>1990</v>
      </c>
      <c r="D123" s="41">
        <v>106</v>
      </c>
      <c r="E123" s="42">
        <f>VLOOKUP(D123,episodes!$A$1:$B$76,2,FALSE)</f>
        <v>7</v>
      </c>
      <c r="F123" s="37" t="str">
        <f>VLOOKUP(D123,episodes!$A$1:$E$76,5,FALSE)</f>
        <v>Mudd's Women</v>
      </c>
      <c r="G123" s="37">
        <f>VLOOKUP(D123,episodes!$A$1:$D$76,3,FALSE)</f>
        <v>1</v>
      </c>
      <c r="H123" s="37">
        <f>VLOOKUP(D123,episodes!$A$1:$D$76,4,FALSE)</f>
        <v>6</v>
      </c>
      <c r="J123" s="43"/>
      <c r="K123" s="44">
        <f>COUNTIFS(A:A,A122)</f>
        <v>112</v>
      </c>
      <c r="L123" s="44">
        <f>COUNTIFS(B:B,B123)</f>
        <v>112</v>
      </c>
      <c r="M123" s="39" t="s">
        <v>2491</v>
      </c>
      <c r="P123" s="39" t="s">
        <v>2979</v>
      </c>
    </row>
    <row r="124" spans="1:16" hidden="1" x14ac:dyDescent="0.3">
      <c r="A124" s="40" t="s">
        <v>1967</v>
      </c>
      <c r="B124" s="34" t="s">
        <v>776</v>
      </c>
      <c r="C124" s="35" t="s">
        <v>1990</v>
      </c>
      <c r="D124" s="41">
        <v>106</v>
      </c>
      <c r="E124" s="42">
        <f>VLOOKUP(D124,episodes!$A$1:$B$76,2,FALSE)</f>
        <v>7</v>
      </c>
      <c r="F124" s="37" t="str">
        <f>VLOOKUP(D124,episodes!$A$1:$E$76,5,FALSE)</f>
        <v>Mudd's Women</v>
      </c>
      <c r="G124" s="37">
        <f>VLOOKUP(D124,episodes!$A$1:$D$76,3,FALSE)</f>
        <v>1</v>
      </c>
      <c r="H124" s="37">
        <f>VLOOKUP(D124,episodes!$A$1:$D$76,4,FALSE)</f>
        <v>6</v>
      </c>
      <c r="J124" s="43"/>
      <c r="K124" s="44">
        <f>COUNTIFS(A:A,A123)</f>
        <v>112</v>
      </c>
      <c r="L124" s="44">
        <f>COUNTIFS(B:B,B124)</f>
        <v>112</v>
      </c>
      <c r="M124" s="39" t="s">
        <v>2491</v>
      </c>
      <c r="P124" s="39" t="s">
        <v>2979</v>
      </c>
    </row>
    <row r="125" spans="1:16" hidden="1" x14ac:dyDescent="0.3">
      <c r="A125" s="40" t="s">
        <v>1967</v>
      </c>
      <c r="B125" s="34" t="s">
        <v>776</v>
      </c>
      <c r="C125" s="35" t="s">
        <v>1990</v>
      </c>
      <c r="D125" s="41">
        <v>107</v>
      </c>
      <c r="E125" s="42">
        <f>VLOOKUP(D125,episodes!$A$1:$B$76,2,FALSE)</f>
        <v>8</v>
      </c>
      <c r="F125" s="37" t="str">
        <f>VLOOKUP(D125,episodes!$A$1:$E$76,5,FALSE)</f>
        <v>What Are Little Girls Made Of?</v>
      </c>
      <c r="G125" s="37">
        <f>VLOOKUP(D125,episodes!$A$1:$D$76,3,FALSE)</f>
        <v>1</v>
      </c>
      <c r="H125" s="37">
        <f>VLOOKUP(D125,episodes!$A$1:$D$76,4,FALSE)</f>
        <v>7</v>
      </c>
      <c r="J125" s="43"/>
      <c r="K125" s="44">
        <f>COUNTIFS(A:A,A124)</f>
        <v>112</v>
      </c>
      <c r="L125" s="44">
        <f>COUNTIFS(B:B,B125)</f>
        <v>112</v>
      </c>
      <c r="M125" s="39" t="s">
        <v>2491</v>
      </c>
      <c r="P125" s="39" t="s">
        <v>2979</v>
      </c>
    </row>
    <row r="126" spans="1:16" hidden="1" x14ac:dyDescent="0.3">
      <c r="A126" s="40" t="s">
        <v>1967</v>
      </c>
      <c r="B126" s="34" t="s">
        <v>776</v>
      </c>
      <c r="C126" s="35" t="s">
        <v>1990</v>
      </c>
      <c r="D126" s="41">
        <v>108</v>
      </c>
      <c r="E126" s="42">
        <f>VLOOKUP(D126,episodes!$A$1:$B$76,2,FALSE)</f>
        <v>9</v>
      </c>
      <c r="F126" s="37" t="str">
        <f>VLOOKUP(D126,episodes!$A$1:$E$76,5,FALSE)</f>
        <v>Miri</v>
      </c>
      <c r="G126" s="37">
        <f>VLOOKUP(D126,episodes!$A$1:$D$76,3,FALSE)</f>
        <v>1</v>
      </c>
      <c r="H126" s="37">
        <f>VLOOKUP(D126,episodes!$A$1:$D$76,4,FALSE)</f>
        <v>8</v>
      </c>
      <c r="J126" s="43"/>
      <c r="K126" s="44">
        <f>COUNTIFS(A:A,A125)</f>
        <v>112</v>
      </c>
      <c r="L126" s="44">
        <f>COUNTIFS(B:B,B126)</f>
        <v>112</v>
      </c>
      <c r="M126" s="39" t="s">
        <v>2491</v>
      </c>
      <c r="N126" s="45"/>
      <c r="P126" s="39" t="s">
        <v>2979</v>
      </c>
    </row>
    <row r="127" spans="1:16" hidden="1" x14ac:dyDescent="0.3">
      <c r="A127" s="40" t="s">
        <v>1967</v>
      </c>
      <c r="B127" s="34" t="s">
        <v>776</v>
      </c>
      <c r="C127" s="35" t="s">
        <v>1990</v>
      </c>
      <c r="D127" s="41">
        <v>108</v>
      </c>
      <c r="E127" s="42">
        <f>VLOOKUP(D127,episodes!$A$1:$B$76,2,FALSE)</f>
        <v>9</v>
      </c>
      <c r="F127" s="37" t="str">
        <f>VLOOKUP(D127,episodes!$A$1:$E$76,5,FALSE)</f>
        <v>Miri</v>
      </c>
      <c r="G127" s="37">
        <f>VLOOKUP(D127,episodes!$A$1:$D$76,3,FALSE)</f>
        <v>1</v>
      </c>
      <c r="H127" s="37">
        <f>VLOOKUP(D127,episodes!$A$1:$D$76,4,FALSE)</f>
        <v>8</v>
      </c>
      <c r="J127" s="43"/>
      <c r="K127" s="44">
        <f>COUNTIFS(A:A,A126)</f>
        <v>112</v>
      </c>
      <c r="L127" s="44">
        <f>COUNTIFS(B:B,B127)</f>
        <v>112</v>
      </c>
      <c r="M127" s="39" t="s">
        <v>2491</v>
      </c>
      <c r="N127" s="45"/>
      <c r="P127" s="39" t="s">
        <v>2979</v>
      </c>
    </row>
    <row r="128" spans="1:16" hidden="1" x14ac:dyDescent="0.3">
      <c r="A128" s="40" t="s">
        <v>1967</v>
      </c>
      <c r="B128" s="34" t="s">
        <v>776</v>
      </c>
      <c r="C128" s="35" t="s">
        <v>1990</v>
      </c>
      <c r="D128" s="41">
        <v>108</v>
      </c>
      <c r="E128" s="42">
        <f>VLOOKUP(D128,episodes!$A$1:$B$76,2,FALSE)</f>
        <v>9</v>
      </c>
      <c r="F128" s="37" t="str">
        <f>VLOOKUP(D128,episodes!$A$1:$E$76,5,FALSE)</f>
        <v>Miri</v>
      </c>
      <c r="G128" s="37">
        <f>VLOOKUP(D128,episodes!$A$1:$D$76,3,FALSE)</f>
        <v>1</v>
      </c>
      <c r="H128" s="37">
        <f>VLOOKUP(D128,episodes!$A$1:$D$76,4,FALSE)</f>
        <v>8</v>
      </c>
      <c r="J128" s="43"/>
      <c r="K128" s="44">
        <f>COUNTIFS(A:A,A127)</f>
        <v>112</v>
      </c>
      <c r="L128" s="44">
        <f>COUNTIFS(B:B,B128)</f>
        <v>112</v>
      </c>
      <c r="M128" s="39" t="s">
        <v>2491</v>
      </c>
      <c r="N128" s="45"/>
      <c r="P128" s="39" t="s">
        <v>2979</v>
      </c>
    </row>
    <row r="129" spans="1:16" hidden="1" x14ac:dyDescent="0.3">
      <c r="A129" s="40" t="s">
        <v>1967</v>
      </c>
      <c r="B129" s="34" t="s">
        <v>776</v>
      </c>
      <c r="C129" s="35" t="s">
        <v>1990</v>
      </c>
      <c r="D129" s="41">
        <v>108</v>
      </c>
      <c r="E129" s="42">
        <f>VLOOKUP(D129,episodes!$A$1:$B$76,2,FALSE)</f>
        <v>9</v>
      </c>
      <c r="F129" s="37" t="str">
        <f>VLOOKUP(D129,episodes!$A$1:$E$76,5,FALSE)</f>
        <v>Miri</v>
      </c>
      <c r="G129" s="37">
        <f>VLOOKUP(D129,episodes!$A$1:$D$76,3,FALSE)</f>
        <v>1</v>
      </c>
      <c r="H129" s="37">
        <f>VLOOKUP(D129,episodes!$A$1:$D$76,4,FALSE)</f>
        <v>8</v>
      </c>
      <c r="J129" s="43"/>
      <c r="K129" s="44">
        <f>COUNTIFS(A:A,A128)</f>
        <v>112</v>
      </c>
      <c r="L129" s="44">
        <f>COUNTIFS(B:B,B129)</f>
        <v>112</v>
      </c>
      <c r="M129" s="39" t="s">
        <v>2491</v>
      </c>
      <c r="N129" s="45"/>
      <c r="P129" s="39" t="s">
        <v>2979</v>
      </c>
    </row>
    <row r="130" spans="1:16" hidden="1" x14ac:dyDescent="0.3">
      <c r="A130" s="40" t="s">
        <v>1967</v>
      </c>
      <c r="B130" s="34" t="s">
        <v>776</v>
      </c>
      <c r="C130" s="35" t="s">
        <v>1990</v>
      </c>
      <c r="D130" s="41">
        <v>109</v>
      </c>
      <c r="E130" s="42">
        <f>VLOOKUP(D130,episodes!$A$1:$B$76,2,FALSE)</f>
        <v>10</v>
      </c>
      <c r="F130" s="37" t="str">
        <f>VLOOKUP(D130,episodes!$A$1:$E$76,5,FALSE)</f>
        <v>Dagger of the Mind</v>
      </c>
      <c r="G130" s="37">
        <f>VLOOKUP(D130,episodes!$A$1:$D$76,3,FALSE)</f>
        <v>1</v>
      </c>
      <c r="H130" s="37">
        <f>VLOOKUP(D130,episodes!$A$1:$D$76,4,FALSE)</f>
        <v>9</v>
      </c>
      <c r="J130" s="43"/>
      <c r="K130" s="44">
        <f>COUNTIFS(A:A,A129)</f>
        <v>112</v>
      </c>
      <c r="L130" s="44">
        <f>COUNTIFS(B:B,B130)</f>
        <v>112</v>
      </c>
      <c r="M130" s="39" t="s">
        <v>2491</v>
      </c>
      <c r="N130" s="45"/>
      <c r="P130" s="39" t="s">
        <v>2979</v>
      </c>
    </row>
    <row r="131" spans="1:16" hidden="1" x14ac:dyDescent="0.3">
      <c r="A131" s="40" t="s">
        <v>1967</v>
      </c>
      <c r="B131" s="34" t="s">
        <v>776</v>
      </c>
      <c r="C131" s="35" t="s">
        <v>1990</v>
      </c>
      <c r="D131" s="41">
        <v>109</v>
      </c>
      <c r="E131" s="42">
        <f>VLOOKUP(D131,episodes!$A$1:$B$76,2,FALSE)</f>
        <v>10</v>
      </c>
      <c r="F131" s="37" t="str">
        <f>VLOOKUP(D131,episodes!$A$1:$E$76,5,FALSE)</f>
        <v>Dagger of the Mind</v>
      </c>
      <c r="G131" s="37">
        <f>VLOOKUP(D131,episodes!$A$1:$D$76,3,FALSE)</f>
        <v>1</v>
      </c>
      <c r="H131" s="37">
        <f>VLOOKUP(D131,episodes!$A$1:$D$76,4,FALSE)</f>
        <v>9</v>
      </c>
      <c r="J131" s="43"/>
      <c r="K131" s="44">
        <f>COUNTIFS(A:A,A130)</f>
        <v>112</v>
      </c>
      <c r="L131" s="44">
        <f>COUNTIFS(B:B,B131)</f>
        <v>112</v>
      </c>
      <c r="M131" s="39" t="s">
        <v>2491</v>
      </c>
      <c r="N131" s="45"/>
      <c r="P131" s="39" t="s">
        <v>2979</v>
      </c>
    </row>
    <row r="132" spans="1:16" hidden="1" x14ac:dyDescent="0.3">
      <c r="A132" s="40" t="s">
        <v>1967</v>
      </c>
      <c r="B132" s="34" t="s">
        <v>776</v>
      </c>
      <c r="C132" s="35" t="s">
        <v>1990</v>
      </c>
      <c r="D132" s="41">
        <v>110</v>
      </c>
      <c r="E132" s="42">
        <f>VLOOKUP(D132,episodes!$A$1:$B$76,2,FALSE)</f>
        <v>11</v>
      </c>
      <c r="F132" s="37" t="str">
        <f>VLOOKUP(D132,episodes!$A$1:$E$76,5,FALSE)</f>
        <v>The Corbomite Maneuver</v>
      </c>
      <c r="G132" s="37">
        <f>VLOOKUP(D132,episodes!$A$1:$D$76,3,FALSE)</f>
        <v>1</v>
      </c>
      <c r="H132" s="37">
        <f>VLOOKUP(D132,episodes!$A$1:$D$76,4,FALSE)</f>
        <v>10</v>
      </c>
      <c r="J132" s="43"/>
      <c r="K132" s="44">
        <f>COUNTIFS(A:A,A131)</f>
        <v>112</v>
      </c>
      <c r="L132" s="44">
        <f>COUNTIFS(B:B,B132)</f>
        <v>112</v>
      </c>
      <c r="M132" s="39" t="s">
        <v>2491</v>
      </c>
      <c r="P132" s="39" t="s">
        <v>2979</v>
      </c>
    </row>
    <row r="133" spans="1:16" hidden="1" x14ac:dyDescent="0.3">
      <c r="A133" s="40" t="s">
        <v>1967</v>
      </c>
      <c r="B133" s="34" t="s">
        <v>776</v>
      </c>
      <c r="C133" s="35" t="s">
        <v>1990</v>
      </c>
      <c r="D133" s="41">
        <v>110</v>
      </c>
      <c r="E133" s="42">
        <f>VLOOKUP(D133,episodes!$A$1:$B$76,2,FALSE)</f>
        <v>11</v>
      </c>
      <c r="F133" s="37" t="str">
        <f>VLOOKUP(D133,episodes!$A$1:$E$76,5,FALSE)</f>
        <v>The Corbomite Maneuver</v>
      </c>
      <c r="G133" s="37">
        <f>VLOOKUP(D133,episodes!$A$1:$D$76,3,FALSE)</f>
        <v>1</v>
      </c>
      <c r="H133" s="37">
        <f>VLOOKUP(D133,episodes!$A$1:$D$76,4,FALSE)</f>
        <v>10</v>
      </c>
      <c r="J133" s="43"/>
      <c r="K133" s="44">
        <f>COUNTIFS(A:A,A132)</f>
        <v>112</v>
      </c>
      <c r="L133" s="44">
        <f>COUNTIFS(B:B,B133)</f>
        <v>112</v>
      </c>
      <c r="M133" s="39" t="s">
        <v>2491</v>
      </c>
      <c r="P133" s="39" t="s">
        <v>2979</v>
      </c>
    </row>
    <row r="134" spans="1:16" hidden="1" x14ac:dyDescent="0.3">
      <c r="A134" s="40" t="s">
        <v>1967</v>
      </c>
      <c r="B134" s="34" t="s">
        <v>776</v>
      </c>
      <c r="C134" s="35" t="s">
        <v>1990</v>
      </c>
      <c r="D134" s="41">
        <v>110</v>
      </c>
      <c r="E134" s="42">
        <f>VLOOKUP(D134,episodes!$A$1:$B$76,2,FALSE)</f>
        <v>11</v>
      </c>
      <c r="F134" s="37" t="str">
        <f>VLOOKUP(D134,episodes!$A$1:$E$76,5,FALSE)</f>
        <v>The Corbomite Maneuver</v>
      </c>
      <c r="G134" s="37">
        <f>VLOOKUP(D134,episodes!$A$1:$D$76,3,FALSE)</f>
        <v>1</v>
      </c>
      <c r="H134" s="37">
        <f>VLOOKUP(D134,episodes!$A$1:$D$76,4,FALSE)</f>
        <v>10</v>
      </c>
      <c r="J134" s="43"/>
      <c r="K134" s="44">
        <f>COUNTIFS(A:A,A133)</f>
        <v>112</v>
      </c>
      <c r="L134" s="44">
        <f>COUNTIFS(B:B,B134)</f>
        <v>112</v>
      </c>
      <c r="M134" s="39" t="s">
        <v>2491</v>
      </c>
      <c r="P134" s="39" t="s">
        <v>2979</v>
      </c>
    </row>
    <row r="135" spans="1:16" hidden="1" x14ac:dyDescent="0.3">
      <c r="A135" s="40" t="s">
        <v>1967</v>
      </c>
      <c r="B135" s="34" t="s">
        <v>776</v>
      </c>
      <c r="C135" s="35" t="s">
        <v>2020</v>
      </c>
      <c r="D135" s="41">
        <v>111</v>
      </c>
      <c r="E135" s="42">
        <f>VLOOKUP(D135,episodes!$A$1:$B$76,2,FALSE)</f>
        <v>12</v>
      </c>
      <c r="F135" s="37" t="str">
        <f>VLOOKUP(D135,episodes!$A$1:$E$76,5,FALSE)</f>
        <v>The Menagerie, Part I</v>
      </c>
      <c r="G135" s="37">
        <f>VLOOKUP(D135,episodes!$A$1:$D$76,3,FALSE)</f>
        <v>1</v>
      </c>
      <c r="H135" s="37">
        <f>VLOOKUP(D135,episodes!$A$1:$D$76,4,FALSE)</f>
        <v>11</v>
      </c>
      <c r="J135" s="43"/>
      <c r="K135" s="44">
        <f>COUNTIFS(A:A,A134)</f>
        <v>112</v>
      </c>
      <c r="L135" s="44">
        <f>COUNTIFS(B:B,B135)</f>
        <v>112</v>
      </c>
      <c r="M135" s="39" t="s">
        <v>2491</v>
      </c>
      <c r="N135" s="45"/>
      <c r="O135" s="39" t="s">
        <v>162</v>
      </c>
      <c r="P135" s="39" t="s">
        <v>2979</v>
      </c>
    </row>
    <row r="136" spans="1:16" hidden="1" x14ac:dyDescent="0.3">
      <c r="A136" s="40" t="s">
        <v>1967</v>
      </c>
      <c r="B136" s="34" t="s">
        <v>776</v>
      </c>
      <c r="C136" s="35" t="s">
        <v>1990</v>
      </c>
      <c r="D136" s="41">
        <v>111</v>
      </c>
      <c r="E136" s="42">
        <f>VLOOKUP(D136,episodes!$A$1:$B$76,2,FALSE)</f>
        <v>12</v>
      </c>
      <c r="F136" s="37" t="str">
        <f>VLOOKUP(D136,episodes!$A$1:$E$76,5,FALSE)</f>
        <v>The Menagerie, Part I</v>
      </c>
      <c r="G136" s="37">
        <f>VLOOKUP(D136,episodes!$A$1:$D$76,3,FALSE)</f>
        <v>1</v>
      </c>
      <c r="H136" s="37">
        <f>VLOOKUP(D136,episodes!$A$1:$D$76,4,FALSE)</f>
        <v>11</v>
      </c>
      <c r="J136" s="43"/>
      <c r="K136" s="44">
        <f>COUNTIFS(A:A,A135)</f>
        <v>112</v>
      </c>
      <c r="L136" s="44">
        <f>COUNTIFS(B:B,B136)</f>
        <v>112</v>
      </c>
      <c r="M136" s="39" t="s">
        <v>2491</v>
      </c>
      <c r="N136" s="45"/>
      <c r="P136" s="39" t="s">
        <v>2979</v>
      </c>
    </row>
    <row r="137" spans="1:16" hidden="1" x14ac:dyDescent="0.3">
      <c r="A137" s="40" t="s">
        <v>1967</v>
      </c>
      <c r="B137" s="34" t="s">
        <v>776</v>
      </c>
      <c r="C137" s="35" t="s">
        <v>1990</v>
      </c>
      <c r="D137" s="41">
        <v>111</v>
      </c>
      <c r="E137" s="42">
        <f>VLOOKUP(D137,episodes!$A$1:$B$76,2,FALSE)</f>
        <v>12</v>
      </c>
      <c r="F137" s="37" t="str">
        <f>VLOOKUP(D137,episodes!$A$1:$E$76,5,FALSE)</f>
        <v>The Menagerie, Part I</v>
      </c>
      <c r="G137" s="37">
        <f>VLOOKUP(D137,episodes!$A$1:$D$76,3,FALSE)</f>
        <v>1</v>
      </c>
      <c r="H137" s="37">
        <f>VLOOKUP(D137,episodes!$A$1:$D$76,4,FALSE)</f>
        <v>11</v>
      </c>
      <c r="J137" s="43"/>
      <c r="K137" s="44">
        <f>COUNTIFS(A:A,A136)</f>
        <v>112</v>
      </c>
      <c r="L137" s="44">
        <f>COUNTIFS(B:B,B137)</f>
        <v>112</v>
      </c>
      <c r="M137" s="39" t="s">
        <v>2491</v>
      </c>
      <c r="N137" s="45"/>
      <c r="P137" s="39" t="s">
        <v>2979</v>
      </c>
    </row>
    <row r="138" spans="1:16" hidden="1" x14ac:dyDescent="0.3">
      <c r="A138" s="40" t="s">
        <v>1967</v>
      </c>
      <c r="B138" s="34" t="s">
        <v>776</v>
      </c>
      <c r="C138" s="35" t="s">
        <v>1990</v>
      </c>
      <c r="D138" s="41">
        <v>111</v>
      </c>
      <c r="E138" s="42">
        <f>VLOOKUP(D138,episodes!$A$1:$B$76,2,FALSE)</f>
        <v>12</v>
      </c>
      <c r="F138" s="37" t="str">
        <f>VLOOKUP(D138,episodes!$A$1:$E$76,5,FALSE)</f>
        <v>The Menagerie, Part I</v>
      </c>
      <c r="G138" s="37">
        <f>VLOOKUP(D138,episodes!$A$1:$D$76,3,FALSE)</f>
        <v>1</v>
      </c>
      <c r="H138" s="37">
        <f>VLOOKUP(D138,episodes!$A$1:$D$76,4,FALSE)</f>
        <v>11</v>
      </c>
      <c r="J138" s="43"/>
      <c r="K138" s="44">
        <f>COUNTIFS(A:A,A137)</f>
        <v>112</v>
      </c>
      <c r="L138" s="44">
        <f>COUNTIFS(B:B,B138)</f>
        <v>112</v>
      </c>
      <c r="M138" s="39" t="s">
        <v>2491</v>
      </c>
      <c r="N138" s="45"/>
      <c r="P138" s="39" t="s">
        <v>2979</v>
      </c>
    </row>
    <row r="139" spans="1:16" hidden="1" x14ac:dyDescent="0.3">
      <c r="A139" s="40" t="s">
        <v>1967</v>
      </c>
      <c r="B139" s="34" t="s">
        <v>776</v>
      </c>
      <c r="C139" s="35" t="s">
        <v>1990</v>
      </c>
      <c r="D139" s="41">
        <v>111</v>
      </c>
      <c r="E139" s="42">
        <f>VLOOKUP(D139,episodes!$A$1:$B$76,2,FALSE)</f>
        <v>12</v>
      </c>
      <c r="F139" s="37" t="str">
        <f>VLOOKUP(D139,episodes!$A$1:$E$76,5,FALSE)</f>
        <v>The Menagerie, Part I</v>
      </c>
      <c r="G139" s="37">
        <f>VLOOKUP(D139,episodes!$A$1:$D$76,3,FALSE)</f>
        <v>1</v>
      </c>
      <c r="H139" s="37">
        <f>VLOOKUP(D139,episodes!$A$1:$D$76,4,FALSE)</f>
        <v>11</v>
      </c>
      <c r="J139" s="43"/>
      <c r="K139" s="44">
        <f>COUNTIFS(A:A,A138)</f>
        <v>112</v>
      </c>
      <c r="L139" s="44">
        <f>COUNTIFS(B:B,B139)</f>
        <v>112</v>
      </c>
      <c r="M139" s="39" t="s">
        <v>2491</v>
      </c>
      <c r="N139" s="45"/>
      <c r="P139" s="39" t="s">
        <v>2979</v>
      </c>
    </row>
    <row r="140" spans="1:16" hidden="1" x14ac:dyDescent="0.3">
      <c r="A140" s="40" t="s">
        <v>1967</v>
      </c>
      <c r="B140" s="34" t="s">
        <v>776</v>
      </c>
      <c r="C140" s="35" t="s">
        <v>1990</v>
      </c>
      <c r="D140" s="41">
        <v>111</v>
      </c>
      <c r="E140" s="42">
        <f>VLOOKUP(D140,episodes!$A$1:$B$76,2,FALSE)</f>
        <v>12</v>
      </c>
      <c r="F140" s="37" t="str">
        <f>VLOOKUP(D140,episodes!$A$1:$E$76,5,FALSE)</f>
        <v>The Menagerie, Part I</v>
      </c>
      <c r="G140" s="37">
        <f>VLOOKUP(D140,episodes!$A$1:$D$76,3,FALSE)</f>
        <v>1</v>
      </c>
      <c r="H140" s="37">
        <f>VLOOKUP(D140,episodes!$A$1:$D$76,4,FALSE)</f>
        <v>11</v>
      </c>
      <c r="J140" s="43"/>
      <c r="K140" s="44">
        <f>COUNTIFS(A:A,A139)</f>
        <v>112</v>
      </c>
      <c r="L140" s="44">
        <f>COUNTIFS(B:B,B140)</f>
        <v>112</v>
      </c>
      <c r="M140" s="39" t="s">
        <v>2491</v>
      </c>
      <c r="N140" s="45"/>
      <c r="P140" s="39" t="s">
        <v>2979</v>
      </c>
    </row>
    <row r="141" spans="1:16" hidden="1" x14ac:dyDescent="0.3">
      <c r="A141" s="40" t="s">
        <v>1967</v>
      </c>
      <c r="B141" s="34" t="s">
        <v>776</v>
      </c>
      <c r="C141" s="35" t="s">
        <v>1990</v>
      </c>
      <c r="D141" s="41">
        <v>111</v>
      </c>
      <c r="E141" s="42">
        <f>VLOOKUP(D141,episodes!$A$1:$B$76,2,FALSE)</f>
        <v>12</v>
      </c>
      <c r="F141" s="37" t="str">
        <f>VLOOKUP(D141,episodes!$A$1:$E$76,5,FALSE)</f>
        <v>The Menagerie, Part I</v>
      </c>
      <c r="G141" s="37">
        <f>VLOOKUP(D141,episodes!$A$1:$D$76,3,FALSE)</f>
        <v>1</v>
      </c>
      <c r="H141" s="37">
        <f>VLOOKUP(D141,episodes!$A$1:$D$76,4,FALSE)</f>
        <v>11</v>
      </c>
      <c r="J141" s="43"/>
      <c r="K141" s="44">
        <f>COUNTIFS(A:A,A140)</f>
        <v>112</v>
      </c>
      <c r="L141" s="44">
        <f>COUNTIFS(B:B,B141)</f>
        <v>112</v>
      </c>
      <c r="M141" s="39" t="s">
        <v>2491</v>
      </c>
      <c r="N141" s="45"/>
      <c r="P141" s="39" t="s">
        <v>2979</v>
      </c>
    </row>
    <row r="142" spans="1:16" hidden="1" x14ac:dyDescent="0.3">
      <c r="A142" s="40" t="s">
        <v>1967</v>
      </c>
      <c r="B142" s="34" t="s">
        <v>776</v>
      </c>
      <c r="C142" s="35" t="s">
        <v>1990</v>
      </c>
      <c r="D142" s="41">
        <v>113</v>
      </c>
      <c r="E142" s="42">
        <f>VLOOKUP(D142,episodes!$A$1:$B$76,2,FALSE)</f>
        <v>14</v>
      </c>
      <c r="F142" s="37" t="str">
        <f>VLOOKUP(D142,episodes!$A$1:$E$76,5,FALSE)</f>
        <v>The Conscience of the King</v>
      </c>
      <c r="G142" s="37">
        <f>VLOOKUP(D142,episodes!$A$1:$D$76,3,FALSE)</f>
        <v>1</v>
      </c>
      <c r="H142" s="37">
        <f>VLOOKUP(D142,episodes!$A$1:$D$76,4,FALSE)</f>
        <v>13</v>
      </c>
      <c r="J142" s="43"/>
      <c r="K142" s="44">
        <f>COUNTIFS(A:A,A141)</f>
        <v>112</v>
      </c>
      <c r="L142" s="44">
        <f>COUNTIFS(B:B,B142)</f>
        <v>112</v>
      </c>
      <c r="M142" s="39" t="s">
        <v>2491</v>
      </c>
      <c r="P142" s="39" t="s">
        <v>2979</v>
      </c>
    </row>
    <row r="143" spans="1:16" hidden="1" x14ac:dyDescent="0.3">
      <c r="A143" s="40" t="s">
        <v>1967</v>
      </c>
      <c r="B143" s="34" t="s">
        <v>776</v>
      </c>
      <c r="C143" s="35" t="s">
        <v>1990</v>
      </c>
      <c r="D143" s="41">
        <v>113</v>
      </c>
      <c r="E143" s="42">
        <f>VLOOKUP(D143,episodes!$A$1:$B$76,2,FALSE)</f>
        <v>14</v>
      </c>
      <c r="F143" s="37" t="str">
        <f>VLOOKUP(D143,episodes!$A$1:$E$76,5,FALSE)</f>
        <v>The Conscience of the King</v>
      </c>
      <c r="G143" s="37">
        <f>VLOOKUP(D143,episodes!$A$1:$D$76,3,FALSE)</f>
        <v>1</v>
      </c>
      <c r="H143" s="37">
        <f>VLOOKUP(D143,episodes!$A$1:$D$76,4,FALSE)</f>
        <v>13</v>
      </c>
      <c r="J143" s="43"/>
      <c r="K143" s="44">
        <f>COUNTIFS(A:A,A142)</f>
        <v>112</v>
      </c>
      <c r="L143" s="44">
        <f>COUNTIFS(B:B,B143)</f>
        <v>112</v>
      </c>
      <c r="M143" s="39" t="s">
        <v>2491</v>
      </c>
      <c r="P143" s="39" t="s">
        <v>2979</v>
      </c>
    </row>
    <row r="144" spans="1:16" hidden="1" x14ac:dyDescent="0.3">
      <c r="A144" s="40" t="s">
        <v>1967</v>
      </c>
      <c r="B144" s="34" t="s">
        <v>776</v>
      </c>
      <c r="C144" s="35" t="s">
        <v>1990</v>
      </c>
      <c r="D144" s="41">
        <v>113</v>
      </c>
      <c r="E144" s="42">
        <f>VLOOKUP(D144,episodes!$A$1:$B$76,2,FALSE)</f>
        <v>14</v>
      </c>
      <c r="F144" s="37" t="str">
        <f>VLOOKUP(D144,episodes!$A$1:$E$76,5,FALSE)</f>
        <v>The Conscience of the King</v>
      </c>
      <c r="G144" s="37">
        <f>VLOOKUP(D144,episodes!$A$1:$D$76,3,FALSE)</f>
        <v>1</v>
      </c>
      <c r="H144" s="37">
        <f>VLOOKUP(D144,episodes!$A$1:$D$76,4,FALSE)</f>
        <v>13</v>
      </c>
      <c r="J144" s="43"/>
      <c r="K144" s="44">
        <f>COUNTIFS(A:A,A143)</f>
        <v>112</v>
      </c>
      <c r="L144" s="44">
        <f>COUNTIFS(B:B,B144)</f>
        <v>112</v>
      </c>
      <c r="M144" s="39" t="s">
        <v>2491</v>
      </c>
      <c r="P144" s="39" t="s">
        <v>2979</v>
      </c>
    </row>
    <row r="145" spans="1:16" hidden="1" x14ac:dyDescent="0.3">
      <c r="A145" s="40" t="s">
        <v>1967</v>
      </c>
      <c r="B145" s="34" t="s">
        <v>776</v>
      </c>
      <c r="C145" s="35" t="s">
        <v>1990</v>
      </c>
      <c r="D145" s="41">
        <v>113</v>
      </c>
      <c r="E145" s="42">
        <f>VLOOKUP(D145,episodes!$A$1:$B$76,2,FALSE)</f>
        <v>14</v>
      </c>
      <c r="F145" s="37" t="str">
        <f>VLOOKUP(D145,episodes!$A$1:$E$76,5,FALSE)</f>
        <v>The Conscience of the King</v>
      </c>
      <c r="G145" s="37">
        <f>VLOOKUP(D145,episodes!$A$1:$D$76,3,FALSE)</f>
        <v>1</v>
      </c>
      <c r="H145" s="37">
        <f>VLOOKUP(D145,episodes!$A$1:$D$76,4,FALSE)</f>
        <v>13</v>
      </c>
      <c r="J145" s="43"/>
      <c r="K145" s="44">
        <f>COUNTIFS(A:A,A144)</f>
        <v>112</v>
      </c>
      <c r="L145" s="44">
        <f>COUNTIFS(B:B,B145)</f>
        <v>112</v>
      </c>
      <c r="M145" s="39" t="s">
        <v>2491</v>
      </c>
      <c r="P145" s="39" t="s">
        <v>2979</v>
      </c>
    </row>
    <row r="146" spans="1:16" hidden="1" x14ac:dyDescent="0.3">
      <c r="A146" s="40" t="s">
        <v>1967</v>
      </c>
      <c r="B146" s="34" t="s">
        <v>776</v>
      </c>
      <c r="C146" s="35" t="s">
        <v>2142</v>
      </c>
      <c r="D146" s="41">
        <v>113</v>
      </c>
      <c r="E146" s="42">
        <f>VLOOKUP(D146,episodes!$A$1:$B$76,2,FALSE)</f>
        <v>14</v>
      </c>
      <c r="F146" s="37" t="str">
        <f>VLOOKUP(D146,episodes!$A$1:$E$76,5,FALSE)</f>
        <v>The Conscience of the King</v>
      </c>
      <c r="G146" s="37">
        <f>VLOOKUP(D146,episodes!$A$1:$D$76,3,FALSE)</f>
        <v>1</v>
      </c>
      <c r="H146" s="37">
        <f>VLOOKUP(D146,episodes!$A$1:$D$76,4,FALSE)</f>
        <v>13</v>
      </c>
      <c r="J146" s="43"/>
      <c r="K146" s="44">
        <f>COUNTIFS(A:A,A145)</f>
        <v>112</v>
      </c>
      <c r="L146" s="44">
        <f>COUNTIFS(B:B,B146)</f>
        <v>112</v>
      </c>
      <c r="M146" s="39" t="s">
        <v>2542</v>
      </c>
      <c r="O146" s="39" t="s">
        <v>148</v>
      </c>
      <c r="P146" s="39" t="s">
        <v>2979</v>
      </c>
    </row>
    <row r="147" spans="1:16" hidden="1" x14ac:dyDescent="0.3">
      <c r="A147" s="40" t="s">
        <v>1967</v>
      </c>
      <c r="B147" s="34" t="s">
        <v>776</v>
      </c>
      <c r="C147" s="35" t="s">
        <v>2020</v>
      </c>
      <c r="D147" s="48">
        <v>114</v>
      </c>
      <c r="E147" s="42">
        <f>VLOOKUP(D147,episodes!$A$1:$B$76,2,FALSE)</f>
        <v>15</v>
      </c>
      <c r="F147" s="37" t="str">
        <f>VLOOKUP(D147,episodes!$A$1:$E$76,5,FALSE)</f>
        <v>Balance of Terror</v>
      </c>
      <c r="G147" s="37">
        <f>VLOOKUP(D147,episodes!$A$1:$D$76,3,FALSE)</f>
        <v>1</v>
      </c>
      <c r="H147" s="37">
        <f>VLOOKUP(D147,episodes!$A$1:$D$76,4,FALSE)</f>
        <v>14</v>
      </c>
      <c r="J147" s="43"/>
      <c r="K147" s="44">
        <f>COUNTIFS(A:A,A146)</f>
        <v>112</v>
      </c>
      <c r="L147" s="44">
        <f>COUNTIFS(B:B,B147)</f>
        <v>112</v>
      </c>
      <c r="M147" s="46" t="s">
        <v>2491</v>
      </c>
      <c r="N147" s="46"/>
      <c r="O147" s="39" t="s">
        <v>162</v>
      </c>
      <c r="P147" s="46" t="s">
        <v>2979</v>
      </c>
    </row>
    <row r="148" spans="1:16" hidden="1" x14ac:dyDescent="0.3">
      <c r="A148" s="40" t="s">
        <v>1967</v>
      </c>
      <c r="B148" s="34" t="s">
        <v>776</v>
      </c>
      <c r="C148" s="35" t="s">
        <v>1990</v>
      </c>
      <c r="D148" s="48">
        <v>114</v>
      </c>
      <c r="E148" s="42">
        <f>VLOOKUP(D148,episodes!$A$1:$B$76,2,FALSE)</f>
        <v>15</v>
      </c>
      <c r="F148" s="37" t="str">
        <f>VLOOKUP(D148,episodes!$A$1:$E$76,5,FALSE)</f>
        <v>Balance of Terror</v>
      </c>
      <c r="G148" s="37">
        <f>VLOOKUP(D148,episodes!$A$1:$D$76,3,FALSE)</f>
        <v>1</v>
      </c>
      <c r="H148" s="37">
        <f>VLOOKUP(D148,episodes!$A$1:$D$76,4,FALSE)</f>
        <v>14</v>
      </c>
      <c r="J148" s="43"/>
      <c r="K148" s="44">
        <f>COUNTIFS(A:A,A147)</f>
        <v>112</v>
      </c>
      <c r="L148" s="44">
        <f>COUNTIFS(B:B,B148)</f>
        <v>112</v>
      </c>
      <c r="M148" s="46" t="s">
        <v>2491</v>
      </c>
      <c r="N148" s="46"/>
      <c r="O148" s="46"/>
      <c r="P148" s="46" t="s">
        <v>2979</v>
      </c>
    </row>
    <row r="149" spans="1:16" hidden="1" x14ac:dyDescent="0.3">
      <c r="A149" s="40" t="s">
        <v>1967</v>
      </c>
      <c r="B149" s="34" t="s">
        <v>776</v>
      </c>
      <c r="C149" s="35" t="s">
        <v>1990</v>
      </c>
      <c r="D149" s="48">
        <v>114</v>
      </c>
      <c r="E149" s="42">
        <f>VLOOKUP(D149,episodes!$A$1:$B$76,2,FALSE)</f>
        <v>15</v>
      </c>
      <c r="F149" s="37" t="str">
        <f>VLOOKUP(D149,episodes!$A$1:$E$76,5,FALSE)</f>
        <v>Balance of Terror</v>
      </c>
      <c r="G149" s="37">
        <f>VLOOKUP(D149,episodes!$A$1:$D$76,3,FALSE)</f>
        <v>1</v>
      </c>
      <c r="H149" s="37">
        <f>VLOOKUP(D149,episodes!$A$1:$D$76,4,FALSE)</f>
        <v>14</v>
      </c>
      <c r="J149" s="43"/>
      <c r="K149" s="44">
        <f>COUNTIFS(A:A,A148)</f>
        <v>112</v>
      </c>
      <c r="L149" s="44">
        <f>COUNTIFS(B:B,B149)</f>
        <v>112</v>
      </c>
      <c r="M149" s="46" t="s">
        <v>2491</v>
      </c>
      <c r="N149" s="46"/>
      <c r="O149" s="46"/>
      <c r="P149" s="46" t="s">
        <v>2979</v>
      </c>
    </row>
    <row r="150" spans="1:16" hidden="1" x14ac:dyDescent="0.3">
      <c r="A150" s="40" t="s">
        <v>1967</v>
      </c>
      <c r="B150" s="34" t="s">
        <v>776</v>
      </c>
      <c r="C150" s="35" t="s">
        <v>2020</v>
      </c>
      <c r="D150" s="48">
        <v>115</v>
      </c>
      <c r="E150" s="42">
        <f>VLOOKUP(D150,episodes!$A$1:$B$76,2,FALSE)</f>
        <v>16</v>
      </c>
      <c r="F150" s="37" t="str">
        <f>VLOOKUP(D150,episodes!$A$1:$E$76,5,FALSE)</f>
        <v>Shore Leave</v>
      </c>
      <c r="G150" s="37">
        <f>VLOOKUP(D150,episodes!$A$1:$D$76,3,FALSE)</f>
        <v>1</v>
      </c>
      <c r="H150" s="37">
        <f>VLOOKUP(D150,episodes!$A$1:$D$76,4,FALSE)</f>
        <v>15</v>
      </c>
      <c r="J150" s="43"/>
      <c r="K150" s="44">
        <f>COUNTIFS(A:A,A149)</f>
        <v>112</v>
      </c>
      <c r="L150" s="44">
        <f>COUNTIFS(B:B,B150)</f>
        <v>112</v>
      </c>
      <c r="M150" s="46" t="s">
        <v>2491</v>
      </c>
      <c r="N150" s="49"/>
      <c r="O150" s="39" t="s">
        <v>162</v>
      </c>
      <c r="P150" s="46" t="s">
        <v>2979</v>
      </c>
    </row>
    <row r="151" spans="1:16" hidden="1" x14ac:dyDescent="0.3">
      <c r="A151" s="40" t="s">
        <v>1967</v>
      </c>
      <c r="B151" s="34" t="s">
        <v>776</v>
      </c>
      <c r="C151" s="35" t="s">
        <v>1990</v>
      </c>
      <c r="D151" s="48">
        <v>115</v>
      </c>
      <c r="E151" s="42">
        <f>VLOOKUP(D151,episodes!$A$1:$B$76,2,FALSE)</f>
        <v>16</v>
      </c>
      <c r="F151" s="37" t="str">
        <f>VLOOKUP(D151,episodes!$A$1:$E$76,5,FALSE)</f>
        <v>Shore Leave</v>
      </c>
      <c r="G151" s="37">
        <f>VLOOKUP(D151,episodes!$A$1:$D$76,3,FALSE)</f>
        <v>1</v>
      </c>
      <c r="H151" s="37">
        <f>VLOOKUP(D151,episodes!$A$1:$D$76,4,FALSE)</f>
        <v>15</v>
      </c>
      <c r="J151" s="43"/>
      <c r="K151" s="44">
        <f>COUNTIFS(A:A,A150)</f>
        <v>112</v>
      </c>
      <c r="L151" s="44">
        <f>COUNTIFS(B:B,B151)</f>
        <v>112</v>
      </c>
      <c r="M151" s="46" t="s">
        <v>2491</v>
      </c>
      <c r="N151" s="49"/>
      <c r="O151" s="46"/>
      <c r="P151" s="46" t="s">
        <v>2979</v>
      </c>
    </row>
    <row r="152" spans="1:16" hidden="1" x14ac:dyDescent="0.3">
      <c r="A152" s="40" t="s">
        <v>1967</v>
      </c>
      <c r="B152" s="34" t="s">
        <v>776</v>
      </c>
      <c r="C152" s="35" t="s">
        <v>1990</v>
      </c>
      <c r="D152" s="48">
        <v>115</v>
      </c>
      <c r="E152" s="42">
        <f>VLOOKUP(D152,episodes!$A$1:$B$76,2,FALSE)</f>
        <v>16</v>
      </c>
      <c r="F152" s="37" t="str">
        <f>VLOOKUP(D152,episodes!$A$1:$E$76,5,FALSE)</f>
        <v>Shore Leave</v>
      </c>
      <c r="G152" s="37">
        <f>VLOOKUP(D152,episodes!$A$1:$D$76,3,FALSE)</f>
        <v>1</v>
      </c>
      <c r="H152" s="37">
        <f>VLOOKUP(D152,episodes!$A$1:$D$76,4,FALSE)</f>
        <v>15</v>
      </c>
      <c r="J152" s="43"/>
      <c r="K152" s="44">
        <f>COUNTIFS(A:A,A151)</f>
        <v>112</v>
      </c>
      <c r="L152" s="44">
        <f>COUNTIFS(B:B,B152)</f>
        <v>112</v>
      </c>
      <c r="M152" s="46" t="s">
        <v>2491</v>
      </c>
      <c r="N152" s="49"/>
      <c r="O152" s="46"/>
      <c r="P152" s="46" t="s">
        <v>2979</v>
      </c>
    </row>
    <row r="153" spans="1:16" hidden="1" x14ac:dyDescent="0.3">
      <c r="A153" s="40" t="s">
        <v>1967</v>
      </c>
      <c r="B153" s="34" t="s">
        <v>776</v>
      </c>
      <c r="C153" s="35" t="s">
        <v>1990</v>
      </c>
      <c r="D153" s="48">
        <v>115</v>
      </c>
      <c r="E153" s="42">
        <f>VLOOKUP(D153,episodes!$A$1:$B$76,2,FALSE)</f>
        <v>16</v>
      </c>
      <c r="F153" s="37" t="str">
        <f>VLOOKUP(D153,episodes!$A$1:$E$76,5,FALSE)</f>
        <v>Shore Leave</v>
      </c>
      <c r="G153" s="37">
        <f>VLOOKUP(D153,episodes!$A$1:$D$76,3,FALSE)</f>
        <v>1</v>
      </c>
      <c r="H153" s="37">
        <f>VLOOKUP(D153,episodes!$A$1:$D$76,4,FALSE)</f>
        <v>15</v>
      </c>
      <c r="J153" s="43"/>
      <c r="K153" s="44">
        <f>COUNTIFS(A:A,A152)</f>
        <v>112</v>
      </c>
      <c r="L153" s="44">
        <f>COUNTIFS(B:B,B153)</f>
        <v>112</v>
      </c>
      <c r="M153" s="46" t="s">
        <v>2491</v>
      </c>
      <c r="N153" s="49"/>
      <c r="O153" s="46"/>
      <c r="P153" s="46" t="s">
        <v>2979</v>
      </c>
    </row>
    <row r="154" spans="1:16" hidden="1" x14ac:dyDescent="0.3">
      <c r="A154" s="40" t="s">
        <v>1967</v>
      </c>
      <c r="B154" s="34" t="s">
        <v>776</v>
      </c>
      <c r="C154" s="35" t="s">
        <v>1990</v>
      </c>
      <c r="D154" s="48">
        <v>115</v>
      </c>
      <c r="E154" s="42">
        <f>VLOOKUP(D154,episodes!$A$1:$B$76,2,FALSE)</f>
        <v>16</v>
      </c>
      <c r="F154" s="37" t="str">
        <f>VLOOKUP(D154,episodes!$A$1:$E$76,5,FALSE)</f>
        <v>Shore Leave</v>
      </c>
      <c r="G154" s="37">
        <f>VLOOKUP(D154,episodes!$A$1:$D$76,3,FALSE)</f>
        <v>1</v>
      </c>
      <c r="H154" s="37">
        <f>VLOOKUP(D154,episodes!$A$1:$D$76,4,FALSE)</f>
        <v>15</v>
      </c>
      <c r="J154" s="43"/>
      <c r="K154" s="44">
        <f>COUNTIFS(A:A,A153)</f>
        <v>112</v>
      </c>
      <c r="L154" s="44">
        <f>COUNTIFS(B:B,B154)</f>
        <v>112</v>
      </c>
      <c r="M154" s="46" t="s">
        <v>2491</v>
      </c>
      <c r="N154" s="49"/>
      <c r="O154" s="46"/>
      <c r="P154" s="46" t="s">
        <v>2979</v>
      </c>
    </row>
    <row r="155" spans="1:16" hidden="1" x14ac:dyDescent="0.3">
      <c r="A155" s="40" t="s">
        <v>1967</v>
      </c>
      <c r="B155" s="34" t="s">
        <v>776</v>
      </c>
      <c r="C155" s="35" t="s">
        <v>1990</v>
      </c>
      <c r="D155" s="48">
        <v>116</v>
      </c>
      <c r="E155" s="42">
        <f>VLOOKUP(D155,episodes!$A$1:$B$76,2,FALSE)</f>
        <v>17</v>
      </c>
      <c r="F155" s="37" t="str">
        <f>VLOOKUP(D155,episodes!$A$1:$E$76,5,FALSE)</f>
        <v>The Galileo Seven</v>
      </c>
      <c r="G155" s="37">
        <f>VLOOKUP(D155,episodes!$A$1:$D$76,3,FALSE)</f>
        <v>1</v>
      </c>
      <c r="H155" s="37">
        <f>VLOOKUP(D155,episodes!$A$1:$D$76,4,FALSE)</f>
        <v>16</v>
      </c>
      <c r="J155" s="43"/>
      <c r="K155" s="44">
        <f>COUNTIFS(A:A,A154)</f>
        <v>112</v>
      </c>
      <c r="L155" s="44">
        <f>COUNTIFS(B:B,B155)</f>
        <v>112</v>
      </c>
      <c r="M155" s="46" t="s">
        <v>2491</v>
      </c>
      <c r="N155" s="49"/>
      <c r="O155" s="46"/>
      <c r="P155" s="46" t="s">
        <v>2979</v>
      </c>
    </row>
    <row r="156" spans="1:16" hidden="1" x14ac:dyDescent="0.3">
      <c r="A156" s="40" t="s">
        <v>1967</v>
      </c>
      <c r="B156" s="34" t="s">
        <v>776</v>
      </c>
      <c r="C156" s="35" t="s">
        <v>1990</v>
      </c>
      <c r="D156" s="48">
        <v>116</v>
      </c>
      <c r="E156" s="42">
        <f>VLOOKUP(D156,episodes!$A$1:$B$76,2,FALSE)</f>
        <v>17</v>
      </c>
      <c r="F156" s="37" t="str">
        <f>VLOOKUP(D156,episodes!$A$1:$E$76,5,FALSE)</f>
        <v>The Galileo Seven</v>
      </c>
      <c r="G156" s="37">
        <f>VLOOKUP(D156,episodes!$A$1:$D$76,3,FALSE)</f>
        <v>1</v>
      </c>
      <c r="H156" s="37">
        <f>VLOOKUP(D156,episodes!$A$1:$D$76,4,FALSE)</f>
        <v>16</v>
      </c>
      <c r="J156" s="43"/>
      <c r="K156" s="44">
        <f>COUNTIFS(A:A,A155)</f>
        <v>112</v>
      </c>
      <c r="L156" s="44">
        <f>COUNTIFS(B:B,B156)</f>
        <v>112</v>
      </c>
      <c r="M156" s="46" t="s">
        <v>2491</v>
      </c>
      <c r="N156" s="49"/>
      <c r="O156" s="46"/>
      <c r="P156" s="46" t="s">
        <v>2979</v>
      </c>
    </row>
    <row r="157" spans="1:16" hidden="1" x14ac:dyDescent="0.3">
      <c r="A157" s="40" t="s">
        <v>1967</v>
      </c>
      <c r="B157" s="34" t="s">
        <v>776</v>
      </c>
      <c r="C157" s="35" t="s">
        <v>1990</v>
      </c>
      <c r="D157" s="48">
        <v>116</v>
      </c>
      <c r="E157" s="42">
        <f>VLOOKUP(D157,episodes!$A$1:$B$76,2,FALSE)</f>
        <v>17</v>
      </c>
      <c r="F157" s="37" t="str">
        <f>VLOOKUP(D157,episodes!$A$1:$E$76,5,FALSE)</f>
        <v>The Galileo Seven</v>
      </c>
      <c r="G157" s="37">
        <f>VLOOKUP(D157,episodes!$A$1:$D$76,3,FALSE)</f>
        <v>1</v>
      </c>
      <c r="H157" s="37">
        <f>VLOOKUP(D157,episodes!$A$1:$D$76,4,FALSE)</f>
        <v>16</v>
      </c>
      <c r="J157" s="43"/>
      <c r="K157" s="44">
        <f>COUNTIFS(A:A,A156)</f>
        <v>112</v>
      </c>
      <c r="L157" s="44">
        <f>COUNTIFS(B:B,B157)</f>
        <v>112</v>
      </c>
      <c r="M157" s="46" t="s">
        <v>2491</v>
      </c>
      <c r="N157" s="49"/>
      <c r="O157" s="46"/>
      <c r="P157" s="46" t="s">
        <v>2979</v>
      </c>
    </row>
    <row r="158" spans="1:16" hidden="1" x14ac:dyDescent="0.3">
      <c r="A158" s="40" t="s">
        <v>1967</v>
      </c>
      <c r="B158" s="34" t="s">
        <v>776</v>
      </c>
      <c r="C158" s="35" t="s">
        <v>1990</v>
      </c>
      <c r="D158" s="48">
        <v>116</v>
      </c>
      <c r="E158" s="42">
        <f>VLOOKUP(D158,episodes!$A$1:$B$76,2,FALSE)</f>
        <v>17</v>
      </c>
      <c r="F158" s="37" t="str">
        <f>VLOOKUP(D158,episodes!$A$1:$E$76,5,FALSE)</f>
        <v>The Galileo Seven</v>
      </c>
      <c r="G158" s="37">
        <f>VLOOKUP(D158,episodes!$A$1:$D$76,3,FALSE)</f>
        <v>1</v>
      </c>
      <c r="H158" s="37">
        <f>VLOOKUP(D158,episodes!$A$1:$D$76,4,FALSE)</f>
        <v>16</v>
      </c>
      <c r="J158" s="43"/>
      <c r="K158" s="44">
        <f>COUNTIFS(A:A,A157)</f>
        <v>112</v>
      </c>
      <c r="L158" s="44">
        <f>COUNTIFS(B:B,B158)</f>
        <v>112</v>
      </c>
      <c r="M158" s="46" t="s">
        <v>2491</v>
      </c>
      <c r="N158" s="49"/>
      <c r="O158" s="46"/>
      <c r="P158" s="46" t="s">
        <v>2979</v>
      </c>
    </row>
    <row r="159" spans="1:16" hidden="1" x14ac:dyDescent="0.3">
      <c r="A159" s="40" t="s">
        <v>1967</v>
      </c>
      <c r="B159" s="34" t="s">
        <v>776</v>
      </c>
      <c r="C159" s="35" t="s">
        <v>1990</v>
      </c>
      <c r="D159" s="48">
        <v>116</v>
      </c>
      <c r="E159" s="42">
        <f>VLOOKUP(D159,episodes!$A$1:$B$76,2,FALSE)</f>
        <v>17</v>
      </c>
      <c r="F159" s="37" t="str">
        <f>VLOOKUP(D159,episodes!$A$1:$E$76,5,FALSE)</f>
        <v>The Galileo Seven</v>
      </c>
      <c r="G159" s="37">
        <f>VLOOKUP(D159,episodes!$A$1:$D$76,3,FALSE)</f>
        <v>1</v>
      </c>
      <c r="H159" s="37">
        <f>VLOOKUP(D159,episodes!$A$1:$D$76,4,FALSE)</f>
        <v>16</v>
      </c>
      <c r="J159" s="43"/>
      <c r="K159" s="44">
        <f>COUNTIFS(A:A,A158)</f>
        <v>112</v>
      </c>
      <c r="L159" s="44">
        <f>COUNTIFS(B:B,B159)</f>
        <v>112</v>
      </c>
      <c r="M159" s="46" t="s">
        <v>2491</v>
      </c>
      <c r="N159" s="49"/>
      <c r="O159" s="46"/>
      <c r="P159" s="46" t="s">
        <v>2979</v>
      </c>
    </row>
    <row r="160" spans="1:16" hidden="1" x14ac:dyDescent="0.3">
      <c r="A160" s="40" t="s">
        <v>1967</v>
      </c>
      <c r="B160" s="34" t="s">
        <v>776</v>
      </c>
      <c r="C160" s="35" t="s">
        <v>1990</v>
      </c>
      <c r="D160" s="48">
        <v>117</v>
      </c>
      <c r="E160" s="42">
        <f>VLOOKUP(D160,episodes!$A$1:$B$76,2,FALSE)</f>
        <v>18</v>
      </c>
      <c r="F160" s="37" t="str">
        <f>VLOOKUP(D160,episodes!$A$1:$E$76,5,FALSE)</f>
        <v>The Squire of Gothos</v>
      </c>
      <c r="G160" s="37">
        <f>VLOOKUP(D160,episodes!$A$1:$D$76,3,FALSE)</f>
        <v>1</v>
      </c>
      <c r="H160" s="37">
        <f>VLOOKUP(D160,episodes!$A$1:$D$76,4,FALSE)</f>
        <v>17</v>
      </c>
      <c r="J160" s="43"/>
      <c r="K160" s="44">
        <f>COUNTIFS(A:A,A159)</f>
        <v>112</v>
      </c>
      <c r="L160" s="44">
        <f>COUNTIFS(B:B,B160)</f>
        <v>112</v>
      </c>
      <c r="M160" s="46" t="s">
        <v>2491</v>
      </c>
      <c r="N160" s="49"/>
      <c r="O160" s="46"/>
      <c r="P160" s="46" t="s">
        <v>2979</v>
      </c>
    </row>
    <row r="161" spans="1:16" hidden="1" x14ac:dyDescent="0.3">
      <c r="A161" s="40" t="s">
        <v>1967</v>
      </c>
      <c r="B161" s="34" t="s">
        <v>776</v>
      </c>
      <c r="C161" s="35" t="s">
        <v>2039</v>
      </c>
      <c r="D161" s="48">
        <v>117</v>
      </c>
      <c r="E161" s="42">
        <f>VLOOKUP(D161,episodes!$A$1:$B$76,2,FALSE)</f>
        <v>18</v>
      </c>
      <c r="F161" s="37" t="str">
        <f>VLOOKUP(D161,episodes!$A$1:$E$76,5,FALSE)</f>
        <v>The Squire of Gothos</v>
      </c>
      <c r="G161" s="37">
        <f>VLOOKUP(D161,episodes!$A$1:$D$76,3,FALSE)</f>
        <v>1</v>
      </c>
      <c r="H161" s="37">
        <f>VLOOKUP(D161,episodes!$A$1:$D$76,4,FALSE)</f>
        <v>17</v>
      </c>
      <c r="J161" s="43"/>
      <c r="K161" s="44">
        <f>COUNTIFS(A:A,A160)</f>
        <v>112</v>
      </c>
      <c r="L161" s="44">
        <f>COUNTIFS(B:B,B161)</f>
        <v>112</v>
      </c>
      <c r="M161" s="46" t="s">
        <v>1068</v>
      </c>
      <c r="N161" s="49"/>
      <c r="O161" s="46" t="s">
        <v>1068</v>
      </c>
      <c r="P161" s="46" t="s">
        <v>2979</v>
      </c>
    </row>
    <row r="162" spans="1:16" hidden="1" x14ac:dyDescent="0.3">
      <c r="A162" s="40" t="s">
        <v>1967</v>
      </c>
      <c r="B162" s="34" t="s">
        <v>776</v>
      </c>
      <c r="C162" s="35" t="s">
        <v>2039</v>
      </c>
      <c r="D162" s="48">
        <v>117</v>
      </c>
      <c r="E162" s="42">
        <f>VLOOKUP(D162,episodes!$A$1:$B$76,2,FALSE)</f>
        <v>18</v>
      </c>
      <c r="F162" s="37" t="str">
        <f>VLOOKUP(D162,episodes!$A$1:$E$76,5,FALSE)</f>
        <v>The Squire of Gothos</v>
      </c>
      <c r="G162" s="37">
        <f>VLOOKUP(D162,episodes!$A$1:$D$76,3,FALSE)</f>
        <v>1</v>
      </c>
      <c r="H162" s="37">
        <f>VLOOKUP(D162,episodes!$A$1:$D$76,4,FALSE)</f>
        <v>17</v>
      </c>
      <c r="J162" s="43"/>
      <c r="K162" s="44">
        <f>COUNTIFS(A:A,A161)</f>
        <v>112</v>
      </c>
      <c r="L162" s="44">
        <f>COUNTIFS(B:B,B162)</f>
        <v>112</v>
      </c>
      <c r="M162" s="46" t="s">
        <v>1068</v>
      </c>
      <c r="N162" s="49"/>
      <c r="O162" s="46" t="s">
        <v>1068</v>
      </c>
      <c r="P162" s="46" t="s">
        <v>2979</v>
      </c>
    </row>
    <row r="163" spans="1:16" hidden="1" x14ac:dyDescent="0.3">
      <c r="A163" s="40" t="s">
        <v>1967</v>
      </c>
      <c r="B163" s="34" t="s">
        <v>776</v>
      </c>
      <c r="C163" s="35" t="s">
        <v>2039</v>
      </c>
      <c r="D163" s="48">
        <v>117</v>
      </c>
      <c r="E163" s="42">
        <f>VLOOKUP(D163,episodes!$A$1:$B$76,2,FALSE)</f>
        <v>18</v>
      </c>
      <c r="F163" s="37" t="str">
        <f>VLOOKUP(D163,episodes!$A$1:$E$76,5,FALSE)</f>
        <v>The Squire of Gothos</v>
      </c>
      <c r="G163" s="37">
        <f>VLOOKUP(D163,episodes!$A$1:$D$76,3,FALSE)</f>
        <v>1</v>
      </c>
      <c r="H163" s="37">
        <f>VLOOKUP(D163,episodes!$A$1:$D$76,4,FALSE)</f>
        <v>17</v>
      </c>
      <c r="J163" s="43"/>
      <c r="K163" s="44">
        <f>COUNTIFS(A:A,A162)</f>
        <v>112</v>
      </c>
      <c r="L163" s="44">
        <f>COUNTIFS(B:B,B163)</f>
        <v>112</v>
      </c>
      <c r="M163" s="46" t="s">
        <v>1068</v>
      </c>
      <c r="N163" s="49"/>
      <c r="O163" s="46" t="s">
        <v>1068</v>
      </c>
      <c r="P163" s="46" t="s">
        <v>2979</v>
      </c>
    </row>
    <row r="164" spans="1:16" hidden="1" x14ac:dyDescent="0.3">
      <c r="A164" s="40" t="s">
        <v>1967</v>
      </c>
      <c r="B164" s="34" t="s">
        <v>776</v>
      </c>
      <c r="C164" s="35" t="s">
        <v>1990</v>
      </c>
      <c r="D164" s="48">
        <v>118</v>
      </c>
      <c r="E164" s="42">
        <f>VLOOKUP(D164,episodes!$A$1:$B$76,2,FALSE)</f>
        <v>19</v>
      </c>
      <c r="F164" s="37" t="str">
        <f>VLOOKUP(D164,episodes!$A$1:$E$76,5,FALSE)</f>
        <v>Arena</v>
      </c>
      <c r="G164" s="37">
        <f>VLOOKUP(D164,episodes!$A$1:$D$76,3,FALSE)</f>
        <v>1</v>
      </c>
      <c r="H164" s="37">
        <f>VLOOKUP(D164,episodes!$A$1:$D$76,4,FALSE)</f>
        <v>18</v>
      </c>
      <c r="J164" s="43"/>
      <c r="K164" s="44">
        <f>COUNTIFS(A:A,A163)</f>
        <v>112</v>
      </c>
      <c r="L164" s="44">
        <f>COUNTIFS(B:B,B164)</f>
        <v>112</v>
      </c>
      <c r="M164" s="46" t="s">
        <v>2491</v>
      </c>
      <c r="N164" s="46"/>
      <c r="O164" s="46"/>
      <c r="P164" s="46" t="s">
        <v>2979</v>
      </c>
    </row>
    <row r="165" spans="1:16" hidden="1" x14ac:dyDescent="0.3">
      <c r="A165" s="40" t="s">
        <v>1967</v>
      </c>
      <c r="B165" s="34" t="s">
        <v>776</v>
      </c>
      <c r="C165" s="35" t="s">
        <v>1990</v>
      </c>
      <c r="D165" s="48">
        <v>118</v>
      </c>
      <c r="E165" s="42">
        <f>VLOOKUP(D165,episodes!$A$1:$B$76,2,FALSE)</f>
        <v>19</v>
      </c>
      <c r="F165" s="37" t="str">
        <f>VLOOKUP(D165,episodes!$A$1:$E$76,5,FALSE)</f>
        <v>Arena</v>
      </c>
      <c r="G165" s="37">
        <f>VLOOKUP(D165,episodes!$A$1:$D$76,3,FALSE)</f>
        <v>1</v>
      </c>
      <c r="H165" s="37">
        <f>VLOOKUP(D165,episodes!$A$1:$D$76,4,FALSE)</f>
        <v>18</v>
      </c>
      <c r="J165" s="43"/>
      <c r="K165" s="44">
        <f>COUNTIFS(A:A,A164)</f>
        <v>112</v>
      </c>
      <c r="L165" s="44">
        <f>COUNTIFS(B:B,B165)</f>
        <v>112</v>
      </c>
      <c r="M165" s="46" t="s">
        <v>2491</v>
      </c>
      <c r="N165" s="46"/>
      <c r="O165" s="46"/>
      <c r="P165" s="46" t="s">
        <v>2979</v>
      </c>
    </row>
    <row r="166" spans="1:16" hidden="1" x14ac:dyDescent="0.3">
      <c r="A166" s="40" t="s">
        <v>1967</v>
      </c>
      <c r="B166" s="34" t="s">
        <v>776</v>
      </c>
      <c r="C166" s="35" t="s">
        <v>1990</v>
      </c>
      <c r="D166" s="48">
        <v>118</v>
      </c>
      <c r="E166" s="42">
        <f>VLOOKUP(D166,episodes!$A$1:$B$76,2,FALSE)</f>
        <v>19</v>
      </c>
      <c r="F166" s="37" t="str">
        <f>VLOOKUP(D166,episodes!$A$1:$E$76,5,FALSE)</f>
        <v>Arena</v>
      </c>
      <c r="G166" s="37">
        <f>VLOOKUP(D166,episodes!$A$1:$D$76,3,FALSE)</f>
        <v>1</v>
      </c>
      <c r="H166" s="37">
        <f>VLOOKUP(D166,episodes!$A$1:$D$76,4,FALSE)</f>
        <v>18</v>
      </c>
      <c r="J166" s="43"/>
      <c r="K166" s="44">
        <f>COUNTIFS(A:A,A165)</f>
        <v>112</v>
      </c>
      <c r="L166" s="44">
        <f>COUNTIFS(B:B,B166)</f>
        <v>112</v>
      </c>
      <c r="M166" s="46" t="s">
        <v>2491</v>
      </c>
      <c r="N166" s="46"/>
      <c r="O166" s="46"/>
      <c r="P166" s="46" t="s">
        <v>2979</v>
      </c>
    </row>
    <row r="167" spans="1:16" hidden="1" x14ac:dyDescent="0.3">
      <c r="A167" s="40" t="s">
        <v>1967</v>
      </c>
      <c r="B167" s="34" t="s">
        <v>776</v>
      </c>
      <c r="C167" s="35" t="s">
        <v>1990</v>
      </c>
      <c r="D167" s="48">
        <v>118</v>
      </c>
      <c r="E167" s="42">
        <f>VLOOKUP(D167,episodes!$A$1:$B$76,2,FALSE)</f>
        <v>19</v>
      </c>
      <c r="F167" s="37" t="str">
        <f>VLOOKUP(D167,episodes!$A$1:$E$76,5,FALSE)</f>
        <v>Arena</v>
      </c>
      <c r="G167" s="37">
        <f>VLOOKUP(D167,episodes!$A$1:$D$76,3,FALSE)</f>
        <v>1</v>
      </c>
      <c r="H167" s="37">
        <f>VLOOKUP(D167,episodes!$A$1:$D$76,4,FALSE)</f>
        <v>18</v>
      </c>
      <c r="J167" s="43"/>
      <c r="K167" s="44">
        <f>COUNTIFS(A:A,A166)</f>
        <v>112</v>
      </c>
      <c r="L167" s="44">
        <f>COUNTIFS(B:B,B167)</f>
        <v>112</v>
      </c>
      <c r="M167" s="46" t="s">
        <v>2491</v>
      </c>
      <c r="N167" s="46"/>
      <c r="O167" s="46"/>
      <c r="P167" s="46" t="s">
        <v>2979</v>
      </c>
    </row>
    <row r="168" spans="1:16" hidden="1" x14ac:dyDescent="0.3">
      <c r="A168" s="40" t="s">
        <v>1967</v>
      </c>
      <c r="B168" s="34" t="s">
        <v>776</v>
      </c>
      <c r="C168" s="35" t="s">
        <v>1990</v>
      </c>
      <c r="D168" s="48">
        <v>119</v>
      </c>
      <c r="E168" s="42">
        <f>VLOOKUP(D168,episodes!$A$1:$B$76,2,FALSE)</f>
        <v>20</v>
      </c>
      <c r="F168" s="37" t="str">
        <f>VLOOKUP(D168,episodes!$A$1:$E$76,5,FALSE)</f>
        <v>Tomorrow Is Yesterday</v>
      </c>
      <c r="G168" s="37">
        <f>VLOOKUP(D168,episodes!$A$1:$D$76,3,FALSE)</f>
        <v>1</v>
      </c>
      <c r="H168" s="37">
        <f>VLOOKUP(D168,episodes!$A$1:$D$76,4,FALSE)</f>
        <v>19</v>
      </c>
      <c r="J168" s="43"/>
      <c r="K168" s="44">
        <f>COUNTIFS(A:A,A167)</f>
        <v>112</v>
      </c>
      <c r="L168" s="44">
        <f>COUNTIFS(B:B,B168)</f>
        <v>112</v>
      </c>
      <c r="M168" s="46" t="s">
        <v>2491</v>
      </c>
      <c r="N168" s="46"/>
      <c r="O168" s="46"/>
      <c r="P168" s="46" t="s">
        <v>2979</v>
      </c>
    </row>
    <row r="169" spans="1:16" hidden="1" x14ac:dyDescent="0.3">
      <c r="A169" s="40" t="s">
        <v>1967</v>
      </c>
      <c r="B169" s="34" t="s">
        <v>776</v>
      </c>
      <c r="C169" s="35" t="s">
        <v>1990</v>
      </c>
      <c r="D169" s="48">
        <v>119</v>
      </c>
      <c r="E169" s="42">
        <f>VLOOKUP(D169,episodes!$A$1:$B$76,2,FALSE)</f>
        <v>20</v>
      </c>
      <c r="F169" s="37" t="str">
        <f>VLOOKUP(D169,episodes!$A$1:$E$76,5,FALSE)</f>
        <v>Tomorrow Is Yesterday</v>
      </c>
      <c r="G169" s="37">
        <f>VLOOKUP(D169,episodes!$A$1:$D$76,3,FALSE)</f>
        <v>1</v>
      </c>
      <c r="H169" s="37">
        <f>VLOOKUP(D169,episodes!$A$1:$D$76,4,FALSE)</f>
        <v>19</v>
      </c>
      <c r="J169" s="43"/>
      <c r="K169" s="44">
        <f>COUNTIFS(A:A,A168)</f>
        <v>112</v>
      </c>
      <c r="L169" s="44">
        <f>COUNTIFS(B:B,B169)</f>
        <v>112</v>
      </c>
      <c r="M169" s="46" t="s">
        <v>2491</v>
      </c>
      <c r="N169" s="46"/>
      <c r="O169" s="46"/>
      <c r="P169" s="46" t="s">
        <v>2979</v>
      </c>
    </row>
    <row r="170" spans="1:16" hidden="1" x14ac:dyDescent="0.3">
      <c r="A170" s="40" t="s">
        <v>1967</v>
      </c>
      <c r="B170" s="34" t="s">
        <v>776</v>
      </c>
      <c r="C170" s="35" t="s">
        <v>1990</v>
      </c>
      <c r="D170" s="48">
        <v>119</v>
      </c>
      <c r="E170" s="42">
        <f>VLOOKUP(D170,episodes!$A$1:$B$76,2,FALSE)</f>
        <v>20</v>
      </c>
      <c r="F170" s="37" t="str">
        <f>VLOOKUP(D170,episodes!$A$1:$E$76,5,FALSE)</f>
        <v>Tomorrow Is Yesterday</v>
      </c>
      <c r="G170" s="37">
        <f>VLOOKUP(D170,episodes!$A$1:$D$76,3,FALSE)</f>
        <v>1</v>
      </c>
      <c r="H170" s="37">
        <f>VLOOKUP(D170,episodes!$A$1:$D$76,4,FALSE)</f>
        <v>19</v>
      </c>
      <c r="J170" s="43"/>
      <c r="K170" s="44">
        <f>COUNTIFS(A:A,A169)</f>
        <v>112</v>
      </c>
      <c r="L170" s="44">
        <f>COUNTIFS(B:B,B170)</f>
        <v>112</v>
      </c>
      <c r="M170" s="46" t="s">
        <v>2491</v>
      </c>
      <c r="N170" s="46"/>
      <c r="O170" s="46"/>
      <c r="P170" s="46" t="s">
        <v>2979</v>
      </c>
    </row>
    <row r="171" spans="1:16" hidden="1" x14ac:dyDescent="0.3">
      <c r="A171" s="40" t="s">
        <v>1967</v>
      </c>
      <c r="B171" s="34" t="s">
        <v>776</v>
      </c>
      <c r="C171" s="35" t="s">
        <v>2039</v>
      </c>
      <c r="D171" s="48">
        <v>119</v>
      </c>
      <c r="E171" s="42">
        <f>VLOOKUP(D171,episodes!$A$1:$B$76,2,FALSE)</f>
        <v>20</v>
      </c>
      <c r="F171" s="37" t="str">
        <f>VLOOKUP(D171,episodes!$A$1:$E$76,5,FALSE)</f>
        <v>Tomorrow Is Yesterday</v>
      </c>
      <c r="G171" s="37">
        <f>VLOOKUP(D171,episodes!$A$1:$D$76,3,FALSE)</f>
        <v>1</v>
      </c>
      <c r="H171" s="37">
        <f>VLOOKUP(D171,episodes!$A$1:$D$76,4,FALSE)</f>
        <v>19</v>
      </c>
      <c r="J171" s="43"/>
      <c r="K171" s="44">
        <f>COUNTIFS(A:A,A170)</f>
        <v>112</v>
      </c>
      <c r="L171" s="44">
        <f>COUNTIFS(B:B,B171)</f>
        <v>112</v>
      </c>
      <c r="M171" s="46" t="s">
        <v>1068</v>
      </c>
      <c r="N171" s="46"/>
      <c r="O171" s="46" t="s">
        <v>1068</v>
      </c>
      <c r="P171" s="46" t="s">
        <v>2979</v>
      </c>
    </row>
    <row r="172" spans="1:16" hidden="1" x14ac:dyDescent="0.3">
      <c r="A172" s="40" t="s">
        <v>1967</v>
      </c>
      <c r="B172" s="34" t="s">
        <v>776</v>
      </c>
      <c r="C172" s="35" t="s">
        <v>1990</v>
      </c>
      <c r="D172" s="48">
        <v>120</v>
      </c>
      <c r="E172" s="42">
        <f>VLOOKUP(D172,episodes!$A$1:$B$76,2,FALSE)</f>
        <v>21</v>
      </c>
      <c r="F172" s="37" t="str">
        <f>VLOOKUP(D172,episodes!$A$1:$E$76,5,FALSE)</f>
        <v>Court Martial</v>
      </c>
      <c r="G172" s="37">
        <f>VLOOKUP(D172,episodes!$A$1:$D$76,3,FALSE)</f>
        <v>1</v>
      </c>
      <c r="H172" s="37">
        <f>VLOOKUP(D172,episodes!$A$1:$D$76,4,FALSE)</f>
        <v>20</v>
      </c>
      <c r="J172" s="43"/>
      <c r="K172" s="44">
        <f>COUNTIFS(A:A,A171)</f>
        <v>112</v>
      </c>
      <c r="L172" s="44">
        <f>COUNTIFS(B:B,B172)</f>
        <v>112</v>
      </c>
      <c r="M172" s="46" t="s">
        <v>2491</v>
      </c>
      <c r="N172" s="46"/>
      <c r="O172" s="46"/>
      <c r="P172" s="46" t="s">
        <v>2979</v>
      </c>
    </row>
    <row r="173" spans="1:16" hidden="1" x14ac:dyDescent="0.3">
      <c r="A173" s="40" t="s">
        <v>1967</v>
      </c>
      <c r="B173" s="34" t="s">
        <v>776</v>
      </c>
      <c r="C173" s="35" t="s">
        <v>1990</v>
      </c>
      <c r="D173" s="48">
        <v>120</v>
      </c>
      <c r="E173" s="42">
        <f>VLOOKUP(D173,episodes!$A$1:$B$76,2,FALSE)</f>
        <v>21</v>
      </c>
      <c r="F173" s="37" t="str">
        <f>VLOOKUP(D173,episodes!$A$1:$E$76,5,FALSE)</f>
        <v>Court Martial</v>
      </c>
      <c r="G173" s="37">
        <f>VLOOKUP(D173,episodes!$A$1:$D$76,3,FALSE)</f>
        <v>1</v>
      </c>
      <c r="H173" s="37">
        <f>VLOOKUP(D173,episodes!$A$1:$D$76,4,FALSE)</f>
        <v>20</v>
      </c>
      <c r="J173" s="43"/>
      <c r="K173" s="44">
        <f>COUNTIFS(A:A,A172)</f>
        <v>112</v>
      </c>
      <c r="L173" s="44">
        <f>COUNTIFS(B:B,B173)</f>
        <v>112</v>
      </c>
      <c r="M173" s="46" t="s">
        <v>2491</v>
      </c>
      <c r="N173" s="46"/>
      <c r="O173" s="46"/>
      <c r="P173" s="46" t="s">
        <v>2979</v>
      </c>
    </row>
    <row r="174" spans="1:16" hidden="1" x14ac:dyDescent="0.3">
      <c r="A174" s="40" t="s">
        <v>1967</v>
      </c>
      <c r="B174" s="34" t="s">
        <v>776</v>
      </c>
      <c r="C174" s="35" t="s">
        <v>1990</v>
      </c>
      <c r="D174" s="48">
        <v>120</v>
      </c>
      <c r="E174" s="42">
        <f>VLOOKUP(D174,episodes!$A$1:$B$76,2,FALSE)</f>
        <v>21</v>
      </c>
      <c r="F174" s="37" t="str">
        <f>VLOOKUP(D174,episodes!$A$1:$E$76,5,FALSE)</f>
        <v>Court Martial</v>
      </c>
      <c r="G174" s="37">
        <f>VLOOKUP(D174,episodes!$A$1:$D$76,3,FALSE)</f>
        <v>1</v>
      </c>
      <c r="H174" s="37">
        <f>VLOOKUP(D174,episodes!$A$1:$D$76,4,FALSE)</f>
        <v>20</v>
      </c>
      <c r="J174" s="43"/>
      <c r="K174" s="44">
        <f>COUNTIFS(A:A,A173)</f>
        <v>112</v>
      </c>
      <c r="L174" s="44">
        <f>COUNTIFS(B:B,B174)</f>
        <v>112</v>
      </c>
      <c r="M174" s="46" t="s">
        <v>2491</v>
      </c>
      <c r="N174" s="46"/>
      <c r="O174" s="46"/>
      <c r="P174" s="46" t="s">
        <v>2979</v>
      </c>
    </row>
    <row r="175" spans="1:16" hidden="1" x14ac:dyDescent="0.3">
      <c r="A175" s="40" t="s">
        <v>1967</v>
      </c>
      <c r="B175" s="34" t="s">
        <v>776</v>
      </c>
      <c r="C175" s="35" t="s">
        <v>1990</v>
      </c>
      <c r="D175" s="48">
        <v>120</v>
      </c>
      <c r="E175" s="42">
        <f>VLOOKUP(D175,episodes!$A$1:$B$76,2,FALSE)</f>
        <v>21</v>
      </c>
      <c r="F175" s="37" t="str">
        <f>VLOOKUP(D175,episodes!$A$1:$E$76,5,FALSE)</f>
        <v>Court Martial</v>
      </c>
      <c r="G175" s="37">
        <f>VLOOKUP(D175,episodes!$A$1:$D$76,3,FALSE)</f>
        <v>1</v>
      </c>
      <c r="H175" s="37">
        <f>VLOOKUP(D175,episodes!$A$1:$D$76,4,FALSE)</f>
        <v>20</v>
      </c>
      <c r="J175" s="43"/>
      <c r="K175" s="44">
        <f>COUNTIFS(A:A,A174)</f>
        <v>112</v>
      </c>
      <c r="L175" s="44">
        <f>COUNTIFS(B:B,B175)</f>
        <v>112</v>
      </c>
      <c r="M175" s="46" t="s">
        <v>2491</v>
      </c>
      <c r="N175" s="46"/>
      <c r="O175" s="46"/>
      <c r="P175" s="46" t="s">
        <v>2979</v>
      </c>
    </row>
    <row r="176" spans="1:16" hidden="1" x14ac:dyDescent="0.3">
      <c r="A176" s="40" t="s">
        <v>1967</v>
      </c>
      <c r="B176" s="34" t="s">
        <v>776</v>
      </c>
      <c r="C176" s="35" t="s">
        <v>1990</v>
      </c>
      <c r="D176" s="48">
        <v>120</v>
      </c>
      <c r="E176" s="42">
        <f>VLOOKUP(D176,episodes!$A$1:$B$76,2,FALSE)</f>
        <v>21</v>
      </c>
      <c r="F176" s="37" t="str">
        <f>VLOOKUP(D176,episodes!$A$1:$E$76,5,FALSE)</f>
        <v>Court Martial</v>
      </c>
      <c r="G176" s="37">
        <f>VLOOKUP(D176,episodes!$A$1:$D$76,3,FALSE)</f>
        <v>1</v>
      </c>
      <c r="H176" s="37">
        <f>VLOOKUP(D176,episodes!$A$1:$D$76,4,FALSE)</f>
        <v>20</v>
      </c>
      <c r="J176" s="43"/>
      <c r="K176" s="44">
        <f>COUNTIFS(A:A,A175)</f>
        <v>112</v>
      </c>
      <c r="L176" s="44">
        <f>COUNTIFS(B:B,B176)</f>
        <v>112</v>
      </c>
      <c r="M176" s="46" t="s">
        <v>2491</v>
      </c>
      <c r="N176" s="46"/>
      <c r="O176" s="46"/>
      <c r="P176" s="46" t="s">
        <v>2979</v>
      </c>
    </row>
    <row r="177" spans="1:16" s="51" customFormat="1" hidden="1" x14ac:dyDescent="0.3">
      <c r="A177" s="40" t="s">
        <v>1967</v>
      </c>
      <c r="B177" s="34" t="s">
        <v>776</v>
      </c>
      <c r="C177" s="35" t="s">
        <v>1990</v>
      </c>
      <c r="D177" s="48">
        <v>121</v>
      </c>
      <c r="E177" s="42">
        <f>VLOOKUP(D177,episodes!$A$1:$B$76,2,FALSE)</f>
        <v>22</v>
      </c>
      <c r="F177" s="37" t="str">
        <f>VLOOKUP(D177,episodes!$A$1:$E$76,5,FALSE)</f>
        <v>The Return of the Archons</v>
      </c>
      <c r="G177" s="37">
        <f>VLOOKUP(D177,episodes!$A$1:$D$76,3,FALSE)</f>
        <v>1</v>
      </c>
      <c r="H177" s="37">
        <f>VLOOKUP(D177,episodes!$A$1:$D$76,4,FALSE)</f>
        <v>21</v>
      </c>
      <c r="I177" s="36"/>
      <c r="J177" s="43"/>
      <c r="K177" s="44">
        <f>COUNTIFS(A:A,A176)</f>
        <v>112</v>
      </c>
      <c r="L177" s="44">
        <f>COUNTIFS(B:B,B177)</f>
        <v>112</v>
      </c>
      <c r="M177" s="46" t="s">
        <v>2491</v>
      </c>
      <c r="N177" s="46"/>
      <c r="O177" s="46"/>
      <c r="P177" s="46" t="s">
        <v>2979</v>
      </c>
    </row>
    <row r="178" spans="1:16" hidden="1" x14ac:dyDescent="0.3">
      <c r="A178" s="40" t="s">
        <v>1967</v>
      </c>
      <c r="B178" s="34" t="s">
        <v>776</v>
      </c>
      <c r="C178" s="35" t="s">
        <v>1990</v>
      </c>
      <c r="D178" s="48">
        <v>121</v>
      </c>
      <c r="E178" s="42">
        <f>VLOOKUP(D178,episodes!$A$1:$B$76,2,FALSE)</f>
        <v>22</v>
      </c>
      <c r="F178" s="37" t="str">
        <f>VLOOKUP(D178,episodes!$A$1:$E$76,5,FALSE)</f>
        <v>The Return of the Archons</v>
      </c>
      <c r="G178" s="37">
        <f>VLOOKUP(D178,episodes!$A$1:$D$76,3,FALSE)</f>
        <v>1</v>
      </c>
      <c r="H178" s="37">
        <f>VLOOKUP(D178,episodes!$A$1:$D$76,4,FALSE)</f>
        <v>21</v>
      </c>
      <c r="J178" s="43"/>
      <c r="K178" s="44">
        <f>COUNTIFS(A:A,A177)</f>
        <v>112</v>
      </c>
      <c r="L178" s="44">
        <f>COUNTIFS(B:B,B178)</f>
        <v>112</v>
      </c>
      <c r="M178" s="46" t="s">
        <v>2491</v>
      </c>
      <c r="N178" s="46"/>
      <c r="O178" s="46"/>
      <c r="P178" s="46" t="s">
        <v>2979</v>
      </c>
    </row>
    <row r="179" spans="1:16" hidden="1" x14ac:dyDescent="0.3">
      <c r="A179" s="40" t="s">
        <v>1967</v>
      </c>
      <c r="B179" s="34" t="s">
        <v>776</v>
      </c>
      <c r="C179" s="35" t="s">
        <v>1990</v>
      </c>
      <c r="D179" s="48">
        <v>121</v>
      </c>
      <c r="E179" s="42">
        <f>VLOOKUP(D179,episodes!$A$1:$B$76,2,FALSE)</f>
        <v>22</v>
      </c>
      <c r="F179" s="37" t="str">
        <f>VLOOKUP(D179,episodes!$A$1:$E$76,5,FALSE)</f>
        <v>The Return of the Archons</v>
      </c>
      <c r="G179" s="37">
        <f>VLOOKUP(D179,episodes!$A$1:$D$76,3,FALSE)</f>
        <v>1</v>
      </c>
      <c r="H179" s="37">
        <f>VLOOKUP(D179,episodes!$A$1:$D$76,4,FALSE)</f>
        <v>21</v>
      </c>
      <c r="J179" s="43"/>
      <c r="K179" s="44">
        <f>COUNTIFS(A:A,A178)</f>
        <v>112</v>
      </c>
      <c r="L179" s="44">
        <f>COUNTIFS(B:B,B179)</f>
        <v>112</v>
      </c>
      <c r="M179" s="39" t="s">
        <v>2491</v>
      </c>
      <c r="N179" s="45"/>
      <c r="O179" s="46"/>
      <c r="P179" s="46" t="s">
        <v>2979</v>
      </c>
    </row>
    <row r="180" spans="1:16" hidden="1" x14ac:dyDescent="0.3">
      <c r="A180" s="40" t="s">
        <v>1967</v>
      </c>
      <c r="B180" s="34" t="s">
        <v>776</v>
      </c>
      <c r="C180" s="35" t="s">
        <v>2020</v>
      </c>
      <c r="D180" s="48">
        <v>122</v>
      </c>
      <c r="E180" s="42">
        <f>VLOOKUP(D180,episodes!$A$1:$B$76,2,FALSE)</f>
        <v>23</v>
      </c>
      <c r="F180" s="37" t="str">
        <f>VLOOKUP(D180,episodes!$A$1:$E$76,5,FALSE)</f>
        <v>Space Seed</v>
      </c>
      <c r="G180" s="37">
        <f>VLOOKUP(D180,episodes!$A$1:$D$76,3,FALSE)</f>
        <v>1</v>
      </c>
      <c r="H180" s="37">
        <f>VLOOKUP(D180,episodes!$A$1:$D$76,4,FALSE)</f>
        <v>22</v>
      </c>
      <c r="J180" s="43"/>
      <c r="K180" s="44">
        <f>COUNTIFS(A:A,A179)</f>
        <v>112</v>
      </c>
      <c r="L180" s="44">
        <f>COUNTIFS(B:B,B180)</f>
        <v>112</v>
      </c>
      <c r="M180" s="46" t="s">
        <v>2491</v>
      </c>
      <c r="N180" s="49"/>
      <c r="O180" s="39" t="s">
        <v>162</v>
      </c>
      <c r="P180" s="46" t="s">
        <v>2979</v>
      </c>
    </row>
    <row r="181" spans="1:16" hidden="1" x14ac:dyDescent="0.3">
      <c r="A181" s="40" t="s">
        <v>1967</v>
      </c>
      <c r="B181" s="34" t="s">
        <v>776</v>
      </c>
      <c r="C181" s="35" t="s">
        <v>1990</v>
      </c>
      <c r="D181" s="48">
        <v>122</v>
      </c>
      <c r="E181" s="42">
        <f>VLOOKUP(D181,episodes!$A$1:$B$76,2,FALSE)</f>
        <v>23</v>
      </c>
      <c r="F181" s="37" t="str">
        <f>VLOOKUP(D181,episodes!$A$1:$E$76,5,FALSE)</f>
        <v>Space Seed</v>
      </c>
      <c r="G181" s="37">
        <f>VLOOKUP(D181,episodes!$A$1:$D$76,3,FALSE)</f>
        <v>1</v>
      </c>
      <c r="H181" s="37">
        <f>VLOOKUP(D181,episodes!$A$1:$D$76,4,FALSE)</f>
        <v>22</v>
      </c>
      <c r="J181" s="43"/>
      <c r="K181" s="44">
        <f>COUNTIFS(A:A,A180)</f>
        <v>112</v>
      </c>
      <c r="L181" s="44">
        <f>COUNTIFS(B:B,B181)</f>
        <v>112</v>
      </c>
      <c r="M181" s="46" t="s">
        <v>2491</v>
      </c>
      <c r="N181" s="49"/>
      <c r="O181" s="46"/>
      <c r="P181" s="46" t="s">
        <v>2979</v>
      </c>
    </row>
    <row r="182" spans="1:16" hidden="1" x14ac:dyDescent="0.3">
      <c r="A182" s="40" t="s">
        <v>1967</v>
      </c>
      <c r="B182" s="34" t="s">
        <v>776</v>
      </c>
      <c r="C182" s="35" t="s">
        <v>1990</v>
      </c>
      <c r="D182" s="48">
        <v>122</v>
      </c>
      <c r="E182" s="42">
        <f>VLOOKUP(D182,episodes!$A$1:$B$76,2,FALSE)</f>
        <v>23</v>
      </c>
      <c r="F182" s="37" t="str">
        <f>VLOOKUP(D182,episodes!$A$1:$E$76,5,FALSE)</f>
        <v>Space Seed</v>
      </c>
      <c r="G182" s="37">
        <f>VLOOKUP(D182,episodes!$A$1:$D$76,3,FALSE)</f>
        <v>1</v>
      </c>
      <c r="H182" s="37">
        <f>VLOOKUP(D182,episodes!$A$1:$D$76,4,FALSE)</f>
        <v>22</v>
      </c>
      <c r="J182" s="43"/>
      <c r="K182" s="44">
        <f>COUNTIFS(A:A,A181)</f>
        <v>112</v>
      </c>
      <c r="L182" s="44">
        <f>COUNTIFS(B:B,B182)</f>
        <v>112</v>
      </c>
      <c r="M182" s="46" t="s">
        <v>2491</v>
      </c>
      <c r="N182" s="49"/>
      <c r="O182" s="46"/>
      <c r="P182" s="46" t="s">
        <v>2979</v>
      </c>
    </row>
    <row r="183" spans="1:16" hidden="1" x14ac:dyDescent="0.3">
      <c r="A183" s="40" t="s">
        <v>1967</v>
      </c>
      <c r="B183" s="34" t="s">
        <v>776</v>
      </c>
      <c r="C183" s="35" t="s">
        <v>1990</v>
      </c>
      <c r="D183" s="48">
        <v>122</v>
      </c>
      <c r="E183" s="42">
        <f>VLOOKUP(D183,episodes!$A$1:$B$76,2,FALSE)</f>
        <v>23</v>
      </c>
      <c r="F183" s="37" t="str">
        <f>VLOOKUP(D183,episodes!$A$1:$E$76,5,FALSE)</f>
        <v>Space Seed</v>
      </c>
      <c r="G183" s="37">
        <f>VLOOKUP(D183,episodes!$A$1:$D$76,3,FALSE)</f>
        <v>1</v>
      </c>
      <c r="H183" s="37">
        <f>VLOOKUP(D183,episodes!$A$1:$D$76,4,FALSE)</f>
        <v>22</v>
      </c>
      <c r="J183" s="43"/>
      <c r="K183" s="44">
        <f>COUNTIFS(A:A,A182)</f>
        <v>112</v>
      </c>
      <c r="L183" s="44">
        <f>COUNTIFS(B:B,B183)</f>
        <v>112</v>
      </c>
      <c r="M183" s="46" t="s">
        <v>2491</v>
      </c>
      <c r="N183" s="49"/>
      <c r="O183" s="46"/>
      <c r="P183" s="46" t="s">
        <v>2979</v>
      </c>
    </row>
    <row r="184" spans="1:16" hidden="1" x14ac:dyDescent="0.3">
      <c r="A184" s="40" t="s">
        <v>1967</v>
      </c>
      <c r="B184" s="34" t="s">
        <v>776</v>
      </c>
      <c r="C184" s="35" t="s">
        <v>2274</v>
      </c>
      <c r="D184" s="48">
        <v>123</v>
      </c>
      <c r="E184" s="42">
        <f>VLOOKUP(D184,episodes!$A$1:$B$76,2,FALSE)</f>
        <v>24</v>
      </c>
      <c r="F184" s="37" t="str">
        <f>VLOOKUP(D184,episodes!$A$1:$E$76,5,FALSE)</f>
        <v>A Taste of Armageddon</v>
      </c>
      <c r="G184" s="37">
        <f>VLOOKUP(D184,episodes!$A$1:$D$76,3,FALSE)</f>
        <v>1</v>
      </c>
      <c r="H184" s="37">
        <f>VLOOKUP(D184,episodes!$A$1:$D$76,4,FALSE)</f>
        <v>23</v>
      </c>
      <c r="J184" s="43"/>
      <c r="K184" s="44">
        <f>COUNTIFS(A:A,A183)</f>
        <v>112</v>
      </c>
      <c r="L184" s="44">
        <f>COUNTIFS(B:B,B184)</f>
        <v>112</v>
      </c>
      <c r="M184" s="46" t="s">
        <v>2491</v>
      </c>
      <c r="N184" s="46"/>
      <c r="O184" s="46" t="s">
        <v>361</v>
      </c>
      <c r="P184" s="46" t="s">
        <v>2979</v>
      </c>
    </row>
    <row r="185" spans="1:16" hidden="1" x14ac:dyDescent="0.3">
      <c r="A185" s="40" t="s">
        <v>1967</v>
      </c>
      <c r="B185" s="34" t="s">
        <v>776</v>
      </c>
      <c r="C185" s="35" t="s">
        <v>1990</v>
      </c>
      <c r="D185" s="48">
        <v>123</v>
      </c>
      <c r="E185" s="42">
        <f>VLOOKUP(D185,episodes!$A$1:$B$76,2,FALSE)</f>
        <v>24</v>
      </c>
      <c r="F185" s="37" t="str">
        <f>VLOOKUP(D185,episodes!$A$1:$E$76,5,FALSE)</f>
        <v>A Taste of Armageddon</v>
      </c>
      <c r="G185" s="37">
        <f>VLOOKUP(D185,episodes!$A$1:$D$76,3,FALSE)</f>
        <v>1</v>
      </c>
      <c r="H185" s="37">
        <f>VLOOKUP(D185,episodes!$A$1:$D$76,4,FALSE)</f>
        <v>23</v>
      </c>
      <c r="J185" s="43"/>
      <c r="K185" s="44">
        <f>COUNTIFS(A:A,A184)</f>
        <v>112</v>
      </c>
      <c r="L185" s="44">
        <f>COUNTIFS(B:B,B185)</f>
        <v>112</v>
      </c>
      <c r="M185" s="46" t="s">
        <v>2491</v>
      </c>
      <c r="N185" s="46"/>
      <c r="O185" s="46"/>
      <c r="P185" s="46" t="s">
        <v>2979</v>
      </c>
    </row>
    <row r="186" spans="1:16" hidden="1" x14ac:dyDescent="0.3">
      <c r="A186" s="40" t="s">
        <v>1967</v>
      </c>
      <c r="B186" s="34" t="s">
        <v>776</v>
      </c>
      <c r="C186" s="35" t="s">
        <v>1990</v>
      </c>
      <c r="D186" s="48">
        <v>123</v>
      </c>
      <c r="E186" s="42">
        <f>VLOOKUP(D186,episodes!$A$1:$B$76,2,FALSE)</f>
        <v>24</v>
      </c>
      <c r="F186" s="37" t="str">
        <f>VLOOKUP(D186,episodes!$A$1:$E$76,5,FALSE)</f>
        <v>A Taste of Armageddon</v>
      </c>
      <c r="G186" s="37">
        <f>VLOOKUP(D186,episodes!$A$1:$D$76,3,FALSE)</f>
        <v>1</v>
      </c>
      <c r="H186" s="37">
        <f>VLOOKUP(D186,episodes!$A$1:$D$76,4,FALSE)</f>
        <v>23</v>
      </c>
      <c r="J186" s="43"/>
      <c r="K186" s="44">
        <f>COUNTIFS(A:A,A185)</f>
        <v>112</v>
      </c>
      <c r="L186" s="44">
        <f>COUNTIFS(B:B,B186)</f>
        <v>112</v>
      </c>
      <c r="M186" s="46" t="s">
        <v>2491</v>
      </c>
      <c r="N186" s="46"/>
      <c r="O186" s="46"/>
      <c r="P186" s="46" t="s">
        <v>2979</v>
      </c>
    </row>
    <row r="187" spans="1:16" hidden="1" x14ac:dyDescent="0.3">
      <c r="A187" s="40" t="s">
        <v>1967</v>
      </c>
      <c r="B187" s="34" t="s">
        <v>776</v>
      </c>
      <c r="C187" s="35" t="s">
        <v>2275</v>
      </c>
      <c r="D187" s="48">
        <v>123</v>
      </c>
      <c r="E187" s="42">
        <f>VLOOKUP(D187,episodes!$A$1:$B$76,2,FALSE)</f>
        <v>24</v>
      </c>
      <c r="F187" s="37" t="str">
        <f>VLOOKUP(D187,episodes!$A$1:$E$76,5,FALSE)</f>
        <v>A Taste of Armageddon</v>
      </c>
      <c r="G187" s="37">
        <f>VLOOKUP(D187,episodes!$A$1:$D$76,3,FALSE)</f>
        <v>1</v>
      </c>
      <c r="H187" s="37">
        <f>VLOOKUP(D187,episodes!$A$1:$D$76,4,FALSE)</f>
        <v>23</v>
      </c>
      <c r="J187" s="43"/>
      <c r="K187" s="44">
        <f>COUNTIFS(A:A,A186)</f>
        <v>112</v>
      </c>
      <c r="L187" s="44">
        <f>COUNTIFS(B:B,B187)</f>
        <v>112</v>
      </c>
      <c r="M187" s="46" t="s">
        <v>2536</v>
      </c>
      <c r="N187" s="46"/>
      <c r="O187" s="46" t="s">
        <v>210</v>
      </c>
      <c r="P187" s="46" t="s">
        <v>2979</v>
      </c>
    </row>
    <row r="188" spans="1:16" hidden="1" x14ac:dyDescent="0.3">
      <c r="A188" s="40" t="s">
        <v>1967</v>
      </c>
      <c r="B188" s="34" t="s">
        <v>776</v>
      </c>
      <c r="C188" s="35" t="s">
        <v>2020</v>
      </c>
      <c r="D188" s="48">
        <v>124</v>
      </c>
      <c r="E188" s="42">
        <f>VLOOKUP(D188,episodes!$A$1:$B$76,2,FALSE)</f>
        <v>25</v>
      </c>
      <c r="F188" s="37" t="str">
        <f>VLOOKUP(D188,episodes!$A$1:$E$76,5,FALSE)</f>
        <v>This Side of Paradise</v>
      </c>
      <c r="G188" s="37">
        <f>VLOOKUP(D188,episodes!$A$1:$D$76,3,FALSE)</f>
        <v>1</v>
      </c>
      <c r="H188" s="37">
        <f>VLOOKUP(D188,episodes!$A$1:$D$76,4,FALSE)</f>
        <v>24</v>
      </c>
      <c r="J188" s="43"/>
      <c r="K188" s="44">
        <f>COUNTIFS(A:A,A187)</f>
        <v>112</v>
      </c>
      <c r="L188" s="44">
        <f>COUNTIFS(B:B,B188)</f>
        <v>112</v>
      </c>
      <c r="M188" s="46" t="s">
        <v>2491</v>
      </c>
      <c r="N188" s="49"/>
      <c r="O188" s="39" t="s">
        <v>162</v>
      </c>
      <c r="P188" s="46" t="s">
        <v>2979</v>
      </c>
    </row>
    <row r="189" spans="1:16" hidden="1" x14ac:dyDescent="0.3">
      <c r="A189" s="40" t="s">
        <v>1967</v>
      </c>
      <c r="B189" s="34" t="s">
        <v>776</v>
      </c>
      <c r="C189" s="35" t="s">
        <v>1990</v>
      </c>
      <c r="D189" s="48">
        <v>124</v>
      </c>
      <c r="E189" s="42">
        <f>VLOOKUP(D189,episodes!$A$1:$B$76,2,FALSE)</f>
        <v>25</v>
      </c>
      <c r="F189" s="37" t="str">
        <f>VLOOKUP(D189,episodes!$A$1:$E$76,5,FALSE)</f>
        <v>This Side of Paradise</v>
      </c>
      <c r="G189" s="37">
        <f>VLOOKUP(D189,episodes!$A$1:$D$76,3,FALSE)</f>
        <v>1</v>
      </c>
      <c r="H189" s="37">
        <f>VLOOKUP(D189,episodes!$A$1:$D$76,4,FALSE)</f>
        <v>24</v>
      </c>
      <c r="J189" s="43"/>
      <c r="K189" s="44">
        <f>COUNTIFS(A:A,A188)</f>
        <v>112</v>
      </c>
      <c r="L189" s="44">
        <f>COUNTIFS(B:B,B189)</f>
        <v>112</v>
      </c>
      <c r="M189" s="46" t="s">
        <v>2491</v>
      </c>
      <c r="N189" s="49"/>
      <c r="O189" s="46"/>
      <c r="P189" s="46" t="s">
        <v>2979</v>
      </c>
    </row>
    <row r="190" spans="1:16" hidden="1" x14ac:dyDescent="0.3">
      <c r="A190" s="40" t="s">
        <v>1967</v>
      </c>
      <c r="B190" s="34" t="s">
        <v>776</v>
      </c>
      <c r="C190" s="35" t="s">
        <v>1990</v>
      </c>
      <c r="D190" s="48">
        <v>124</v>
      </c>
      <c r="E190" s="42">
        <f>VLOOKUP(D190,episodes!$A$1:$B$76,2,FALSE)</f>
        <v>25</v>
      </c>
      <c r="F190" s="37" t="str">
        <f>VLOOKUP(D190,episodes!$A$1:$E$76,5,FALSE)</f>
        <v>This Side of Paradise</v>
      </c>
      <c r="G190" s="37">
        <f>VLOOKUP(D190,episodes!$A$1:$D$76,3,FALSE)</f>
        <v>1</v>
      </c>
      <c r="H190" s="37">
        <f>VLOOKUP(D190,episodes!$A$1:$D$76,4,FALSE)</f>
        <v>24</v>
      </c>
      <c r="J190" s="43"/>
      <c r="K190" s="44">
        <f>COUNTIFS(A:A,A189)</f>
        <v>112</v>
      </c>
      <c r="L190" s="44">
        <f>COUNTIFS(B:B,B190)</f>
        <v>112</v>
      </c>
      <c r="M190" s="46" t="s">
        <v>2491</v>
      </c>
      <c r="N190" s="49"/>
      <c r="O190" s="46"/>
      <c r="P190" s="46" t="s">
        <v>2979</v>
      </c>
    </row>
    <row r="191" spans="1:16" hidden="1" x14ac:dyDescent="0.3">
      <c r="A191" s="40" t="s">
        <v>1967</v>
      </c>
      <c r="B191" s="34" t="s">
        <v>776</v>
      </c>
      <c r="C191" s="35" t="s">
        <v>1990</v>
      </c>
      <c r="D191" s="48">
        <v>124</v>
      </c>
      <c r="E191" s="42">
        <f>VLOOKUP(D191,episodes!$A$1:$B$76,2,FALSE)</f>
        <v>25</v>
      </c>
      <c r="F191" s="37" t="str">
        <f>VLOOKUP(D191,episodes!$A$1:$E$76,5,FALSE)</f>
        <v>This Side of Paradise</v>
      </c>
      <c r="G191" s="37">
        <f>VLOOKUP(D191,episodes!$A$1:$D$76,3,FALSE)</f>
        <v>1</v>
      </c>
      <c r="H191" s="37">
        <f>VLOOKUP(D191,episodes!$A$1:$D$76,4,FALSE)</f>
        <v>24</v>
      </c>
      <c r="J191" s="43"/>
      <c r="K191" s="44">
        <f>COUNTIFS(A:A,A190)</f>
        <v>112</v>
      </c>
      <c r="L191" s="44">
        <f>COUNTIFS(B:B,B191)</f>
        <v>112</v>
      </c>
      <c r="M191" s="46" t="s">
        <v>2491</v>
      </c>
      <c r="N191" s="49"/>
      <c r="O191" s="46"/>
      <c r="P191" s="46" t="s">
        <v>2979</v>
      </c>
    </row>
    <row r="192" spans="1:16" hidden="1" x14ac:dyDescent="0.3">
      <c r="A192" s="40" t="s">
        <v>1967</v>
      </c>
      <c r="B192" s="34" t="s">
        <v>776</v>
      </c>
      <c r="C192" s="35" t="s">
        <v>1990</v>
      </c>
      <c r="D192" s="48">
        <v>124</v>
      </c>
      <c r="E192" s="42">
        <f>VLOOKUP(D192,episodes!$A$1:$B$76,2,FALSE)</f>
        <v>25</v>
      </c>
      <c r="F192" s="37" t="str">
        <f>VLOOKUP(D192,episodes!$A$1:$E$76,5,FALSE)</f>
        <v>This Side of Paradise</v>
      </c>
      <c r="G192" s="37">
        <f>VLOOKUP(D192,episodes!$A$1:$D$76,3,FALSE)</f>
        <v>1</v>
      </c>
      <c r="H192" s="37">
        <f>VLOOKUP(D192,episodes!$A$1:$D$76,4,FALSE)</f>
        <v>24</v>
      </c>
      <c r="J192" s="43"/>
      <c r="K192" s="44">
        <f>COUNTIFS(A:A,A191)</f>
        <v>112</v>
      </c>
      <c r="L192" s="44">
        <f>COUNTIFS(B:B,B192)</f>
        <v>112</v>
      </c>
      <c r="M192" s="46" t="s">
        <v>2491</v>
      </c>
      <c r="N192" s="49"/>
      <c r="O192" s="46"/>
      <c r="P192" s="46" t="s">
        <v>2979</v>
      </c>
    </row>
    <row r="193" spans="1:16" hidden="1" x14ac:dyDescent="0.3">
      <c r="A193" s="40" t="s">
        <v>1967</v>
      </c>
      <c r="B193" s="34" t="s">
        <v>776</v>
      </c>
      <c r="C193" s="35" t="s">
        <v>1990</v>
      </c>
      <c r="D193" s="48">
        <v>125</v>
      </c>
      <c r="E193" s="42">
        <f>VLOOKUP(D193,episodes!$A$1:$B$76,2,FALSE)</f>
        <v>26</v>
      </c>
      <c r="F193" s="37" t="str">
        <f>VLOOKUP(D193,episodes!$A$1:$E$76,5,FALSE)</f>
        <v>The Devil in the Dark</v>
      </c>
      <c r="G193" s="37">
        <f>VLOOKUP(D193,episodes!$A$1:$D$76,3,FALSE)</f>
        <v>1</v>
      </c>
      <c r="H193" s="37">
        <f>VLOOKUP(D193,episodes!$A$1:$D$76,4,FALSE)</f>
        <v>25</v>
      </c>
      <c r="J193" s="43"/>
      <c r="K193" s="44">
        <f>COUNTIFS(A:A,A192)</f>
        <v>112</v>
      </c>
      <c r="L193" s="44">
        <f>COUNTIFS(B:B,B193)</f>
        <v>112</v>
      </c>
      <c r="M193" s="46" t="s">
        <v>2491</v>
      </c>
      <c r="O193" s="46"/>
      <c r="P193" s="46" t="s">
        <v>2979</v>
      </c>
    </row>
    <row r="194" spans="1:16" hidden="1" x14ac:dyDescent="0.3">
      <c r="A194" s="40" t="s">
        <v>1967</v>
      </c>
      <c r="B194" s="34" t="s">
        <v>776</v>
      </c>
      <c r="C194" s="35" t="s">
        <v>1990</v>
      </c>
      <c r="D194" s="57">
        <v>126</v>
      </c>
      <c r="E194" s="42">
        <f>VLOOKUP(D194,episodes!$A$1:$B$76,2,FALSE)</f>
        <v>27</v>
      </c>
      <c r="F194" s="37" t="str">
        <f>VLOOKUP(D194,episodes!$A$1:$E$76,5,FALSE)</f>
        <v>Errand of Mercy</v>
      </c>
      <c r="G194" s="37">
        <f>VLOOKUP(D194,episodes!$A$1:$D$76,3,FALSE)</f>
        <v>1</v>
      </c>
      <c r="H194" s="37">
        <f>VLOOKUP(D194,episodes!$A$1:$D$76,4,FALSE)</f>
        <v>26</v>
      </c>
      <c r="J194" s="43"/>
      <c r="K194" s="44">
        <f>COUNTIFS(A:A,A193)</f>
        <v>112</v>
      </c>
      <c r="L194" s="44">
        <f>COUNTIFS(B:B,B194)</f>
        <v>112</v>
      </c>
      <c r="M194" s="46" t="s">
        <v>2491</v>
      </c>
      <c r="O194" s="46"/>
      <c r="P194" s="46" t="s">
        <v>2979</v>
      </c>
    </row>
    <row r="195" spans="1:16" hidden="1" x14ac:dyDescent="0.3">
      <c r="A195" s="40" t="s">
        <v>1967</v>
      </c>
      <c r="B195" s="34" t="s">
        <v>776</v>
      </c>
      <c r="C195" s="35" t="s">
        <v>1990</v>
      </c>
      <c r="D195" s="48">
        <v>127</v>
      </c>
      <c r="E195" s="42">
        <f>VLOOKUP(D195,episodes!$A$1:$B$76,2,FALSE)</f>
        <v>28</v>
      </c>
      <c r="F195" s="37" t="str">
        <f>VLOOKUP(D195,episodes!$A$1:$E$76,5,FALSE)</f>
        <v>The Alternative Factor</v>
      </c>
      <c r="G195" s="37">
        <f>VLOOKUP(D195,episodes!$A$1:$D$76,3,FALSE)</f>
        <v>1</v>
      </c>
      <c r="H195" s="37">
        <f>VLOOKUP(D195,episodes!$A$1:$D$76,4,FALSE)</f>
        <v>27</v>
      </c>
      <c r="J195" s="43"/>
      <c r="K195" s="44">
        <f>COUNTIFS(A:A,A194)</f>
        <v>112</v>
      </c>
      <c r="L195" s="44">
        <f>COUNTIFS(B:B,B195)</f>
        <v>112</v>
      </c>
      <c r="M195" s="46" t="s">
        <v>2491</v>
      </c>
      <c r="N195" s="46"/>
      <c r="O195" s="46"/>
      <c r="P195" s="46" t="s">
        <v>2979</v>
      </c>
    </row>
    <row r="196" spans="1:16" hidden="1" x14ac:dyDescent="0.3">
      <c r="A196" s="40" t="s">
        <v>1967</v>
      </c>
      <c r="B196" s="34" t="s">
        <v>776</v>
      </c>
      <c r="C196" s="35" t="s">
        <v>1990</v>
      </c>
      <c r="D196" s="48">
        <v>127</v>
      </c>
      <c r="E196" s="42">
        <f>VLOOKUP(D196,episodes!$A$1:$B$76,2,FALSE)</f>
        <v>28</v>
      </c>
      <c r="F196" s="37" t="str">
        <f>VLOOKUP(D196,episodes!$A$1:$E$76,5,FALSE)</f>
        <v>The Alternative Factor</v>
      </c>
      <c r="G196" s="37">
        <f>VLOOKUP(D196,episodes!$A$1:$D$76,3,FALSE)</f>
        <v>1</v>
      </c>
      <c r="H196" s="37">
        <f>VLOOKUP(D196,episodes!$A$1:$D$76,4,FALSE)</f>
        <v>27</v>
      </c>
      <c r="J196" s="43"/>
      <c r="K196" s="44">
        <f>COUNTIFS(A:A,A195)</f>
        <v>112</v>
      </c>
      <c r="L196" s="44">
        <f>COUNTIFS(B:B,B196)</f>
        <v>112</v>
      </c>
      <c r="M196" s="46" t="s">
        <v>2491</v>
      </c>
      <c r="N196" s="46"/>
      <c r="O196" s="46"/>
      <c r="P196" s="46" t="s">
        <v>2979</v>
      </c>
    </row>
    <row r="197" spans="1:16" hidden="1" x14ac:dyDescent="0.3">
      <c r="A197" s="40" t="s">
        <v>1967</v>
      </c>
      <c r="B197" s="34" t="s">
        <v>776</v>
      </c>
      <c r="C197" s="35" t="s">
        <v>1990</v>
      </c>
      <c r="D197" s="48">
        <v>127</v>
      </c>
      <c r="E197" s="42">
        <f>VLOOKUP(D197,episodes!$A$1:$B$76,2,FALSE)</f>
        <v>28</v>
      </c>
      <c r="F197" s="37" t="str">
        <f>VLOOKUP(D197,episodes!$A$1:$E$76,5,FALSE)</f>
        <v>The Alternative Factor</v>
      </c>
      <c r="G197" s="37">
        <f>VLOOKUP(D197,episodes!$A$1:$D$76,3,FALSE)</f>
        <v>1</v>
      </c>
      <c r="H197" s="37">
        <f>VLOOKUP(D197,episodes!$A$1:$D$76,4,FALSE)</f>
        <v>27</v>
      </c>
      <c r="J197" s="43"/>
      <c r="K197" s="44">
        <f>COUNTIFS(A:A,A196)</f>
        <v>112</v>
      </c>
      <c r="L197" s="44">
        <f>COUNTIFS(B:B,B197)</f>
        <v>112</v>
      </c>
      <c r="M197" s="46" t="s">
        <v>2491</v>
      </c>
      <c r="N197" s="46"/>
      <c r="O197" s="46"/>
      <c r="P197" s="46" t="s">
        <v>2979</v>
      </c>
    </row>
    <row r="198" spans="1:16" hidden="1" x14ac:dyDescent="0.3">
      <c r="A198" s="40" t="s">
        <v>1967</v>
      </c>
      <c r="B198" s="34" t="s">
        <v>776</v>
      </c>
      <c r="C198" s="35" t="s">
        <v>2348</v>
      </c>
      <c r="D198" s="48">
        <v>128</v>
      </c>
      <c r="E198" s="42">
        <f>VLOOKUP(D198,episodes!$A$1:$B$76,2,FALSE)</f>
        <v>29</v>
      </c>
      <c r="F198" s="37" t="str">
        <f>VLOOKUP(D198,episodes!$A$1:$E$76,5,FALSE)</f>
        <v>The City on the Edge of Forever</v>
      </c>
      <c r="G198" s="37">
        <f>VLOOKUP(D198,episodes!$A$1:$D$76,3,FALSE)</f>
        <v>1</v>
      </c>
      <c r="H198" s="37">
        <f>VLOOKUP(D198,episodes!$A$1:$D$76,4,FALSE)</f>
        <v>28</v>
      </c>
      <c r="J198" s="43"/>
      <c r="K198" s="44">
        <f>COUNTIFS(A:A,A197)</f>
        <v>112</v>
      </c>
      <c r="L198" s="44">
        <f>COUNTIFS(B:B,B198)</f>
        <v>112</v>
      </c>
      <c r="M198" s="46" t="s">
        <v>2491</v>
      </c>
      <c r="N198" s="49"/>
      <c r="O198" s="46" t="s">
        <v>362</v>
      </c>
      <c r="P198" s="46" t="s">
        <v>2979</v>
      </c>
    </row>
    <row r="199" spans="1:16" hidden="1" x14ac:dyDescent="0.3">
      <c r="A199" s="40" t="s">
        <v>1967</v>
      </c>
      <c r="B199" s="34" t="s">
        <v>776</v>
      </c>
      <c r="C199" s="35" t="s">
        <v>2020</v>
      </c>
      <c r="D199" s="48">
        <v>128</v>
      </c>
      <c r="E199" s="42">
        <f>VLOOKUP(D199,episodes!$A$1:$B$76,2,FALSE)</f>
        <v>29</v>
      </c>
      <c r="F199" s="37" t="str">
        <f>VLOOKUP(D199,episodes!$A$1:$E$76,5,FALSE)</f>
        <v>The City on the Edge of Forever</v>
      </c>
      <c r="G199" s="37">
        <f>VLOOKUP(D199,episodes!$A$1:$D$76,3,FALSE)</f>
        <v>1</v>
      </c>
      <c r="H199" s="37">
        <f>VLOOKUP(D199,episodes!$A$1:$D$76,4,FALSE)</f>
        <v>28</v>
      </c>
      <c r="J199" s="43"/>
      <c r="K199" s="44">
        <f>COUNTIFS(A:A,A198)</f>
        <v>112</v>
      </c>
      <c r="L199" s="44">
        <f>COUNTIFS(B:B,B199)</f>
        <v>112</v>
      </c>
      <c r="M199" s="46" t="s">
        <v>2491</v>
      </c>
      <c r="N199" s="49"/>
      <c r="O199" s="39" t="s">
        <v>162</v>
      </c>
      <c r="P199" s="46" t="s">
        <v>2979</v>
      </c>
    </row>
    <row r="200" spans="1:16" hidden="1" x14ac:dyDescent="0.3">
      <c r="A200" s="40" t="s">
        <v>1967</v>
      </c>
      <c r="B200" s="34" t="s">
        <v>776</v>
      </c>
      <c r="C200" s="35" t="s">
        <v>2020</v>
      </c>
      <c r="D200" s="48">
        <v>129</v>
      </c>
      <c r="E200" s="42">
        <f>VLOOKUP(D200,episodes!$A$1:$B$76,2,FALSE)</f>
        <v>30</v>
      </c>
      <c r="F200" s="37" t="str">
        <f>VLOOKUP(D200,episodes!$A$1:$E$76,5,FALSE)</f>
        <v>Operation: Annihilate!</v>
      </c>
      <c r="G200" s="37">
        <f>VLOOKUP(D200,episodes!$A$1:$D$76,3,FALSE)</f>
        <v>1</v>
      </c>
      <c r="H200" s="37">
        <f>VLOOKUP(D200,episodes!$A$1:$D$76,4,FALSE)</f>
        <v>29</v>
      </c>
      <c r="J200" s="43"/>
      <c r="K200" s="44">
        <f>COUNTIFS(A:A,A199)</f>
        <v>112</v>
      </c>
      <c r="L200" s="44">
        <f>COUNTIFS(B:B,B200)</f>
        <v>112</v>
      </c>
      <c r="M200" s="46" t="s">
        <v>2491</v>
      </c>
      <c r="N200" s="49"/>
      <c r="O200" s="39" t="s">
        <v>162</v>
      </c>
      <c r="P200" s="46" t="s">
        <v>2979</v>
      </c>
    </row>
    <row r="201" spans="1:16" hidden="1" x14ac:dyDescent="0.3">
      <c r="A201" s="40" t="s">
        <v>1967</v>
      </c>
      <c r="B201" s="34" t="s">
        <v>776</v>
      </c>
      <c r="C201" s="35" t="s">
        <v>1990</v>
      </c>
      <c r="D201" s="48">
        <v>129</v>
      </c>
      <c r="E201" s="42">
        <f>VLOOKUP(D201,episodes!$A$1:$B$76,2,FALSE)</f>
        <v>30</v>
      </c>
      <c r="F201" s="37" t="str">
        <f>VLOOKUP(D201,episodes!$A$1:$E$76,5,FALSE)</f>
        <v>Operation: Annihilate!</v>
      </c>
      <c r="G201" s="37">
        <f>VLOOKUP(D201,episodes!$A$1:$D$76,3,FALSE)</f>
        <v>1</v>
      </c>
      <c r="H201" s="37">
        <f>VLOOKUP(D201,episodes!$A$1:$D$76,4,FALSE)</f>
        <v>29</v>
      </c>
      <c r="J201" s="43"/>
      <c r="K201" s="44">
        <f>COUNTIFS(A:A,A200)</f>
        <v>112</v>
      </c>
      <c r="L201" s="44">
        <f>COUNTIFS(B:B,B201)</f>
        <v>112</v>
      </c>
      <c r="M201" s="46" t="s">
        <v>2491</v>
      </c>
      <c r="N201" s="49"/>
      <c r="O201" s="46"/>
      <c r="P201" s="46" t="s">
        <v>2979</v>
      </c>
    </row>
    <row r="202" spans="1:16" hidden="1" x14ac:dyDescent="0.3">
      <c r="A202" s="40" t="s">
        <v>1967</v>
      </c>
      <c r="B202" s="34" t="s">
        <v>776</v>
      </c>
      <c r="C202" s="35" t="s">
        <v>1990</v>
      </c>
      <c r="D202" s="48">
        <v>129</v>
      </c>
      <c r="E202" s="42">
        <f>VLOOKUP(D202,episodes!$A$1:$B$76,2,FALSE)</f>
        <v>30</v>
      </c>
      <c r="F202" s="37" t="str">
        <f>VLOOKUP(D202,episodes!$A$1:$E$76,5,FALSE)</f>
        <v>Operation: Annihilate!</v>
      </c>
      <c r="G202" s="37">
        <f>VLOOKUP(D202,episodes!$A$1:$D$76,3,FALSE)</f>
        <v>1</v>
      </c>
      <c r="H202" s="37">
        <f>VLOOKUP(D202,episodes!$A$1:$D$76,4,FALSE)</f>
        <v>29</v>
      </c>
      <c r="J202" s="43"/>
      <c r="K202" s="44">
        <f>COUNTIFS(A:A,A201)</f>
        <v>112</v>
      </c>
      <c r="L202" s="44">
        <f>COUNTIFS(B:B,B202)</f>
        <v>112</v>
      </c>
      <c r="M202" s="46" t="s">
        <v>2491</v>
      </c>
      <c r="N202" s="49"/>
      <c r="O202" s="46"/>
      <c r="P202" s="46" t="s">
        <v>2979</v>
      </c>
    </row>
    <row r="203" spans="1:16" hidden="1" x14ac:dyDescent="0.3">
      <c r="A203" s="40" t="s">
        <v>1967</v>
      </c>
      <c r="B203" s="34" t="s">
        <v>776</v>
      </c>
      <c r="C203" s="35" t="s">
        <v>1990</v>
      </c>
      <c r="D203" s="48">
        <v>201</v>
      </c>
      <c r="E203" s="42">
        <f>VLOOKUP(D203,episodes!$A$1:$B$76,2,FALSE)</f>
        <v>31</v>
      </c>
      <c r="F203" s="37" t="str">
        <f>VLOOKUP(D203,episodes!$A$1:$E$76,5,FALSE)</f>
        <v>Amok Time</v>
      </c>
      <c r="G203" s="37">
        <f>VLOOKUP(D203,episodes!$A$1:$D$76,3,FALSE)</f>
        <v>2</v>
      </c>
      <c r="H203" s="37">
        <f>VLOOKUP(D203,episodes!$A$1:$D$76,4,FALSE)</f>
        <v>1</v>
      </c>
      <c r="J203" s="43"/>
      <c r="K203" s="44">
        <f>COUNTIFS(A:A,A202)</f>
        <v>112</v>
      </c>
      <c r="L203" s="44">
        <f>COUNTIFS(B:B,B203)</f>
        <v>112</v>
      </c>
      <c r="M203" s="46" t="s">
        <v>2491</v>
      </c>
      <c r="N203" s="49"/>
      <c r="O203" s="46"/>
      <c r="P203" s="46" t="s">
        <v>2979</v>
      </c>
    </row>
    <row r="204" spans="1:16" hidden="1" x14ac:dyDescent="0.3">
      <c r="A204" s="40" t="s">
        <v>1967</v>
      </c>
      <c r="B204" s="34" t="s">
        <v>776</v>
      </c>
      <c r="C204" s="35" t="s">
        <v>1990</v>
      </c>
      <c r="D204" s="48">
        <v>202</v>
      </c>
      <c r="E204" s="42">
        <f>VLOOKUP(D204,episodes!$A$1:$B$76,2,FALSE)</f>
        <v>32</v>
      </c>
      <c r="F204" s="37" t="str">
        <f>VLOOKUP(D204,episodes!$A$1:$E$76,5,FALSE)</f>
        <v>Who Mourns for Adonais?</v>
      </c>
      <c r="G204" s="37">
        <f>VLOOKUP(D204,episodes!$A$1:$D$76,3,FALSE)</f>
        <v>2</v>
      </c>
      <c r="H204" s="37">
        <f>VLOOKUP(D204,episodes!$A$1:$D$76,4,FALSE)</f>
        <v>2</v>
      </c>
      <c r="J204" s="43"/>
      <c r="K204" s="44">
        <f>COUNTIFS(A:A,A203)</f>
        <v>112</v>
      </c>
      <c r="L204" s="44">
        <f>COUNTIFS(B:B,B204)</f>
        <v>112</v>
      </c>
      <c r="M204" s="46" t="s">
        <v>2491</v>
      </c>
      <c r="N204" s="49"/>
      <c r="O204" s="46"/>
      <c r="P204" s="46" t="s">
        <v>2979</v>
      </c>
    </row>
    <row r="205" spans="1:16" hidden="1" x14ac:dyDescent="0.3">
      <c r="A205" s="40" t="s">
        <v>1967</v>
      </c>
      <c r="B205" s="34" t="s">
        <v>776</v>
      </c>
      <c r="C205" s="35" t="s">
        <v>1990</v>
      </c>
      <c r="D205" s="41">
        <v>203</v>
      </c>
      <c r="E205" s="42">
        <f>VLOOKUP(D205,episodes!$A$1:$B$76,2,FALSE)</f>
        <v>33</v>
      </c>
      <c r="F205" s="37" t="str">
        <f>VLOOKUP(D205,episodes!$A$1:$E$76,5,FALSE)</f>
        <v>The Changeling</v>
      </c>
      <c r="G205" s="37">
        <f>VLOOKUP(D205,episodes!$A$1:$D$76,3,FALSE)</f>
        <v>2</v>
      </c>
      <c r="H205" s="37">
        <f>VLOOKUP(D205,episodes!$A$1:$D$76,4,FALSE)</f>
        <v>3</v>
      </c>
      <c r="J205" s="43"/>
      <c r="K205" s="44">
        <f>COUNTIFS(A:A,A204)</f>
        <v>112</v>
      </c>
      <c r="L205" s="44">
        <f>COUNTIFS(B:B,B205)</f>
        <v>112</v>
      </c>
      <c r="M205" s="39" t="s">
        <v>2491</v>
      </c>
      <c r="P205" s="39" t="s">
        <v>2979</v>
      </c>
    </row>
    <row r="206" spans="1:16" hidden="1" x14ac:dyDescent="0.3">
      <c r="A206" s="40" t="s">
        <v>1967</v>
      </c>
      <c r="B206" s="40" t="s">
        <v>776</v>
      </c>
      <c r="C206" s="35" t="s">
        <v>3406</v>
      </c>
      <c r="D206" s="41">
        <v>204</v>
      </c>
      <c r="E206" s="42">
        <f>VLOOKUP(D206,episodes!$A$1:$B$81,2,FALSE)</f>
        <v>34</v>
      </c>
      <c r="F206" s="37" t="str">
        <f>VLOOKUP(D206,episodes!$A$1:$E$81,5,FALSE)</f>
        <v>Mirror, Mirror</v>
      </c>
      <c r="G206" s="37">
        <f>VLOOKUP(D206,episodes!$A$1:$D$81,3,FALSE)</f>
        <v>2</v>
      </c>
      <c r="H206" s="37">
        <f>VLOOKUP(D206,episodes!$A$1:$D$81,4,FALSE)</f>
        <v>4</v>
      </c>
      <c r="J206" s="43"/>
      <c r="K206" s="44">
        <f>COUNTIFS(A:A,A206)</f>
        <v>112</v>
      </c>
      <c r="L206" s="44">
        <f>COUNTIFS(B:B,B206)</f>
        <v>112</v>
      </c>
      <c r="N206" s="39" t="s">
        <v>192</v>
      </c>
      <c r="O206" s="62"/>
      <c r="P206" s="39" t="s">
        <v>2979</v>
      </c>
    </row>
    <row r="207" spans="1:16" hidden="1" x14ac:dyDescent="0.3">
      <c r="A207" s="40" t="s">
        <v>1967</v>
      </c>
      <c r="B207" s="40" t="s">
        <v>776</v>
      </c>
      <c r="C207" s="35" t="s">
        <v>3406</v>
      </c>
      <c r="D207" s="41">
        <v>204</v>
      </c>
      <c r="E207" s="42">
        <f>VLOOKUP(D207,episodes!$A$1:$B$81,2,FALSE)</f>
        <v>34</v>
      </c>
      <c r="F207" s="37" t="str">
        <f>VLOOKUP(D207,episodes!$A$1:$E$81,5,FALSE)</f>
        <v>Mirror, Mirror</v>
      </c>
      <c r="G207" s="37">
        <f>VLOOKUP(D207,episodes!$A$1:$D$81,3,FALSE)</f>
        <v>2</v>
      </c>
      <c r="H207" s="37">
        <f>VLOOKUP(D207,episodes!$A$1:$D$81,4,FALSE)</f>
        <v>4</v>
      </c>
      <c r="J207" s="43"/>
      <c r="K207" s="44">
        <f>COUNTIFS(A:A,A207)</f>
        <v>112</v>
      </c>
      <c r="L207" s="44">
        <f>COUNTIFS(B:B,B207)</f>
        <v>112</v>
      </c>
      <c r="N207" s="39" t="s">
        <v>192</v>
      </c>
      <c r="O207" s="62"/>
      <c r="P207" s="39" t="s">
        <v>2979</v>
      </c>
    </row>
    <row r="208" spans="1:16" hidden="1" x14ac:dyDescent="0.3">
      <c r="A208" s="40" t="s">
        <v>1967</v>
      </c>
      <c r="B208" s="40" t="s">
        <v>776</v>
      </c>
      <c r="C208" s="35" t="s">
        <v>3414</v>
      </c>
      <c r="D208" s="41">
        <v>204</v>
      </c>
      <c r="E208" s="42">
        <f>VLOOKUP(D208,episodes!$A$1:$B$81,2,FALSE)</f>
        <v>34</v>
      </c>
      <c r="F208" s="37" t="str">
        <f>VLOOKUP(D208,episodes!$A$1:$E$81,5,FALSE)</f>
        <v>Mirror, Mirror</v>
      </c>
      <c r="G208" s="37">
        <f>VLOOKUP(D208,episodes!$A$1:$D$81,3,FALSE)</f>
        <v>2</v>
      </c>
      <c r="H208" s="37">
        <f>VLOOKUP(D208,episodes!$A$1:$D$81,4,FALSE)</f>
        <v>4</v>
      </c>
      <c r="J208" s="43"/>
      <c r="K208" s="44">
        <f>COUNTIFS(A:A,A208)</f>
        <v>112</v>
      </c>
      <c r="L208" s="44">
        <f>COUNTIFS(B:B,B208)</f>
        <v>112</v>
      </c>
      <c r="N208" s="39" t="s">
        <v>192</v>
      </c>
      <c r="O208" s="62"/>
      <c r="P208" s="39" t="s">
        <v>2979</v>
      </c>
    </row>
    <row r="209" spans="1:16" hidden="1" x14ac:dyDescent="0.3">
      <c r="A209" s="40" t="s">
        <v>3452</v>
      </c>
      <c r="B209" s="40" t="s">
        <v>504</v>
      </c>
      <c r="C209" s="50" t="s">
        <v>3521</v>
      </c>
      <c r="D209" s="36">
        <v>204</v>
      </c>
      <c r="E209" s="42">
        <f>VLOOKUP(D209,episodes!$A$1:$B$81,2,FALSE)</f>
        <v>34</v>
      </c>
      <c r="F209" s="37" t="str">
        <f>VLOOKUP(D209,episodes!$A$1:$E$81,5,FALSE)</f>
        <v>Mirror, Mirror</v>
      </c>
      <c r="G209" s="37">
        <f>VLOOKUP(D209,episodes!$A$1:$D$81,3,FALSE)</f>
        <v>2</v>
      </c>
      <c r="H209" s="37">
        <f>VLOOKUP(D209,episodes!$A$1:$D$81,4,FALSE)</f>
        <v>4</v>
      </c>
      <c r="J209" s="43"/>
      <c r="K209" s="44">
        <f>COUNTIFS(A:A,A209)</f>
        <v>1</v>
      </c>
      <c r="L209" s="44">
        <f>COUNTIFS(B:B,B209)</f>
        <v>7</v>
      </c>
      <c r="M209" s="39" t="s">
        <v>192</v>
      </c>
      <c r="N209" s="39" t="s">
        <v>192</v>
      </c>
      <c r="O209" s="39" t="s">
        <v>298</v>
      </c>
      <c r="P209" s="39" t="s">
        <v>2979</v>
      </c>
    </row>
    <row r="210" spans="1:16" hidden="1" x14ac:dyDescent="0.3">
      <c r="A210" s="40" t="s">
        <v>1817</v>
      </c>
      <c r="B210" s="34" t="s">
        <v>746</v>
      </c>
      <c r="C210" s="50" t="str">
        <f>UPPER(LEFT(O210,1))&amp;RIGHT(O210,LEN(O210)-1)</f>
        <v>Lt. Carolyn Palamas must choose between Apollo and her duty. Early on, Bones even discussed the trope.</v>
      </c>
      <c r="D210" s="36">
        <v>202</v>
      </c>
      <c r="E210" s="42">
        <f>VLOOKUP(D210,episodes!$A$1:$B$76,2,FALSE)</f>
        <v>32</v>
      </c>
      <c r="F210" s="37" t="str">
        <f>VLOOKUP(D210,episodes!$A$1:$E$76,5,FALSE)</f>
        <v>Who Mourns for Adonais?</v>
      </c>
      <c r="G210" s="37">
        <f>VLOOKUP(D210,episodes!$A$1:$D$76,3,FALSE)</f>
        <v>2</v>
      </c>
      <c r="H210" s="37">
        <f>VLOOKUP(D210,episodes!$A$1:$D$76,4,FALSE)</f>
        <v>2</v>
      </c>
      <c r="J210" s="43"/>
      <c r="K210" s="44">
        <f>COUNTIFS(A:A,A209)</f>
        <v>1</v>
      </c>
      <c r="L210" s="44">
        <f>COUNTIFS(B:B,B210)</f>
        <v>1</v>
      </c>
      <c r="M210" s="39" t="s">
        <v>559</v>
      </c>
      <c r="N210" s="39" t="s">
        <v>348</v>
      </c>
      <c r="O210" s="39" t="s">
        <v>1464</v>
      </c>
      <c r="P210" s="39" t="s">
        <v>2979</v>
      </c>
    </row>
    <row r="211" spans="1:16" hidden="1" x14ac:dyDescent="0.3">
      <c r="A211" s="40" t="s">
        <v>1818</v>
      </c>
      <c r="B211" s="34" t="s">
        <v>686</v>
      </c>
      <c r="C211" s="35" t="s">
        <v>979</v>
      </c>
      <c r="D211" s="48">
        <v>115</v>
      </c>
      <c r="E211" s="42">
        <f>VLOOKUP(D211,episodes!$A$1:$B$76,2,FALSE)</f>
        <v>16</v>
      </c>
      <c r="F211" s="37" t="str">
        <f>VLOOKUP(D211,episodes!$A$1:$E$76,5,FALSE)</f>
        <v>Shore Leave</v>
      </c>
      <c r="G211" s="37">
        <f>VLOOKUP(D211,episodes!$A$1:$D$76,3,FALSE)</f>
        <v>1</v>
      </c>
      <c r="H211" s="37">
        <f>VLOOKUP(D211,episodes!$A$1:$D$76,4,FALSE)</f>
        <v>15</v>
      </c>
      <c r="J211" s="43"/>
      <c r="K211" s="44">
        <f>COUNTIFS(A:A,A210)</f>
        <v>1</v>
      </c>
      <c r="L211" s="44">
        <f>COUNTIFS(B:B,B211)</f>
        <v>11</v>
      </c>
      <c r="M211" s="46" t="s">
        <v>2542</v>
      </c>
      <c r="N211" s="45" t="s">
        <v>522</v>
      </c>
      <c r="O211" s="46" t="s">
        <v>978</v>
      </c>
      <c r="P211" s="46" t="s">
        <v>2979</v>
      </c>
    </row>
    <row r="212" spans="1:16" hidden="1" x14ac:dyDescent="0.3">
      <c r="A212" s="40" t="s">
        <v>1819</v>
      </c>
      <c r="B212" s="34" t="s">
        <v>716</v>
      </c>
      <c r="C212" s="35" t="s">
        <v>2724</v>
      </c>
      <c r="D212" s="41">
        <v>101</v>
      </c>
      <c r="E212" s="42">
        <f>VLOOKUP(D212,episodes!$A$1:$B$76,2,FALSE)</f>
        <v>2</v>
      </c>
      <c r="F212" s="37" t="str">
        <f>VLOOKUP(D212,episodes!$A$1:$E$76,5,FALSE)</f>
        <v>The Man Trap</v>
      </c>
      <c r="G212" s="37">
        <f>VLOOKUP(D212,episodes!$A$1:$D$76,3,FALSE)</f>
        <v>1</v>
      </c>
      <c r="H212" s="37">
        <f>VLOOKUP(D212,episodes!$A$1:$D$76,4,FALSE)</f>
        <v>1</v>
      </c>
      <c r="J212" s="43"/>
      <c r="K212" s="44">
        <f>COUNTIFS(A:A,A211)</f>
        <v>1</v>
      </c>
      <c r="L212" s="44">
        <f>COUNTIFS(B:B,B212)</f>
        <v>71</v>
      </c>
      <c r="M212" s="46" t="s">
        <v>2542</v>
      </c>
      <c r="N212" s="45" t="s">
        <v>2491</v>
      </c>
      <c r="O212" s="39" t="s">
        <v>149</v>
      </c>
      <c r="P212" s="39" t="s">
        <v>2981</v>
      </c>
    </row>
    <row r="213" spans="1:16" hidden="1" x14ac:dyDescent="0.3">
      <c r="A213" s="40" t="s">
        <v>1819</v>
      </c>
      <c r="B213" s="34" t="s">
        <v>716</v>
      </c>
      <c r="C213" s="35" t="s">
        <v>2725</v>
      </c>
      <c r="D213" s="41">
        <v>101</v>
      </c>
      <c r="E213" s="42">
        <f>VLOOKUP(D213,episodes!$A$1:$B$76,2,FALSE)</f>
        <v>2</v>
      </c>
      <c r="F213" s="37" t="str">
        <f>VLOOKUP(D213,episodes!$A$1:$E$76,5,FALSE)</f>
        <v>The Man Trap</v>
      </c>
      <c r="G213" s="37">
        <f>VLOOKUP(D213,episodes!$A$1:$D$76,3,FALSE)</f>
        <v>1</v>
      </c>
      <c r="H213" s="37">
        <f>VLOOKUP(D213,episodes!$A$1:$D$76,4,FALSE)</f>
        <v>1</v>
      </c>
      <c r="J213" s="43"/>
      <c r="K213" s="44">
        <f>COUNTIFS(A:A,A212)</f>
        <v>43</v>
      </c>
      <c r="L213" s="44">
        <f>COUNTIFS(B:B,B213)</f>
        <v>71</v>
      </c>
      <c r="M213" s="39" t="s">
        <v>1068</v>
      </c>
      <c r="O213" s="39" t="s">
        <v>32</v>
      </c>
      <c r="P213" s="39" t="s">
        <v>2982</v>
      </c>
    </row>
    <row r="214" spans="1:16" hidden="1" x14ac:dyDescent="0.3">
      <c r="A214" s="40" t="s">
        <v>1819</v>
      </c>
      <c r="B214" s="34" t="s">
        <v>716</v>
      </c>
      <c r="C214" s="35" t="s">
        <v>2732</v>
      </c>
      <c r="D214" s="36">
        <v>102</v>
      </c>
      <c r="E214" s="42">
        <f>VLOOKUP(D214,episodes!$A$1:$B$76,2,FALSE)</f>
        <v>3</v>
      </c>
      <c r="F214" s="37" t="str">
        <f>VLOOKUP(D214,episodes!$A$1:$E$76,5,FALSE)</f>
        <v>Charlie X</v>
      </c>
      <c r="G214" s="37">
        <f>VLOOKUP(D214,episodes!$A$1:$D$76,3,FALSE)</f>
        <v>1</v>
      </c>
      <c r="H214" s="37">
        <f>VLOOKUP(D214,episodes!$A$1:$D$76,4,FALSE)</f>
        <v>2</v>
      </c>
      <c r="J214" s="43"/>
      <c r="K214" s="44">
        <f>COUNTIFS(A:A,A213)</f>
        <v>43</v>
      </c>
      <c r="L214" s="44">
        <f>COUNTIFS(B:B,B214)</f>
        <v>71</v>
      </c>
      <c r="M214" s="39" t="s">
        <v>1247</v>
      </c>
      <c r="N214" s="39" t="s">
        <v>2491</v>
      </c>
      <c r="O214" s="39" t="s">
        <v>744</v>
      </c>
      <c r="P214" s="39" t="s">
        <v>2989</v>
      </c>
    </row>
    <row r="215" spans="1:16" hidden="1" x14ac:dyDescent="0.3">
      <c r="A215" s="40" t="s">
        <v>1819</v>
      </c>
      <c r="B215" s="34" t="s">
        <v>716</v>
      </c>
      <c r="C215" s="35" t="s">
        <v>2745</v>
      </c>
      <c r="D215" s="41">
        <v>104</v>
      </c>
      <c r="E215" s="42">
        <f>VLOOKUP(D215,episodes!$A$1:$B$76,2,FALSE)</f>
        <v>5</v>
      </c>
      <c r="F215" s="37" t="str">
        <f>VLOOKUP(D215,episodes!$A$1:$E$76,5,FALSE)</f>
        <v>The Naked Time</v>
      </c>
      <c r="G215" s="37">
        <f>VLOOKUP(D215,episodes!$A$1:$D$76,3,FALSE)</f>
        <v>1</v>
      </c>
      <c r="H215" s="37">
        <f>VLOOKUP(D215,episodes!$A$1:$D$76,4,FALSE)</f>
        <v>4</v>
      </c>
      <c r="J215" s="43"/>
      <c r="K215" s="44">
        <f>COUNTIFS(A:A,A214)</f>
        <v>43</v>
      </c>
      <c r="L215" s="44">
        <f>COUNTIFS(B:B,B215)</f>
        <v>71</v>
      </c>
      <c r="M215" s="39" t="s">
        <v>521</v>
      </c>
      <c r="N215" s="45" t="s">
        <v>2542</v>
      </c>
      <c r="O215" s="39" t="s">
        <v>149</v>
      </c>
      <c r="P215" s="39" t="s">
        <v>3002</v>
      </c>
    </row>
    <row r="216" spans="1:16" hidden="1" x14ac:dyDescent="0.3">
      <c r="A216" s="40" t="s">
        <v>1819</v>
      </c>
      <c r="B216" s="34" t="s">
        <v>716</v>
      </c>
      <c r="C216" s="35" t="s">
        <v>2746</v>
      </c>
      <c r="D216" s="41">
        <v>104</v>
      </c>
      <c r="E216" s="42">
        <f>VLOOKUP(D216,episodes!$A$1:$B$76,2,FALSE)</f>
        <v>5</v>
      </c>
      <c r="F216" s="37" t="str">
        <f>VLOOKUP(D216,episodes!$A$1:$E$76,5,FALSE)</f>
        <v>The Naked Time</v>
      </c>
      <c r="G216" s="37">
        <f>VLOOKUP(D216,episodes!$A$1:$D$76,3,FALSE)</f>
        <v>1</v>
      </c>
      <c r="H216" s="37">
        <f>VLOOKUP(D216,episodes!$A$1:$D$76,4,FALSE)</f>
        <v>4</v>
      </c>
      <c r="J216" s="43"/>
      <c r="K216" s="44">
        <f>COUNTIFS(A:A,A215)</f>
        <v>43</v>
      </c>
      <c r="L216" s="44">
        <f>COUNTIFS(B:B,B216)</f>
        <v>71</v>
      </c>
      <c r="M216" s="46" t="s">
        <v>2536</v>
      </c>
      <c r="N216" s="45" t="s">
        <v>2491</v>
      </c>
      <c r="O216" s="39" t="s">
        <v>640</v>
      </c>
      <c r="P216" s="39" t="s">
        <v>3003</v>
      </c>
    </row>
    <row r="217" spans="1:16" hidden="1" x14ac:dyDescent="0.3">
      <c r="A217" s="40" t="s">
        <v>1819</v>
      </c>
      <c r="B217" s="34" t="s">
        <v>716</v>
      </c>
      <c r="C217" s="35" t="s">
        <v>2725</v>
      </c>
      <c r="D217" s="41">
        <v>104</v>
      </c>
      <c r="E217" s="42">
        <f>VLOOKUP(D217,episodes!$A$1:$B$76,2,FALSE)</f>
        <v>5</v>
      </c>
      <c r="F217" s="37" t="str">
        <f>VLOOKUP(D217,episodes!$A$1:$E$76,5,FALSE)</f>
        <v>The Naked Time</v>
      </c>
      <c r="G217" s="37">
        <f>VLOOKUP(D217,episodes!$A$1:$D$76,3,FALSE)</f>
        <v>1</v>
      </c>
      <c r="H217" s="37">
        <f>VLOOKUP(D217,episodes!$A$1:$D$76,4,FALSE)</f>
        <v>4</v>
      </c>
      <c r="J217" s="43"/>
      <c r="K217" s="44">
        <f>COUNTIFS(A:A,A216)</f>
        <v>43</v>
      </c>
      <c r="L217" s="44">
        <f>COUNTIFS(B:B,B217)</f>
        <v>71</v>
      </c>
      <c r="M217" s="39" t="s">
        <v>1068</v>
      </c>
      <c r="N217" s="45"/>
      <c r="O217" s="39" t="s">
        <v>32</v>
      </c>
      <c r="P217" s="39" t="s">
        <v>2982</v>
      </c>
    </row>
    <row r="218" spans="1:16" hidden="1" x14ac:dyDescent="0.3">
      <c r="A218" s="40" t="s">
        <v>1819</v>
      </c>
      <c r="B218" s="34" t="s">
        <v>716</v>
      </c>
      <c r="C218" s="35" t="s">
        <v>2724</v>
      </c>
      <c r="D218" s="41">
        <v>105</v>
      </c>
      <c r="E218" s="42">
        <f>VLOOKUP(D218,episodes!$A$1:$B$76,2,FALSE)</f>
        <v>6</v>
      </c>
      <c r="F218" s="37" t="str">
        <f>VLOOKUP(D218,episodes!$A$1:$E$76,5,FALSE)</f>
        <v>The Enemy Within</v>
      </c>
      <c r="G218" s="37">
        <f>VLOOKUP(D218,episodes!$A$1:$D$76,3,FALSE)</f>
        <v>1</v>
      </c>
      <c r="H218" s="37">
        <f>VLOOKUP(D218,episodes!$A$1:$D$76,4,FALSE)</f>
        <v>5</v>
      </c>
      <c r="J218" s="43"/>
      <c r="K218" s="44">
        <f>COUNTIFS(A:A,A217)</f>
        <v>43</v>
      </c>
      <c r="L218" s="44">
        <f>COUNTIFS(B:B,B218)</f>
        <v>71</v>
      </c>
      <c r="M218" s="46" t="s">
        <v>2542</v>
      </c>
      <c r="N218" s="45" t="s">
        <v>2491</v>
      </c>
      <c r="O218" s="39" t="s">
        <v>149</v>
      </c>
      <c r="P218" s="39" t="s">
        <v>2981</v>
      </c>
    </row>
    <row r="219" spans="1:16" hidden="1" x14ac:dyDescent="0.3">
      <c r="A219" s="40" t="s">
        <v>1819</v>
      </c>
      <c r="B219" s="34" t="s">
        <v>716</v>
      </c>
      <c r="C219" s="35" t="s">
        <v>2695</v>
      </c>
      <c r="D219" s="48">
        <v>106</v>
      </c>
      <c r="E219" s="42">
        <f>VLOOKUP(D219,episodes!$A$1:$B$76,2,FALSE)</f>
        <v>7</v>
      </c>
      <c r="F219" s="37" t="str">
        <f>VLOOKUP(D219,episodes!$A$1:$E$76,5,FALSE)</f>
        <v>Mudd's Women</v>
      </c>
      <c r="G219" s="37">
        <f>VLOOKUP(D219,episodes!$A$1:$D$76,3,FALSE)</f>
        <v>1</v>
      </c>
      <c r="H219" s="37">
        <f>VLOOKUP(D219,episodes!$A$1:$D$76,4,FALSE)</f>
        <v>6</v>
      </c>
      <c r="J219" s="43"/>
      <c r="K219" s="44">
        <f>COUNTIFS(A:A,A218)</f>
        <v>43</v>
      </c>
      <c r="L219" s="44">
        <f>COUNTIFS(B:B,B219)</f>
        <v>71</v>
      </c>
      <c r="M219" s="46" t="s">
        <v>606</v>
      </c>
      <c r="N219" s="49" t="s">
        <v>1068</v>
      </c>
      <c r="O219" s="46" t="s">
        <v>288</v>
      </c>
      <c r="P219" s="46" t="s">
        <v>3014</v>
      </c>
    </row>
    <row r="220" spans="1:16" hidden="1" x14ac:dyDescent="0.3">
      <c r="A220" s="40" t="s">
        <v>1819</v>
      </c>
      <c r="B220" s="34" t="s">
        <v>716</v>
      </c>
      <c r="C220" s="35" t="s">
        <v>2759</v>
      </c>
      <c r="D220" s="41">
        <v>106</v>
      </c>
      <c r="E220" s="42">
        <f>VLOOKUP(D220,episodes!$A$1:$B$76,2,FALSE)</f>
        <v>7</v>
      </c>
      <c r="F220" s="37" t="str">
        <f>VLOOKUP(D220,episodes!$A$1:$E$76,5,FALSE)</f>
        <v>Mudd's Women</v>
      </c>
      <c r="G220" s="37">
        <f>VLOOKUP(D220,episodes!$A$1:$D$76,3,FALSE)</f>
        <v>1</v>
      </c>
      <c r="H220" s="37">
        <f>VLOOKUP(D220,episodes!$A$1:$D$76,4,FALSE)</f>
        <v>6</v>
      </c>
      <c r="J220" s="43"/>
      <c r="K220" s="44">
        <f>COUNTIFS(A:A,A219)</f>
        <v>43</v>
      </c>
      <c r="L220" s="44">
        <f>COUNTIFS(B:B,B220)</f>
        <v>71</v>
      </c>
      <c r="M220" s="52" t="s">
        <v>520</v>
      </c>
      <c r="O220" s="39" t="s">
        <v>32</v>
      </c>
      <c r="P220" s="39" t="s">
        <v>3015</v>
      </c>
    </row>
    <row r="221" spans="1:16" hidden="1" x14ac:dyDescent="0.3">
      <c r="A221" s="40" t="s">
        <v>1819</v>
      </c>
      <c r="B221" s="34" t="s">
        <v>716</v>
      </c>
      <c r="C221" s="35" t="s">
        <v>2777</v>
      </c>
      <c r="D221" s="41">
        <v>109</v>
      </c>
      <c r="E221" s="42">
        <f>VLOOKUP(D221,episodes!$A$1:$B$76,2,FALSE)</f>
        <v>10</v>
      </c>
      <c r="F221" s="37" t="str">
        <f>VLOOKUP(D221,episodes!$A$1:$E$76,5,FALSE)</f>
        <v>Dagger of the Mind</v>
      </c>
      <c r="G221" s="37">
        <f>VLOOKUP(D221,episodes!$A$1:$D$76,3,FALSE)</f>
        <v>1</v>
      </c>
      <c r="H221" s="37">
        <f>VLOOKUP(D221,episodes!$A$1:$D$76,4,FALSE)</f>
        <v>9</v>
      </c>
      <c r="J221" s="43"/>
      <c r="K221" s="44">
        <f>COUNTIFS(A:A,A220)</f>
        <v>43</v>
      </c>
      <c r="L221" s="44">
        <f>COUNTIFS(B:B,B221)</f>
        <v>71</v>
      </c>
      <c r="M221" s="39" t="s">
        <v>2491</v>
      </c>
      <c r="N221" s="45"/>
      <c r="O221" s="39" t="s">
        <v>32</v>
      </c>
      <c r="P221" s="39" t="s">
        <v>3038</v>
      </c>
    </row>
    <row r="222" spans="1:16" s="40" customFormat="1" hidden="1" x14ac:dyDescent="0.3">
      <c r="A222" s="40" t="s">
        <v>1819</v>
      </c>
      <c r="B222" s="34" t="s">
        <v>716</v>
      </c>
      <c r="C222" s="35" t="s">
        <v>3223</v>
      </c>
      <c r="D222" s="41">
        <v>110</v>
      </c>
      <c r="E222" s="42">
        <f>VLOOKUP(D222,episodes!$A$1:$B$76,2,FALSE)</f>
        <v>11</v>
      </c>
      <c r="F222" s="37" t="str">
        <f>VLOOKUP(D222,episodes!$A$1:$E$76,5,FALSE)</f>
        <v>The Corbomite Maneuver</v>
      </c>
      <c r="G222" s="37">
        <f>VLOOKUP(D222,episodes!$A$1:$D$76,3,FALSE)</f>
        <v>1</v>
      </c>
      <c r="H222" s="37">
        <f>VLOOKUP(D222,episodes!$A$1:$D$76,4,FALSE)</f>
        <v>10</v>
      </c>
      <c r="I222" s="36"/>
      <c r="J222" s="43"/>
      <c r="K222" s="44">
        <f>COUNTIFS(A:A,A221)</f>
        <v>43</v>
      </c>
      <c r="L222" s="44">
        <f>COUNTIFS(B:B,B222)</f>
        <v>71</v>
      </c>
      <c r="M222" s="39" t="s">
        <v>2542</v>
      </c>
      <c r="N222" s="39"/>
      <c r="O222" s="46" t="s">
        <v>639</v>
      </c>
      <c r="P222" s="39" t="s">
        <v>3046</v>
      </c>
    </row>
    <row r="223" spans="1:16" hidden="1" x14ac:dyDescent="0.3">
      <c r="A223" s="40" t="s">
        <v>1819</v>
      </c>
      <c r="B223" s="34" t="s">
        <v>716</v>
      </c>
      <c r="C223" s="35" t="s">
        <v>2725</v>
      </c>
      <c r="D223" s="41">
        <v>110</v>
      </c>
      <c r="E223" s="42">
        <f>VLOOKUP(D223,episodes!$A$1:$B$76,2,FALSE)</f>
        <v>11</v>
      </c>
      <c r="F223" s="37" t="str">
        <f>VLOOKUP(D223,episodes!$A$1:$E$76,5,FALSE)</f>
        <v>The Corbomite Maneuver</v>
      </c>
      <c r="G223" s="37">
        <f>VLOOKUP(D223,episodes!$A$1:$D$76,3,FALSE)</f>
        <v>1</v>
      </c>
      <c r="H223" s="37">
        <f>VLOOKUP(D223,episodes!$A$1:$D$76,4,FALSE)</f>
        <v>10</v>
      </c>
      <c r="J223" s="43"/>
      <c r="K223" s="44">
        <f>COUNTIFS(A:A,A222)</f>
        <v>43</v>
      </c>
      <c r="L223" s="44">
        <f>COUNTIFS(B:B,B223)</f>
        <v>71</v>
      </c>
      <c r="M223" s="39" t="s">
        <v>1068</v>
      </c>
      <c r="O223" s="39" t="s">
        <v>32</v>
      </c>
      <c r="P223" s="39" t="s">
        <v>2982</v>
      </c>
    </row>
    <row r="224" spans="1:16" hidden="1" x14ac:dyDescent="0.3">
      <c r="A224" s="40" t="s">
        <v>1819</v>
      </c>
      <c r="B224" s="34" t="s">
        <v>716</v>
      </c>
      <c r="C224" s="35" t="s">
        <v>3272</v>
      </c>
      <c r="D224" s="48">
        <v>115</v>
      </c>
      <c r="E224" s="42">
        <f>VLOOKUP(D224,episodes!$A$1:$B$76,2,FALSE)</f>
        <v>16</v>
      </c>
      <c r="F224" s="37" t="str">
        <f>VLOOKUP(D224,episodes!$A$1:$E$76,5,FALSE)</f>
        <v>Shore Leave</v>
      </c>
      <c r="G224" s="37">
        <f>VLOOKUP(D224,episodes!$A$1:$D$76,3,FALSE)</f>
        <v>1</v>
      </c>
      <c r="H224" s="37">
        <f>VLOOKUP(D224,episodes!$A$1:$D$76,4,FALSE)</f>
        <v>15</v>
      </c>
      <c r="J224" s="43"/>
      <c r="K224" s="44">
        <f>COUNTIFS(A:A,A223)</f>
        <v>43</v>
      </c>
      <c r="L224" s="44">
        <f>COUNTIFS(B:B,B224)</f>
        <v>71</v>
      </c>
      <c r="M224" s="46" t="s">
        <v>1068</v>
      </c>
      <c r="N224" s="46"/>
      <c r="O224" s="46" t="s">
        <v>32</v>
      </c>
      <c r="P224" s="46" t="s">
        <v>3072</v>
      </c>
    </row>
    <row r="225" spans="1:16" hidden="1" x14ac:dyDescent="0.3">
      <c r="A225" s="40" t="s">
        <v>1819</v>
      </c>
      <c r="B225" s="34" t="s">
        <v>716</v>
      </c>
      <c r="C225" s="35" t="s">
        <v>3525</v>
      </c>
      <c r="D225" s="48">
        <v>115</v>
      </c>
      <c r="E225" s="42">
        <f>VLOOKUP(D225,episodes!$A$1:$B$76,2,FALSE)</f>
        <v>16</v>
      </c>
      <c r="F225" s="37" t="str">
        <f>VLOOKUP(D225,episodes!$A$1:$E$76,5,FALSE)</f>
        <v>Shore Leave</v>
      </c>
      <c r="G225" s="37">
        <f>VLOOKUP(D225,episodes!$A$1:$D$76,3,FALSE)</f>
        <v>1</v>
      </c>
      <c r="H225" s="37">
        <f>VLOOKUP(D225,episodes!$A$1:$D$76,4,FALSE)</f>
        <v>15</v>
      </c>
      <c r="J225" s="43"/>
      <c r="K225" s="44">
        <f>COUNTIFS(A:A,A224)</f>
        <v>43</v>
      </c>
      <c r="L225" s="44">
        <f>COUNTIFS(B:B,B225)</f>
        <v>71</v>
      </c>
      <c r="M225" s="46" t="s">
        <v>522</v>
      </c>
      <c r="N225" s="46"/>
      <c r="O225" s="46" t="s">
        <v>149</v>
      </c>
      <c r="P225" s="46" t="s">
        <v>3073</v>
      </c>
    </row>
    <row r="226" spans="1:16" hidden="1" x14ac:dyDescent="0.3">
      <c r="A226" s="40" t="s">
        <v>1819</v>
      </c>
      <c r="B226" s="34" t="s">
        <v>716</v>
      </c>
      <c r="C226" s="35" t="s">
        <v>3299</v>
      </c>
      <c r="D226" s="48">
        <v>117</v>
      </c>
      <c r="E226" s="42">
        <f>VLOOKUP(D226,episodes!$A$1:$B$76,2,FALSE)</f>
        <v>18</v>
      </c>
      <c r="F226" s="37" t="str">
        <f>VLOOKUP(D226,episodes!$A$1:$E$76,5,FALSE)</f>
        <v>The Squire of Gothos</v>
      </c>
      <c r="G226" s="37">
        <f>VLOOKUP(D226,episodes!$A$1:$D$76,3,FALSE)</f>
        <v>1</v>
      </c>
      <c r="H226" s="37">
        <f>VLOOKUP(D226,episodes!$A$1:$D$76,4,FALSE)</f>
        <v>17</v>
      </c>
      <c r="J226" s="43"/>
      <c r="K226" s="44">
        <f>COUNTIFS(A:A,A225)</f>
        <v>43</v>
      </c>
      <c r="L226" s="44">
        <f>COUNTIFS(B:B,B226)</f>
        <v>71</v>
      </c>
      <c r="M226" s="46" t="s">
        <v>1068</v>
      </c>
      <c r="N226" s="39" t="s">
        <v>2542</v>
      </c>
      <c r="O226" s="46" t="s">
        <v>32</v>
      </c>
      <c r="P226" s="46" t="s">
        <v>3086</v>
      </c>
    </row>
    <row r="227" spans="1:16" hidden="1" x14ac:dyDescent="0.3">
      <c r="A227" s="40" t="s">
        <v>1819</v>
      </c>
      <c r="B227" s="34" t="s">
        <v>716</v>
      </c>
      <c r="C227" s="35" t="s">
        <v>2827</v>
      </c>
      <c r="D227" s="48">
        <v>118</v>
      </c>
      <c r="E227" s="42">
        <f>VLOOKUP(D227,episodes!$A$1:$B$76,2,FALSE)</f>
        <v>19</v>
      </c>
      <c r="F227" s="37" t="str">
        <f>VLOOKUP(D227,episodes!$A$1:$E$76,5,FALSE)</f>
        <v>Arena</v>
      </c>
      <c r="G227" s="37">
        <f>VLOOKUP(D227,episodes!$A$1:$D$76,3,FALSE)</f>
        <v>1</v>
      </c>
      <c r="H227" s="37">
        <f>VLOOKUP(D227,episodes!$A$1:$D$76,4,FALSE)</f>
        <v>18</v>
      </c>
      <c r="J227" s="43"/>
      <c r="K227" s="44">
        <f>COUNTIFS(A:A,A226)</f>
        <v>43</v>
      </c>
      <c r="L227" s="44">
        <f>COUNTIFS(B:B,B227)</f>
        <v>71</v>
      </c>
      <c r="M227" s="46" t="s">
        <v>1068</v>
      </c>
      <c r="N227" s="46"/>
      <c r="O227" s="46" t="s">
        <v>32</v>
      </c>
      <c r="P227" s="46" t="s">
        <v>3092</v>
      </c>
    </row>
    <row r="228" spans="1:16" hidden="1" x14ac:dyDescent="0.3">
      <c r="A228" s="40" t="s">
        <v>1819</v>
      </c>
      <c r="B228" s="34" t="s">
        <v>716</v>
      </c>
      <c r="C228" s="50" t="s">
        <v>3345</v>
      </c>
      <c r="D228" s="48">
        <v>120</v>
      </c>
      <c r="E228" s="42">
        <f>VLOOKUP(D228,episodes!$A$1:$B$76,2,FALSE)</f>
        <v>21</v>
      </c>
      <c r="F228" s="37" t="str">
        <f>VLOOKUP(D228,episodes!$A$1:$E$76,5,FALSE)</f>
        <v>Court Martial</v>
      </c>
      <c r="G228" s="37">
        <f>VLOOKUP(D228,episodes!$A$1:$D$76,3,FALSE)</f>
        <v>1</v>
      </c>
      <c r="H228" s="37">
        <f>VLOOKUP(D228,episodes!$A$1:$D$76,4,FALSE)</f>
        <v>20</v>
      </c>
      <c r="J228" s="43"/>
      <c r="K228" s="44">
        <f>COUNTIFS(A:A,A227)</f>
        <v>43</v>
      </c>
      <c r="L228" s="44">
        <f>COUNTIFS(B:B,B228)</f>
        <v>71</v>
      </c>
      <c r="M228" s="46" t="s">
        <v>2491</v>
      </c>
      <c r="N228" s="49"/>
      <c r="O228" s="46" t="s">
        <v>810</v>
      </c>
      <c r="P228" s="46" t="s">
        <v>2979</v>
      </c>
    </row>
    <row r="229" spans="1:16" hidden="1" x14ac:dyDescent="0.3">
      <c r="A229" s="40" t="s">
        <v>1819</v>
      </c>
      <c r="B229" s="34" t="s">
        <v>716</v>
      </c>
      <c r="C229" s="35" t="s">
        <v>2844</v>
      </c>
      <c r="D229" s="48">
        <v>121</v>
      </c>
      <c r="E229" s="42">
        <f>VLOOKUP(D229,episodes!$A$1:$B$76,2,FALSE)</f>
        <v>22</v>
      </c>
      <c r="F229" s="37" t="str">
        <f>VLOOKUP(D229,episodes!$A$1:$E$76,5,FALSE)</f>
        <v>The Return of the Archons</v>
      </c>
      <c r="G229" s="37">
        <f>VLOOKUP(D229,episodes!$A$1:$D$76,3,FALSE)</f>
        <v>1</v>
      </c>
      <c r="H229" s="37">
        <f>VLOOKUP(D229,episodes!$A$1:$D$76,4,FALSE)</f>
        <v>21</v>
      </c>
      <c r="J229" s="43"/>
      <c r="K229" s="44">
        <f>COUNTIFS(A:A,A228)</f>
        <v>43</v>
      </c>
      <c r="L229" s="44">
        <f>COUNTIFS(B:B,B229)</f>
        <v>71</v>
      </c>
      <c r="M229" s="46" t="s">
        <v>1068</v>
      </c>
      <c r="N229" s="46"/>
      <c r="O229" s="46" t="s">
        <v>32</v>
      </c>
      <c r="P229" s="46" t="s">
        <v>3105</v>
      </c>
    </row>
    <row r="230" spans="1:16" hidden="1" x14ac:dyDescent="0.3">
      <c r="A230" s="40" t="s">
        <v>1819</v>
      </c>
      <c r="B230" s="34" t="s">
        <v>716</v>
      </c>
      <c r="C230" s="35" t="s">
        <v>2850</v>
      </c>
      <c r="D230" s="48">
        <v>123</v>
      </c>
      <c r="E230" s="42">
        <f>VLOOKUP(D230,episodes!$A$1:$B$76,2,FALSE)</f>
        <v>24</v>
      </c>
      <c r="F230" s="37" t="str">
        <f>VLOOKUP(D230,episodes!$A$1:$E$76,5,FALSE)</f>
        <v>A Taste of Armageddon</v>
      </c>
      <c r="G230" s="37">
        <f>VLOOKUP(D230,episodes!$A$1:$D$76,3,FALSE)</f>
        <v>1</v>
      </c>
      <c r="H230" s="37">
        <f>VLOOKUP(D230,episodes!$A$1:$D$76,4,FALSE)</f>
        <v>23</v>
      </c>
      <c r="J230" s="43"/>
      <c r="K230" s="44">
        <f>COUNTIFS(A:A,A229)</f>
        <v>43</v>
      </c>
      <c r="L230" s="44">
        <f>COUNTIFS(B:B,B230)</f>
        <v>71</v>
      </c>
      <c r="M230" s="46" t="s">
        <v>2542</v>
      </c>
      <c r="N230" s="46"/>
      <c r="O230" s="46" t="s">
        <v>639</v>
      </c>
      <c r="P230" s="46" t="s">
        <v>3116</v>
      </c>
    </row>
    <row r="231" spans="1:16" hidden="1" x14ac:dyDescent="0.3">
      <c r="A231" s="40" t="s">
        <v>1819</v>
      </c>
      <c r="B231" s="34" t="s">
        <v>716</v>
      </c>
      <c r="C231" s="35" t="s">
        <v>2851</v>
      </c>
      <c r="D231" s="48">
        <v>123</v>
      </c>
      <c r="E231" s="42">
        <f>VLOOKUP(D231,episodes!$A$1:$B$76,2,FALSE)</f>
        <v>24</v>
      </c>
      <c r="F231" s="37" t="str">
        <f>VLOOKUP(D231,episodes!$A$1:$E$76,5,FALSE)</f>
        <v>A Taste of Armageddon</v>
      </c>
      <c r="G231" s="37">
        <f>VLOOKUP(D231,episodes!$A$1:$D$76,3,FALSE)</f>
        <v>1</v>
      </c>
      <c r="H231" s="37">
        <f>VLOOKUP(D231,episodes!$A$1:$D$76,4,FALSE)</f>
        <v>23</v>
      </c>
      <c r="J231" s="43"/>
      <c r="K231" s="44">
        <f>COUNTIFS(A:A,A230)</f>
        <v>43</v>
      </c>
      <c r="L231" s="44">
        <f>COUNTIFS(B:B,B231)</f>
        <v>71</v>
      </c>
      <c r="M231" s="46" t="s">
        <v>1068</v>
      </c>
      <c r="N231" s="49"/>
      <c r="O231" s="46" t="s">
        <v>288</v>
      </c>
      <c r="P231" s="46" t="s">
        <v>3117</v>
      </c>
    </row>
    <row r="232" spans="1:16" hidden="1" x14ac:dyDescent="0.3">
      <c r="A232" s="40" t="s">
        <v>1819</v>
      </c>
      <c r="B232" s="34" t="s">
        <v>716</v>
      </c>
      <c r="C232" s="35" t="s">
        <v>2856</v>
      </c>
      <c r="D232" s="48">
        <v>124</v>
      </c>
      <c r="E232" s="42">
        <f>VLOOKUP(D232,episodes!$A$1:$B$76,2,FALSE)</f>
        <v>25</v>
      </c>
      <c r="F232" s="37" t="str">
        <f>VLOOKUP(D232,episodes!$A$1:$E$76,5,FALSE)</f>
        <v>This Side of Paradise</v>
      </c>
      <c r="G232" s="37">
        <f>VLOOKUP(D232,episodes!$A$1:$D$76,3,FALSE)</f>
        <v>1</v>
      </c>
      <c r="H232" s="37">
        <f>VLOOKUP(D232,episodes!$A$1:$D$76,4,FALSE)</f>
        <v>24</v>
      </c>
      <c r="J232" s="43"/>
      <c r="K232" s="44">
        <f>COUNTIFS(A:A,A231)</f>
        <v>43</v>
      </c>
      <c r="L232" s="44">
        <f>COUNTIFS(B:B,B232)</f>
        <v>71</v>
      </c>
      <c r="M232" s="46" t="s">
        <v>291</v>
      </c>
      <c r="N232" s="49" t="s">
        <v>215</v>
      </c>
      <c r="O232" s="46" t="s">
        <v>288</v>
      </c>
      <c r="P232" s="46" t="s">
        <v>3123</v>
      </c>
    </row>
    <row r="233" spans="1:16" hidden="1" x14ac:dyDescent="0.3">
      <c r="A233" s="40" t="s">
        <v>1819</v>
      </c>
      <c r="B233" s="34" t="s">
        <v>716</v>
      </c>
      <c r="C233" s="35" t="s">
        <v>2862</v>
      </c>
      <c r="D233" s="48">
        <v>125</v>
      </c>
      <c r="E233" s="42">
        <f>VLOOKUP(D233,episodes!$A$1:$B$76,2,FALSE)</f>
        <v>26</v>
      </c>
      <c r="F233" s="37" t="str">
        <f>VLOOKUP(D233,episodes!$A$1:$E$76,5,FALSE)</f>
        <v>The Devil in the Dark</v>
      </c>
      <c r="G233" s="37">
        <f>VLOOKUP(D233,episodes!$A$1:$D$76,3,FALSE)</f>
        <v>1</v>
      </c>
      <c r="H233" s="37">
        <f>VLOOKUP(D233,episodes!$A$1:$D$76,4,FALSE)</f>
        <v>25</v>
      </c>
      <c r="J233" s="43"/>
      <c r="K233" s="44">
        <f>COUNTIFS(A:A,A232)</f>
        <v>43</v>
      </c>
      <c r="L233" s="44">
        <f>COUNTIFS(B:B,B233)</f>
        <v>71</v>
      </c>
      <c r="M233" s="46" t="s">
        <v>2491</v>
      </c>
      <c r="N233" s="39" t="s">
        <v>1068</v>
      </c>
      <c r="O233" s="46" t="s">
        <v>32</v>
      </c>
      <c r="P233" s="46" t="s">
        <v>3130</v>
      </c>
    </row>
    <row r="234" spans="1:16" hidden="1" x14ac:dyDescent="0.3">
      <c r="A234" s="40" t="s">
        <v>1819</v>
      </c>
      <c r="B234" s="34" t="s">
        <v>716</v>
      </c>
      <c r="C234" s="35" t="s">
        <v>2863</v>
      </c>
      <c r="D234" s="48">
        <v>125</v>
      </c>
      <c r="E234" s="42">
        <f>VLOOKUP(D234,episodes!$A$1:$B$76,2,FALSE)</f>
        <v>26</v>
      </c>
      <c r="F234" s="37" t="str">
        <f>VLOOKUP(D234,episodes!$A$1:$E$76,5,FALSE)</f>
        <v>The Devil in the Dark</v>
      </c>
      <c r="G234" s="37">
        <f>VLOOKUP(D234,episodes!$A$1:$D$76,3,FALSE)</f>
        <v>1</v>
      </c>
      <c r="H234" s="37">
        <f>VLOOKUP(D234,episodes!$A$1:$D$76,4,FALSE)</f>
        <v>25</v>
      </c>
      <c r="J234" s="43"/>
      <c r="K234" s="44">
        <f>COUNTIFS(A:A,A233)</f>
        <v>43</v>
      </c>
      <c r="L234" s="44">
        <f>COUNTIFS(B:B,B234)</f>
        <v>71</v>
      </c>
      <c r="M234" s="46" t="s">
        <v>2491</v>
      </c>
      <c r="O234" s="39" t="s">
        <v>1697</v>
      </c>
      <c r="P234" s="46" t="s">
        <v>3131</v>
      </c>
    </row>
    <row r="235" spans="1:16" hidden="1" x14ac:dyDescent="0.3">
      <c r="A235" s="40" t="s">
        <v>1819</v>
      </c>
      <c r="B235" s="34" t="s">
        <v>716</v>
      </c>
      <c r="C235" s="35" t="s">
        <v>2864</v>
      </c>
      <c r="D235" s="48">
        <v>125</v>
      </c>
      <c r="E235" s="42">
        <f>VLOOKUP(D235,episodes!$A$1:$B$76,2,FALSE)</f>
        <v>26</v>
      </c>
      <c r="F235" s="37" t="str">
        <f>VLOOKUP(D235,episodes!$A$1:$E$76,5,FALSE)</f>
        <v>The Devil in the Dark</v>
      </c>
      <c r="G235" s="37">
        <f>VLOOKUP(D235,episodes!$A$1:$D$76,3,FALSE)</f>
        <v>1</v>
      </c>
      <c r="H235" s="37">
        <f>VLOOKUP(D235,episodes!$A$1:$D$76,4,FALSE)</f>
        <v>25</v>
      </c>
      <c r="J235" s="43"/>
      <c r="K235" s="44">
        <f>COUNTIFS(A:A,A234)</f>
        <v>43</v>
      </c>
      <c r="L235" s="44">
        <f>COUNTIFS(B:B,B235)</f>
        <v>71</v>
      </c>
      <c r="M235" s="46" t="s">
        <v>2542</v>
      </c>
      <c r="O235" s="46" t="s">
        <v>639</v>
      </c>
      <c r="P235" s="46" t="s">
        <v>3132</v>
      </c>
    </row>
    <row r="236" spans="1:16" hidden="1" x14ac:dyDescent="0.3">
      <c r="A236" s="40" t="s">
        <v>1819</v>
      </c>
      <c r="B236" s="34" t="s">
        <v>716</v>
      </c>
      <c r="C236" s="35" t="s">
        <v>2865</v>
      </c>
      <c r="D236" s="48">
        <v>125</v>
      </c>
      <c r="E236" s="42">
        <f>VLOOKUP(D236,episodes!$A$1:$B$76,2,FALSE)</f>
        <v>26</v>
      </c>
      <c r="F236" s="37" t="str">
        <f>VLOOKUP(D236,episodes!$A$1:$E$76,5,FALSE)</f>
        <v>The Devil in the Dark</v>
      </c>
      <c r="G236" s="37">
        <f>VLOOKUP(D236,episodes!$A$1:$D$76,3,FALSE)</f>
        <v>1</v>
      </c>
      <c r="H236" s="37">
        <f>VLOOKUP(D236,episodes!$A$1:$D$76,4,FALSE)</f>
        <v>25</v>
      </c>
      <c r="J236" s="43"/>
      <c r="K236" s="44">
        <f>COUNTIFS(A:A,A235)</f>
        <v>43</v>
      </c>
      <c r="L236" s="44">
        <f>COUNTIFS(B:B,B236)</f>
        <v>71</v>
      </c>
      <c r="M236" s="46" t="s">
        <v>1068</v>
      </c>
      <c r="O236" s="46" t="s">
        <v>32</v>
      </c>
      <c r="P236" s="46" t="s">
        <v>3133</v>
      </c>
    </row>
    <row r="237" spans="1:16" hidden="1" x14ac:dyDescent="0.3">
      <c r="A237" s="40" t="s">
        <v>1819</v>
      </c>
      <c r="B237" s="34" t="s">
        <v>716</v>
      </c>
      <c r="C237" s="35" t="s">
        <v>2869</v>
      </c>
      <c r="D237" s="48">
        <v>126</v>
      </c>
      <c r="E237" s="42">
        <f>VLOOKUP(D237,episodes!$A$1:$B$76,2,FALSE)</f>
        <v>27</v>
      </c>
      <c r="F237" s="37" t="str">
        <f>VLOOKUP(D237,episodes!$A$1:$E$76,5,FALSE)</f>
        <v>Errand of Mercy</v>
      </c>
      <c r="G237" s="37">
        <f>VLOOKUP(D237,episodes!$A$1:$D$76,3,FALSE)</f>
        <v>1</v>
      </c>
      <c r="H237" s="37">
        <f>VLOOKUP(D237,episodes!$A$1:$D$76,4,FALSE)</f>
        <v>26</v>
      </c>
      <c r="J237" s="43"/>
      <c r="K237" s="44">
        <f>COUNTIFS(A:A,A236)</f>
        <v>43</v>
      </c>
      <c r="L237" s="44">
        <f>COUNTIFS(B:B,B237)</f>
        <v>71</v>
      </c>
      <c r="M237" s="46" t="s">
        <v>271</v>
      </c>
      <c r="N237" s="49"/>
      <c r="O237" s="46" t="s">
        <v>288</v>
      </c>
      <c r="P237" s="46" t="s">
        <v>3137</v>
      </c>
    </row>
    <row r="238" spans="1:16" hidden="1" x14ac:dyDescent="0.3">
      <c r="A238" s="40" t="s">
        <v>1819</v>
      </c>
      <c r="B238" s="34" t="s">
        <v>716</v>
      </c>
      <c r="C238" s="35" t="s">
        <v>2870</v>
      </c>
      <c r="D238" s="48">
        <v>126</v>
      </c>
      <c r="E238" s="42">
        <f>VLOOKUP(D238,episodes!$A$1:$B$76,2,FALSE)</f>
        <v>27</v>
      </c>
      <c r="F238" s="37" t="str">
        <f>VLOOKUP(D238,episodes!$A$1:$E$76,5,FALSE)</f>
        <v>Errand of Mercy</v>
      </c>
      <c r="G238" s="37">
        <f>VLOOKUP(D238,episodes!$A$1:$D$76,3,FALSE)</f>
        <v>1</v>
      </c>
      <c r="H238" s="37">
        <f>VLOOKUP(D238,episodes!$A$1:$D$76,4,FALSE)</f>
        <v>26</v>
      </c>
      <c r="J238" s="43"/>
      <c r="K238" s="44">
        <f>COUNTIFS(A:A,A237)</f>
        <v>43</v>
      </c>
      <c r="L238" s="44">
        <f>COUNTIFS(B:B,B238)</f>
        <v>71</v>
      </c>
      <c r="M238" s="46" t="s">
        <v>2491</v>
      </c>
      <c r="N238" s="46"/>
      <c r="O238" s="46" t="s">
        <v>639</v>
      </c>
      <c r="P238" s="46" t="s">
        <v>3138</v>
      </c>
    </row>
    <row r="239" spans="1:16" hidden="1" x14ac:dyDescent="0.3">
      <c r="A239" s="40" t="s">
        <v>1819</v>
      </c>
      <c r="B239" s="34" t="s">
        <v>716</v>
      </c>
      <c r="C239" s="35" t="s">
        <v>2871</v>
      </c>
      <c r="D239" s="48">
        <v>126</v>
      </c>
      <c r="E239" s="42">
        <f>VLOOKUP(D239,episodes!$A$1:$B$76,2,FALSE)</f>
        <v>27</v>
      </c>
      <c r="F239" s="37" t="str">
        <f>VLOOKUP(D239,episodes!$A$1:$E$76,5,FALSE)</f>
        <v>Errand of Mercy</v>
      </c>
      <c r="G239" s="37">
        <f>VLOOKUP(D239,episodes!$A$1:$D$76,3,FALSE)</f>
        <v>1</v>
      </c>
      <c r="H239" s="37">
        <f>VLOOKUP(D239,episodes!$A$1:$D$76,4,FALSE)</f>
        <v>26</v>
      </c>
      <c r="J239" s="43"/>
      <c r="K239" s="44">
        <f>COUNTIFS(A:A,A238)</f>
        <v>43</v>
      </c>
      <c r="L239" s="44">
        <f>COUNTIFS(B:B,B239)</f>
        <v>71</v>
      </c>
      <c r="M239" s="46" t="s">
        <v>1068</v>
      </c>
      <c r="N239" s="46"/>
      <c r="O239" s="46" t="s">
        <v>32</v>
      </c>
      <c r="P239" s="46" t="s">
        <v>3139</v>
      </c>
    </row>
    <row r="240" spans="1:16" hidden="1" x14ac:dyDescent="0.3">
      <c r="A240" s="40" t="s">
        <v>1819</v>
      </c>
      <c r="B240" s="34" t="s">
        <v>716</v>
      </c>
      <c r="C240" s="35" t="s">
        <v>2884</v>
      </c>
      <c r="D240" s="48">
        <v>128</v>
      </c>
      <c r="E240" s="42">
        <f>VLOOKUP(D240,episodes!$A$1:$B$76,2,FALSE)</f>
        <v>29</v>
      </c>
      <c r="F240" s="37" t="str">
        <f>VLOOKUP(D240,episodes!$A$1:$E$76,5,FALSE)</f>
        <v>The City on the Edge of Forever</v>
      </c>
      <c r="G240" s="37">
        <f>VLOOKUP(D240,episodes!$A$1:$D$76,3,FALSE)</f>
        <v>1</v>
      </c>
      <c r="H240" s="37">
        <f>VLOOKUP(D240,episodes!$A$1:$D$76,4,FALSE)</f>
        <v>28</v>
      </c>
      <c r="J240" s="43"/>
      <c r="K240" s="44">
        <f>COUNTIFS(A:A,A239)</f>
        <v>43</v>
      </c>
      <c r="L240" s="44">
        <f>COUNTIFS(B:B,B240)</f>
        <v>71</v>
      </c>
      <c r="M240" s="46" t="s">
        <v>2542</v>
      </c>
      <c r="N240" s="46"/>
      <c r="O240" s="46" t="s">
        <v>639</v>
      </c>
      <c r="P240" s="46" t="s">
        <v>3151</v>
      </c>
    </row>
    <row r="241" spans="1:16" hidden="1" x14ac:dyDescent="0.3">
      <c r="A241" s="40" t="s">
        <v>1819</v>
      </c>
      <c r="B241" s="34" t="s">
        <v>716</v>
      </c>
      <c r="C241" s="35" t="s">
        <v>2725</v>
      </c>
      <c r="D241" s="48">
        <v>128</v>
      </c>
      <c r="E241" s="42">
        <f>VLOOKUP(D241,episodes!$A$1:$B$76,2,FALSE)</f>
        <v>29</v>
      </c>
      <c r="F241" s="37" t="str">
        <f>VLOOKUP(D241,episodes!$A$1:$E$76,5,FALSE)</f>
        <v>The City on the Edge of Forever</v>
      </c>
      <c r="G241" s="37">
        <f>VLOOKUP(D241,episodes!$A$1:$D$76,3,FALSE)</f>
        <v>1</v>
      </c>
      <c r="H241" s="37">
        <f>VLOOKUP(D241,episodes!$A$1:$D$76,4,FALSE)</f>
        <v>28</v>
      </c>
      <c r="J241" s="43"/>
      <c r="K241" s="44">
        <f>COUNTIFS(A:A,A240)</f>
        <v>43</v>
      </c>
      <c r="L241" s="44">
        <f>COUNTIFS(B:B,B241)</f>
        <v>71</v>
      </c>
      <c r="M241" s="46" t="s">
        <v>1068</v>
      </c>
      <c r="N241" s="46"/>
      <c r="O241" s="46" t="s">
        <v>32</v>
      </c>
      <c r="P241" s="46" t="s">
        <v>2982</v>
      </c>
    </row>
    <row r="242" spans="1:16" hidden="1" x14ac:dyDescent="0.3">
      <c r="A242" s="40" t="s">
        <v>1819</v>
      </c>
      <c r="B242" s="34" t="s">
        <v>716</v>
      </c>
      <c r="C242" s="35" t="s">
        <v>2890</v>
      </c>
      <c r="D242" s="48">
        <v>129</v>
      </c>
      <c r="E242" s="42">
        <f>VLOOKUP(D242,episodes!$A$1:$B$76,2,FALSE)</f>
        <v>30</v>
      </c>
      <c r="F242" s="37" t="str">
        <f>VLOOKUP(D242,episodes!$A$1:$E$76,5,FALSE)</f>
        <v>Operation: Annihilate!</v>
      </c>
      <c r="G242" s="37">
        <f>VLOOKUP(D242,episodes!$A$1:$D$76,3,FALSE)</f>
        <v>1</v>
      </c>
      <c r="H242" s="37">
        <f>VLOOKUP(D242,episodes!$A$1:$D$76,4,FALSE)</f>
        <v>29</v>
      </c>
      <c r="J242" s="43"/>
      <c r="K242" s="44">
        <f>COUNTIFS(A:A,A241)</f>
        <v>43</v>
      </c>
      <c r="L242" s="44">
        <f>COUNTIFS(B:B,B242)</f>
        <v>71</v>
      </c>
      <c r="M242" s="46" t="s">
        <v>1068</v>
      </c>
      <c r="N242" s="46"/>
      <c r="O242" s="46" t="s">
        <v>745</v>
      </c>
      <c r="P242" s="46" t="s">
        <v>3162</v>
      </c>
    </row>
    <row r="243" spans="1:16" hidden="1" x14ac:dyDescent="0.3">
      <c r="A243" s="40" t="s">
        <v>1819</v>
      </c>
      <c r="B243" s="34" t="s">
        <v>716</v>
      </c>
      <c r="C243" s="35" t="s">
        <v>2902</v>
      </c>
      <c r="D243" s="48">
        <v>201</v>
      </c>
      <c r="E243" s="42">
        <f>VLOOKUP(D243,episodes!$A$1:$B$76,2,FALSE)</f>
        <v>31</v>
      </c>
      <c r="F243" s="37" t="str">
        <f>VLOOKUP(D243,episodes!$A$1:$E$76,5,FALSE)</f>
        <v>Amok Time</v>
      </c>
      <c r="G243" s="37">
        <f>VLOOKUP(D243,episodes!$A$1:$D$76,3,FALSE)</f>
        <v>2</v>
      </c>
      <c r="H243" s="37">
        <f>VLOOKUP(D243,episodes!$A$1:$D$76,4,FALSE)</f>
        <v>1</v>
      </c>
      <c r="J243" s="43"/>
      <c r="K243" s="44">
        <f>COUNTIFS(A:A,A242)</f>
        <v>43</v>
      </c>
      <c r="L243" s="44">
        <f>COUNTIFS(B:B,B243)</f>
        <v>71</v>
      </c>
      <c r="M243" s="46" t="s">
        <v>2542</v>
      </c>
      <c r="N243" s="49" t="s">
        <v>2491</v>
      </c>
      <c r="O243" s="46" t="s">
        <v>149</v>
      </c>
      <c r="P243" s="46" t="s">
        <v>3173</v>
      </c>
    </row>
    <row r="244" spans="1:16" hidden="1" x14ac:dyDescent="0.3">
      <c r="A244" s="40" t="s">
        <v>1819</v>
      </c>
      <c r="B244" s="34" t="s">
        <v>716</v>
      </c>
      <c r="C244" s="35" t="s">
        <v>2903</v>
      </c>
      <c r="D244" s="48">
        <v>201</v>
      </c>
      <c r="E244" s="42">
        <f>VLOOKUP(D244,episodes!$A$1:$B$76,2,FALSE)</f>
        <v>31</v>
      </c>
      <c r="F244" s="37" t="str">
        <f>VLOOKUP(D244,episodes!$A$1:$E$76,5,FALSE)</f>
        <v>Amok Time</v>
      </c>
      <c r="G244" s="37">
        <f>VLOOKUP(D244,episodes!$A$1:$D$76,3,FALSE)</f>
        <v>2</v>
      </c>
      <c r="H244" s="37">
        <f>VLOOKUP(D244,episodes!$A$1:$D$76,4,FALSE)</f>
        <v>1</v>
      </c>
      <c r="J244" s="43"/>
      <c r="K244" s="44">
        <f>COUNTIFS(A:A,A243)</f>
        <v>43</v>
      </c>
      <c r="L244" s="44">
        <f>COUNTIFS(B:B,B244)</f>
        <v>71</v>
      </c>
      <c r="M244" s="46" t="s">
        <v>1068</v>
      </c>
      <c r="N244" s="49" t="s">
        <v>287</v>
      </c>
      <c r="O244" s="46" t="s">
        <v>641</v>
      </c>
      <c r="P244" s="46" t="s">
        <v>3174</v>
      </c>
    </row>
    <row r="245" spans="1:16" hidden="1" x14ac:dyDescent="0.3">
      <c r="A245" s="40" t="s">
        <v>1819</v>
      </c>
      <c r="B245" s="34" t="s">
        <v>716</v>
      </c>
      <c r="C245" s="35" t="s">
        <v>2401</v>
      </c>
      <c r="D245" s="48">
        <v>201</v>
      </c>
      <c r="E245" s="42">
        <f>VLOOKUP(D245,episodes!$A$1:$B$76,2,FALSE)</f>
        <v>31</v>
      </c>
      <c r="F245" s="37" t="str">
        <f>VLOOKUP(D245,episodes!$A$1:$E$76,5,FALSE)</f>
        <v>Amok Time</v>
      </c>
      <c r="G245" s="37">
        <f>VLOOKUP(D245,episodes!$A$1:$D$76,3,FALSE)</f>
        <v>2</v>
      </c>
      <c r="H245" s="37">
        <f>VLOOKUP(D245,episodes!$A$1:$D$76,4,FALSE)</f>
        <v>1</v>
      </c>
      <c r="J245" s="43"/>
      <c r="K245" s="44">
        <f>COUNTIFS(A:A,A244)</f>
        <v>43</v>
      </c>
      <c r="L245" s="44">
        <f>COUNTIFS(B:B,B245)</f>
        <v>71</v>
      </c>
      <c r="M245" s="46" t="s">
        <v>1068</v>
      </c>
      <c r="N245" s="49" t="s">
        <v>287</v>
      </c>
      <c r="O245" s="46" t="s">
        <v>642</v>
      </c>
      <c r="P245" s="46" t="s">
        <v>2979</v>
      </c>
    </row>
    <row r="246" spans="1:16" hidden="1" x14ac:dyDescent="0.3">
      <c r="A246" s="40" t="s">
        <v>1819</v>
      </c>
      <c r="B246" s="34" t="s">
        <v>716</v>
      </c>
      <c r="C246" s="35" t="s">
        <v>2401</v>
      </c>
      <c r="D246" s="48">
        <v>201</v>
      </c>
      <c r="E246" s="42">
        <f>VLOOKUP(D246,episodes!$A$1:$B$76,2,FALSE)</f>
        <v>31</v>
      </c>
      <c r="F246" s="37" t="str">
        <f>VLOOKUP(D246,episodes!$A$1:$E$76,5,FALSE)</f>
        <v>Amok Time</v>
      </c>
      <c r="G246" s="37">
        <f>VLOOKUP(D246,episodes!$A$1:$D$76,3,FALSE)</f>
        <v>2</v>
      </c>
      <c r="H246" s="37">
        <f>VLOOKUP(D246,episodes!$A$1:$D$76,4,FALSE)</f>
        <v>1</v>
      </c>
      <c r="J246" s="43"/>
      <c r="K246" s="44">
        <f>COUNTIFS(A:A,A245)</f>
        <v>43</v>
      </c>
      <c r="L246" s="44">
        <f>COUNTIFS(B:B,B246)</f>
        <v>71</v>
      </c>
      <c r="M246" s="46" t="s">
        <v>1068</v>
      </c>
      <c r="N246" s="49" t="s">
        <v>287</v>
      </c>
      <c r="O246" s="46" t="s">
        <v>642</v>
      </c>
      <c r="P246" s="46" t="s">
        <v>2979</v>
      </c>
    </row>
    <row r="247" spans="1:16" hidden="1" x14ac:dyDescent="0.3">
      <c r="A247" s="40" t="s">
        <v>1819</v>
      </c>
      <c r="B247" s="34" t="s">
        <v>716</v>
      </c>
      <c r="C247" s="35" t="s">
        <v>2904</v>
      </c>
      <c r="D247" s="48">
        <v>201</v>
      </c>
      <c r="E247" s="42">
        <f>VLOOKUP(D247,episodes!$A$1:$B$76,2,FALSE)</f>
        <v>31</v>
      </c>
      <c r="F247" s="37" t="str">
        <f>VLOOKUP(D247,episodes!$A$1:$E$76,5,FALSE)</f>
        <v>Amok Time</v>
      </c>
      <c r="G247" s="37">
        <f>VLOOKUP(D247,episodes!$A$1:$D$76,3,FALSE)</f>
        <v>2</v>
      </c>
      <c r="H247" s="37">
        <f>VLOOKUP(D247,episodes!$A$1:$D$76,4,FALSE)</f>
        <v>1</v>
      </c>
      <c r="J247" s="43"/>
      <c r="K247" s="44">
        <f>COUNTIFS(A:A,A246)</f>
        <v>43</v>
      </c>
      <c r="L247" s="44">
        <f>COUNTIFS(B:B,B247)</f>
        <v>71</v>
      </c>
      <c r="M247" s="46" t="s">
        <v>287</v>
      </c>
      <c r="N247" s="49" t="s">
        <v>1068</v>
      </c>
      <c r="O247" s="46" t="s">
        <v>641</v>
      </c>
      <c r="P247" s="46" t="s">
        <v>3175</v>
      </c>
    </row>
    <row r="248" spans="1:16" hidden="1" x14ac:dyDescent="0.3">
      <c r="A248" s="40" t="s">
        <v>1819</v>
      </c>
      <c r="B248" s="34" t="s">
        <v>716</v>
      </c>
      <c r="C248" s="35" t="s">
        <v>2402</v>
      </c>
      <c r="D248" s="48">
        <v>201</v>
      </c>
      <c r="E248" s="42">
        <f>VLOOKUP(D248,episodes!$A$1:$B$76,2,FALSE)</f>
        <v>31</v>
      </c>
      <c r="F248" s="37" t="str">
        <f>VLOOKUP(D248,episodes!$A$1:$E$76,5,FALSE)</f>
        <v>Amok Time</v>
      </c>
      <c r="G248" s="37">
        <f>VLOOKUP(D248,episodes!$A$1:$D$76,3,FALSE)</f>
        <v>2</v>
      </c>
      <c r="H248" s="37">
        <f>VLOOKUP(D248,episodes!$A$1:$D$76,4,FALSE)</f>
        <v>1</v>
      </c>
      <c r="J248" s="43"/>
      <c r="K248" s="44">
        <f>COUNTIFS(A:A,A247)</f>
        <v>43</v>
      </c>
      <c r="L248" s="44">
        <f>COUNTIFS(B:B,B248)</f>
        <v>71</v>
      </c>
      <c r="M248" s="46" t="s">
        <v>287</v>
      </c>
      <c r="N248" s="49" t="s">
        <v>1068</v>
      </c>
      <c r="O248" s="46" t="s">
        <v>642</v>
      </c>
      <c r="P248" s="46" t="s">
        <v>2979</v>
      </c>
    </row>
    <row r="249" spans="1:16" hidden="1" x14ac:dyDescent="0.3">
      <c r="A249" s="40" t="s">
        <v>1819</v>
      </c>
      <c r="B249" s="34" t="s">
        <v>716</v>
      </c>
      <c r="C249" s="35" t="s">
        <v>2402</v>
      </c>
      <c r="D249" s="48">
        <v>201</v>
      </c>
      <c r="E249" s="42">
        <f>VLOOKUP(D249,episodes!$A$1:$B$76,2,FALSE)</f>
        <v>31</v>
      </c>
      <c r="F249" s="37" t="str">
        <f>VLOOKUP(D249,episodes!$A$1:$E$76,5,FALSE)</f>
        <v>Amok Time</v>
      </c>
      <c r="G249" s="37">
        <f>VLOOKUP(D249,episodes!$A$1:$D$76,3,FALSE)</f>
        <v>2</v>
      </c>
      <c r="H249" s="37">
        <f>VLOOKUP(D249,episodes!$A$1:$D$76,4,FALSE)</f>
        <v>1</v>
      </c>
      <c r="J249" s="43"/>
      <c r="K249" s="44">
        <f>COUNTIFS(A:A,A248)</f>
        <v>43</v>
      </c>
      <c r="L249" s="44">
        <f>COUNTIFS(B:B,B249)</f>
        <v>71</v>
      </c>
      <c r="M249" s="46" t="s">
        <v>287</v>
      </c>
      <c r="N249" s="49" t="s">
        <v>1068</v>
      </c>
      <c r="O249" s="46" t="s">
        <v>642</v>
      </c>
      <c r="P249" s="46" t="s">
        <v>2979</v>
      </c>
    </row>
    <row r="250" spans="1:16" hidden="1" x14ac:dyDescent="0.3">
      <c r="A250" s="40" t="s">
        <v>1819</v>
      </c>
      <c r="B250" s="34" t="s">
        <v>716</v>
      </c>
      <c r="C250" s="35" t="s">
        <v>2913</v>
      </c>
      <c r="D250" s="48">
        <v>202</v>
      </c>
      <c r="E250" s="42">
        <f>VLOOKUP(D250,episodes!$A$1:$B$76,2,FALSE)</f>
        <v>32</v>
      </c>
      <c r="F250" s="37" t="str">
        <f>VLOOKUP(D250,episodes!$A$1:$E$76,5,FALSE)</f>
        <v>Who Mourns for Adonais?</v>
      </c>
      <c r="G250" s="37">
        <f>VLOOKUP(D250,episodes!$A$1:$D$76,3,FALSE)</f>
        <v>2</v>
      </c>
      <c r="H250" s="37">
        <f>VLOOKUP(D250,episodes!$A$1:$D$76,4,FALSE)</f>
        <v>2</v>
      </c>
      <c r="J250" s="43"/>
      <c r="K250" s="44">
        <f>COUNTIFS(A:A,A249)</f>
        <v>43</v>
      </c>
      <c r="L250" s="44">
        <f>COUNTIFS(B:B,B250)</f>
        <v>71</v>
      </c>
      <c r="M250" s="46" t="s">
        <v>2542</v>
      </c>
      <c r="N250" s="49"/>
      <c r="O250" s="46" t="s">
        <v>32</v>
      </c>
      <c r="P250" s="46" t="s">
        <v>3180</v>
      </c>
    </row>
    <row r="251" spans="1:16" hidden="1" x14ac:dyDescent="0.3">
      <c r="A251" s="40" t="s">
        <v>1819</v>
      </c>
      <c r="B251" s="34" t="s">
        <v>716</v>
      </c>
      <c r="C251" s="35" t="s">
        <v>2724</v>
      </c>
      <c r="D251" s="41">
        <v>203</v>
      </c>
      <c r="E251" s="42">
        <f>VLOOKUP(D251,episodes!$A$1:$B$76,2,FALSE)</f>
        <v>33</v>
      </c>
      <c r="F251" s="37" t="str">
        <f>VLOOKUP(D251,episodes!$A$1:$E$76,5,FALSE)</f>
        <v>The Changeling</v>
      </c>
      <c r="G251" s="37">
        <f>VLOOKUP(D251,episodes!$A$1:$D$76,3,FALSE)</f>
        <v>2</v>
      </c>
      <c r="H251" s="37">
        <f>VLOOKUP(D251,episodes!$A$1:$D$76,4,FALSE)</f>
        <v>3</v>
      </c>
      <c r="J251" s="43"/>
      <c r="K251" s="44">
        <f>COUNTIFS(A:A,A250)</f>
        <v>43</v>
      </c>
      <c r="L251" s="44">
        <f>COUNTIFS(B:B,B251)</f>
        <v>71</v>
      </c>
      <c r="M251" s="46" t="s">
        <v>2542</v>
      </c>
      <c r="N251" s="45" t="s">
        <v>2491</v>
      </c>
      <c r="O251" s="39" t="s">
        <v>149</v>
      </c>
      <c r="P251" s="39" t="s">
        <v>2981</v>
      </c>
    </row>
    <row r="252" spans="1:16" hidden="1" x14ac:dyDescent="0.3">
      <c r="A252" s="40" t="s">
        <v>1819</v>
      </c>
      <c r="B252" s="34" t="s">
        <v>716</v>
      </c>
      <c r="C252" s="35" t="s">
        <v>2919</v>
      </c>
      <c r="D252" s="41">
        <v>203</v>
      </c>
      <c r="E252" s="42">
        <f>VLOOKUP(D252,episodes!$A$1:$B$76,2,FALSE)</f>
        <v>33</v>
      </c>
      <c r="F252" s="37" t="str">
        <f>VLOOKUP(D252,episodes!$A$1:$E$76,5,FALSE)</f>
        <v>The Changeling</v>
      </c>
      <c r="G252" s="37">
        <f>VLOOKUP(D252,episodes!$A$1:$D$76,3,FALSE)</f>
        <v>2</v>
      </c>
      <c r="H252" s="37">
        <f>VLOOKUP(D252,episodes!$A$1:$D$76,4,FALSE)</f>
        <v>3</v>
      </c>
      <c r="J252" s="43"/>
      <c r="K252" s="44">
        <f>COUNTIFS(A:A,A251)</f>
        <v>43</v>
      </c>
      <c r="L252" s="44">
        <f>COUNTIFS(B:B,B252)</f>
        <v>71</v>
      </c>
      <c r="M252" s="39" t="s">
        <v>1068</v>
      </c>
      <c r="O252" s="39" t="s">
        <v>1506</v>
      </c>
      <c r="P252" s="39" t="s">
        <v>3189</v>
      </c>
    </row>
    <row r="253" spans="1:16" hidden="1" x14ac:dyDescent="0.3">
      <c r="A253" s="40" t="s">
        <v>1819</v>
      </c>
      <c r="B253" s="40" t="s">
        <v>716</v>
      </c>
      <c r="C253" s="35" t="s">
        <v>3419</v>
      </c>
      <c r="D253" s="41">
        <v>204</v>
      </c>
      <c r="E253" s="42">
        <f>VLOOKUP(D253,episodes!$A$1:$B$81,2,FALSE)</f>
        <v>34</v>
      </c>
      <c r="F253" s="37" t="str">
        <f>VLOOKUP(D253,episodes!$A$1:$E$81,5,FALSE)</f>
        <v>Mirror, Mirror</v>
      </c>
      <c r="G253" s="37">
        <f>VLOOKUP(D253,episodes!$A$1:$D$81,3,FALSE)</f>
        <v>2</v>
      </c>
      <c r="H253" s="37">
        <f>VLOOKUP(D253,episodes!$A$1:$D$81,4,FALSE)</f>
        <v>4</v>
      </c>
      <c r="J253" s="43"/>
      <c r="K253" s="44">
        <f>COUNTIFS(A:A,A253)</f>
        <v>43</v>
      </c>
      <c r="L253" s="44">
        <f>COUNTIFS(B:B,B253)</f>
        <v>71</v>
      </c>
      <c r="N253" s="39" t="s">
        <v>192</v>
      </c>
      <c r="O253" s="62"/>
      <c r="P253" s="39" t="s">
        <v>2979</v>
      </c>
    </row>
    <row r="254" spans="1:16" hidden="1" x14ac:dyDescent="0.3">
      <c r="A254" s="40" t="s">
        <v>1819</v>
      </c>
      <c r="B254" s="40" t="s">
        <v>716</v>
      </c>
      <c r="C254" s="35" t="s">
        <v>3418</v>
      </c>
      <c r="D254" s="41">
        <v>204</v>
      </c>
      <c r="E254" s="42">
        <f>VLOOKUP(D254,episodes!$A$1:$B$81,2,FALSE)</f>
        <v>34</v>
      </c>
      <c r="F254" s="37" t="str">
        <f>VLOOKUP(D254,episodes!$A$1:$E$81,5,FALSE)</f>
        <v>Mirror, Mirror</v>
      </c>
      <c r="G254" s="37">
        <f>VLOOKUP(D254,episodes!$A$1:$D$81,3,FALSE)</f>
        <v>2</v>
      </c>
      <c r="H254" s="37">
        <f>VLOOKUP(D254,episodes!$A$1:$D$81,4,FALSE)</f>
        <v>4</v>
      </c>
      <c r="J254" s="43"/>
      <c r="K254" s="44">
        <f>COUNTIFS(A:A,A254)</f>
        <v>43</v>
      </c>
      <c r="L254" s="44">
        <f>COUNTIFS(B:B,B254)</f>
        <v>71</v>
      </c>
      <c r="N254" s="39" t="s">
        <v>192</v>
      </c>
      <c r="O254" s="62"/>
      <c r="P254" s="39" t="s">
        <v>2979</v>
      </c>
    </row>
    <row r="255" spans="1:16" hidden="1" x14ac:dyDescent="0.3">
      <c r="A255" s="40" t="s">
        <v>1820</v>
      </c>
      <c r="B255" s="34" t="s">
        <v>0</v>
      </c>
      <c r="C255" s="35" t="s">
        <v>1634</v>
      </c>
      <c r="D255" s="41">
        <v>107</v>
      </c>
      <c r="E255" s="42">
        <f>VLOOKUP(D255,episodes!$A$1:$B$76,2,FALSE)</f>
        <v>8</v>
      </c>
      <c r="F255" s="37" t="str">
        <f>VLOOKUP(D255,episodes!$A$1:$E$76,5,FALSE)</f>
        <v>What Are Little Girls Made Of?</v>
      </c>
      <c r="G255" s="37">
        <f>VLOOKUP(D255,episodes!$A$1:$D$76,3,FALSE)</f>
        <v>1</v>
      </c>
      <c r="H255" s="37">
        <f>VLOOKUP(D255,episodes!$A$1:$D$76,4,FALSE)</f>
        <v>7</v>
      </c>
      <c r="J255" s="43"/>
      <c r="K255" s="44">
        <f>COUNTIFS(A:A,A254)</f>
        <v>43</v>
      </c>
      <c r="L255" s="44">
        <f>COUNTIFS(B:B,B255)</f>
        <v>63</v>
      </c>
      <c r="M255" s="46" t="s">
        <v>2491</v>
      </c>
      <c r="N255" s="39" t="s">
        <v>112</v>
      </c>
      <c r="O255" s="39" t="s">
        <v>1636</v>
      </c>
      <c r="P255" s="39" t="s">
        <v>2979</v>
      </c>
    </row>
    <row r="256" spans="1:16" hidden="1" x14ac:dyDescent="0.3">
      <c r="A256" s="40" t="s">
        <v>1821</v>
      </c>
      <c r="B256" s="40" t="s">
        <v>732</v>
      </c>
      <c r="C256" s="35" t="s">
        <v>1272</v>
      </c>
      <c r="D256" s="48">
        <v>202</v>
      </c>
      <c r="E256" s="42">
        <f>VLOOKUP(D256,episodes!$A$1:$B$76,2,FALSE)</f>
        <v>32</v>
      </c>
      <c r="F256" s="37" t="str">
        <f>VLOOKUP(D256,episodes!$A$1:$E$76,5,FALSE)</f>
        <v>Who Mourns for Adonais?</v>
      </c>
      <c r="G256" s="37">
        <f>VLOOKUP(D256,episodes!$A$1:$D$76,3,FALSE)</f>
        <v>2</v>
      </c>
      <c r="H256" s="37">
        <f>VLOOKUP(D256,episodes!$A$1:$D$76,4,FALSE)</f>
        <v>2</v>
      </c>
      <c r="J256" s="43"/>
      <c r="K256" s="44">
        <f>COUNTIFS(A:A,A255)</f>
        <v>1</v>
      </c>
      <c r="L256" s="44">
        <f>COUNTIFS(B:B,B256)</f>
        <v>78</v>
      </c>
      <c r="M256" s="46" t="s">
        <v>31</v>
      </c>
      <c r="N256" s="46"/>
      <c r="O256" s="46" t="s">
        <v>1261</v>
      </c>
      <c r="P256" s="46" t="s">
        <v>2979</v>
      </c>
    </row>
    <row r="257" spans="1:16" hidden="1" x14ac:dyDescent="0.3">
      <c r="A257" s="40" t="s">
        <v>1822</v>
      </c>
      <c r="B257" s="34" t="s">
        <v>505</v>
      </c>
      <c r="C257" s="35" t="s">
        <v>1281</v>
      </c>
      <c r="D257" s="41">
        <v>103</v>
      </c>
      <c r="E257" s="42">
        <f>VLOOKUP(D257,episodes!$A$1:$B$76,2,FALSE)</f>
        <v>4</v>
      </c>
      <c r="F257" s="37" t="str">
        <f>VLOOKUP(D257,episodes!$A$1:$E$76,5,FALSE)</f>
        <v>Where No Man Has Gone Before</v>
      </c>
      <c r="G257" s="37">
        <f>VLOOKUP(D257,episodes!$A$1:$D$76,3,FALSE)</f>
        <v>1</v>
      </c>
      <c r="H257" s="37">
        <f>VLOOKUP(D257,episodes!$A$1:$D$76,4,FALSE)</f>
        <v>3</v>
      </c>
      <c r="J257" s="43"/>
      <c r="K257" s="44">
        <f>COUNTIFS(A:A,A256)</f>
        <v>1</v>
      </c>
      <c r="L257" s="44">
        <f>COUNTIFS(B:B,B257)</f>
        <v>10</v>
      </c>
      <c r="M257" s="39" t="s">
        <v>2491</v>
      </c>
      <c r="O257" s="39" t="s">
        <v>1274</v>
      </c>
      <c r="P257" s="39" t="s">
        <v>2979</v>
      </c>
    </row>
    <row r="258" spans="1:16" hidden="1" x14ac:dyDescent="0.3">
      <c r="A258" s="40" t="s">
        <v>1822</v>
      </c>
      <c r="B258" s="34" t="s">
        <v>505</v>
      </c>
      <c r="C258" s="35" t="s">
        <v>1280</v>
      </c>
      <c r="D258" s="41">
        <v>104</v>
      </c>
      <c r="E258" s="42">
        <f>VLOOKUP(D258,episodes!$A$1:$B$76,2,FALSE)</f>
        <v>5</v>
      </c>
      <c r="F258" s="37" t="str">
        <f>VLOOKUP(D258,episodes!$A$1:$E$76,5,FALSE)</f>
        <v>The Naked Time</v>
      </c>
      <c r="G258" s="37">
        <f>VLOOKUP(D258,episodes!$A$1:$D$76,3,FALSE)</f>
        <v>1</v>
      </c>
      <c r="H258" s="37">
        <f>VLOOKUP(D258,episodes!$A$1:$D$76,4,FALSE)</f>
        <v>4</v>
      </c>
      <c r="J258" s="43"/>
      <c r="K258" s="44">
        <f>COUNTIFS(A:A,A257)</f>
        <v>7</v>
      </c>
      <c r="L258" s="44">
        <f>COUNTIFS(B:B,B258)</f>
        <v>10</v>
      </c>
      <c r="M258" s="39" t="s">
        <v>2491</v>
      </c>
      <c r="O258" s="39" t="s">
        <v>1152</v>
      </c>
      <c r="P258" s="39" t="s">
        <v>2979</v>
      </c>
    </row>
    <row r="259" spans="1:16" hidden="1" x14ac:dyDescent="0.3">
      <c r="A259" s="40" t="s">
        <v>1822</v>
      </c>
      <c r="B259" s="34" t="s">
        <v>505</v>
      </c>
      <c r="C259" s="35" t="s">
        <v>1282</v>
      </c>
      <c r="D259" s="41">
        <v>108</v>
      </c>
      <c r="E259" s="42">
        <f>VLOOKUP(D259,episodes!$A$1:$B$76,2,FALSE)</f>
        <v>9</v>
      </c>
      <c r="F259" s="37" t="str">
        <f>VLOOKUP(D259,episodes!$A$1:$E$76,5,FALSE)</f>
        <v>Miri</v>
      </c>
      <c r="G259" s="37">
        <f>VLOOKUP(D259,episodes!$A$1:$D$76,3,FALSE)</f>
        <v>1</v>
      </c>
      <c r="H259" s="37">
        <f>VLOOKUP(D259,episodes!$A$1:$D$76,4,FALSE)</f>
        <v>8</v>
      </c>
      <c r="J259" s="43"/>
      <c r="K259" s="44">
        <f>COUNTIFS(A:A,A258)</f>
        <v>7</v>
      </c>
      <c r="L259" s="44">
        <f>COUNTIFS(B:B,B259)</f>
        <v>10</v>
      </c>
      <c r="M259" s="39" t="s">
        <v>2491</v>
      </c>
      <c r="N259" s="45"/>
      <c r="O259" s="39" t="s">
        <v>985</v>
      </c>
      <c r="P259" s="39" t="s">
        <v>2979</v>
      </c>
    </row>
    <row r="260" spans="1:16" hidden="1" x14ac:dyDescent="0.3">
      <c r="A260" s="40" t="s">
        <v>1822</v>
      </c>
      <c r="B260" s="34" t="s">
        <v>505</v>
      </c>
      <c r="C260" s="35" t="s">
        <v>3526</v>
      </c>
      <c r="D260" s="48">
        <v>115</v>
      </c>
      <c r="E260" s="42">
        <f>VLOOKUP(D260,episodes!$A$1:$B$76,2,FALSE)</f>
        <v>16</v>
      </c>
      <c r="F260" s="37" t="str">
        <f>VLOOKUP(D260,episodes!$A$1:$E$76,5,FALSE)</f>
        <v>Shore Leave</v>
      </c>
      <c r="G260" s="37">
        <f>VLOOKUP(D260,episodes!$A$1:$D$76,3,FALSE)</f>
        <v>1</v>
      </c>
      <c r="H260" s="37">
        <f>VLOOKUP(D260,episodes!$A$1:$D$76,4,FALSE)</f>
        <v>15</v>
      </c>
      <c r="J260" s="43"/>
      <c r="K260" s="44">
        <f>COUNTIFS(A:A,A259)</f>
        <v>7</v>
      </c>
      <c r="L260" s="44">
        <f>COUNTIFS(B:B,B260)</f>
        <v>10</v>
      </c>
      <c r="M260" s="46" t="s">
        <v>2491</v>
      </c>
      <c r="N260" s="49"/>
      <c r="O260" s="46" t="s">
        <v>986</v>
      </c>
      <c r="P260" s="46" t="s">
        <v>2979</v>
      </c>
    </row>
    <row r="261" spans="1:16" hidden="1" x14ac:dyDescent="0.3">
      <c r="A261" s="40" t="s">
        <v>1822</v>
      </c>
      <c r="B261" s="34" t="s">
        <v>505</v>
      </c>
      <c r="C261" s="35" t="s">
        <v>1283</v>
      </c>
      <c r="D261" s="48">
        <v>115</v>
      </c>
      <c r="E261" s="42">
        <f>VLOOKUP(D261,episodes!$A$1:$B$76,2,FALSE)</f>
        <v>16</v>
      </c>
      <c r="F261" s="37" t="str">
        <f>VLOOKUP(D261,episodes!$A$1:$E$76,5,FALSE)</f>
        <v>Shore Leave</v>
      </c>
      <c r="G261" s="37">
        <f>VLOOKUP(D261,episodes!$A$1:$D$76,3,FALSE)</f>
        <v>1</v>
      </c>
      <c r="H261" s="37">
        <f>VLOOKUP(D261,episodes!$A$1:$D$76,4,FALSE)</f>
        <v>15</v>
      </c>
      <c r="J261" s="43"/>
      <c r="K261" s="44">
        <f>COUNTIFS(A:A,A260)</f>
        <v>7</v>
      </c>
      <c r="L261" s="44">
        <f>COUNTIFS(B:B,B261)</f>
        <v>10</v>
      </c>
      <c r="M261" s="46" t="s">
        <v>522</v>
      </c>
      <c r="N261" s="49" t="s">
        <v>251</v>
      </c>
      <c r="O261" s="46" t="s">
        <v>1265</v>
      </c>
      <c r="P261" s="46" t="s">
        <v>2979</v>
      </c>
    </row>
    <row r="262" spans="1:16" hidden="1" x14ac:dyDescent="0.3">
      <c r="A262" s="40" t="s">
        <v>1822</v>
      </c>
      <c r="B262" s="34" t="s">
        <v>505</v>
      </c>
      <c r="C262" s="35" t="s">
        <v>1402</v>
      </c>
      <c r="D262" s="48">
        <v>120</v>
      </c>
      <c r="E262" s="42">
        <f>VLOOKUP(D262,episodes!$A$1:$B$76,2,FALSE)</f>
        <v>21</v>
      </c>
      <c r="F262" s="37" t="str">
        <f>VLOOKUP(D262,episodes!$A$1:$E$76,5,FALSE)</f>
        <v>Court Martial</v>
      </c>
      <c r="G262" s="37">
        <f>VLOOKUP(D262,episodes!$A$1:$D$76,3,FALSE)</f>
        <v>1</v>
      </c>
      <c r="H262" s="37">
        <f>VLOOKUP(D262,episodes!$A$1:$D$76,4,FALSE)</f>
        <v>20</v>
      </c>
      <c r="J262" s="43"/>
      <c r="K262" s="44">
        <f>COUNTIFS(A:A,A261)</f>
        <v>7</v>
      </c>
      <c r="L262" s="44">
        <f>COUNTIFS(B:B,B262)</f>
        <v>10</v>
      </c>
      <c r="M262" s="46" t="s">
        <v>2491</v>
      </c>
      <c r="N262" s="46"/>
      <c r="O262" s="46" t="s">
        <v>987</v>
      </c>
      <c r="P262" s="46" t="s">
        <v>2979</v>
      </c>
    </row>
    <row r="263" spans="1:16" hidden="1" x14ac:dyDescent="0.3">
      <c r="A263" s="40" t="s">
        <v>1822</v>
      </c>
      <c r="B263" s="34" t="s">
        <v>505</v>
      </c>
      <c r="C263" s="35" t="s">
        <v>2403</v>
      </c>
      <c r="D263" s="48">
        <v>201</v>
      </c>
      <c r="E263" s="42">
        <f>VLOOKUP(D263,episodes!$A$1:$B$76,2,FALSE)</f>
        <v>31</v>
      </c>
      <c r="F263" s="37" t="str">
        <f>VLOOKUP(D263,episodes!$A$1:$E$76,5,FALSE)</f>
        <v>Amok Time</v>
      </c>
      <c r="G263" s="37">
        <f>VLOOKUP(D263,episodes!$A$1:$D$76,3,FALSE)</f>
        <v>2</v>
      </c>
      <c r="H263" s="37">
        <f>VLOOKUP(D263,episodes!$A$1:$D$76,4,FALSE)</f>
        <v>1</v>
      </c>
      <c r="J263" s="43"/>
      <c r="K263" s="44">
        <f>COUNTIFS(A:A,A262)</f>
        <v>7</v>
      </c>
      <c r="L263" s="44">
        <f>COUNTIFS(B:B,B263)</f>
        <v>10</v>
      </c>
      <c r="M263" s="46" t="s">
        <v>2491</v>
      </c>
      <c r="N263" s="49"/>
      <c r="O263" s="46" t="s">
        <v>988</v>
      </c>
      <c r="P263" s="46" t="s">
        <v>2979</v>
      </c>
    </row>
    <row r="264" spans="1:16" hidden="1" x14ac:dyDescent="0.3">
      <c r="A264" s="40" t="s">
        <v>1823</v>
      </c>
      <c r="B264" s="34" t="s">
        <v>762</v>
      </c>
      <c r="C264" s="35" t="s">
        <v>1974</v>
      </c>
      <c r="D264" s="41">
        <v>100</v>
      </c>
      <c r="E264" s="42">
        <f>VLOOKUP(D264,episodes!$A$1:$B$76,2,FALSE)</f>
        <v>1</v>
      </c>
      <c r="F264" s="37" t="str">
        <f>VLOOKUP(D264,episodes!$A$1:$E$76,5,FALSE)</f>
        <v>The Cage</v>
      </c>
      <c r="G264" s="37">
        <f>VLOOKUP(D264,episodes!$A$1:$D$76,3,FALSE)</f>
        <v>1</v>
      </c>
      <c r="H264" s="37">
        <f>VLOOKUP(D264,episodes!$A$1:$D$76,4,FALSE)</f>
        <v>0</v>
      </c>
      <c r="J264" s="43"/>
      <c r="K264" s="44">
        <f>COUNTIFS(A:A,A263)</f>
        <v>7</v>
      </c>
      <c r="L264" s="44">
        <f>COUNTIFS(B:B,B264)</f>
        <v>115</v>
      </c>
      <c r="M264" s="39" t="s">
        <v>608</v>
      </c>
      <c r="N264" s="45" t="s">
        <v>227</v>
      </c>
      <c r="O264" s="39" t="s">
        <v>1305</v>
      </c>
      <c r="P264" s="39" t="s">
        <v>2979</v>
      </c>
    </row>
    <row r="265" spans="1:16" hidden="1" x14ac:dyDescent="0.3">
      <c r="A265" s="40" t="s">
        <v>1823</v>
      </c>
      <c r="B265" s="34" t="s">
        <v>762</v>
      </c>
      <c r="C265" s="35" t="s">
        <v>1973</v>
      </c>
      <c r="D265" s="41">
        <v>100</v>
      </c>
      <c r="E265" s="42">
        <f>VLOOKUP(D265,episodes!$A$1:$B$76,2,FALSE)</f>
        <v>1</v>
      </c>
      <c r="F265" s="37" t="str">
        <f>VLOOKUP(D265,episodes!$A$1:$E$76,5,FALSE)</f>
        <v>The Cage</v>
      </c>
      <c r="G265" s="37">
        <f>VLOOKUP(D265,episodes!$A$1:$D$76,3,FALSE)</f>
        <v>1</v>
      </c>
      <c r="H265" s="37">
        <f>VLOOKUP(D265,episodes!$A$1:$D$76,4,FALSE)</f>
        <v>0</v>
      </c>
      <c r="J265" s="43"/>
      <c r="K265" s="44">
        <f>COUNTIFS(A:A,A264)</f>
        <v>115</v>
      </c>
      <c r="L265" s="44">
        <f>COUNTIFS(B:B,B265)</f>
        <v>115</v>
      </c>
      <c r="M265" s="39" t="s">
        <v>608</v>
      </c>
      <c r="N265" s="45" t="s">
        <v>227</v>
      </c>
      <c r="O265" s="39" t="s">
        <v>1304</v>
      </c>
      <c r="P265" s="39" t="s">
        <v>2979</v>
      </c>
    </row>
    <row r="266" spans="1:16" hidden="1" x14ac:dyDescent="0.3">
      <c r="A266" s="40" t="s">
        <v>1823</v>
      </c>
      <c r="B266" s="34" t="s">
        <v>762</v>
      </c>
      <c r="C266" s="35" t="s">
        <v>1973</v>
      </c>
      <c r="D266" s="41">
        <v>100</v>
      </c>
      <c r="E266" s="42">
        <f>VLOOKUP(D266,episodes!$A$1:$B$76,2,FALSE)</f>
        <v>1</v>
      </c>
      <c r="F266" s="37" t="str">
        <f>VLOOKUP(D266,episodes!$A$1:$E$76,5,FALSE)</f>
        <v>The Cage</v>
      </c>
      <c r="G266" s="37">
        <f>VLOOKUP(D266,episodes!$A$1:$D$76,3,FALSE)</f>
        <v>1</v>
      </c>
      <c r="H266" s="37">
        <f>VLOOKUP(D266,episodes!$A$1:$D$76,4,FALSE)</f>
        <v>0</v>
      </c>
      <c r="J266" s="43"/>
      <c r="K266" s="44">
        <f>COUNTIFS(A:A,A265)</f>
        <v>115</v>
      </c>
      <c r="L266" s="44">
        <f>COUNTIFS(B:B,B266)</f>
        <v>115</v>
      </c>
      <c r="M266" s="39" t="s">
        <v>608</v>
      </c>
      <c r="N266" s="45" t="s">
        <v>227</v>
      </c>
      <c r="O266" s="39" t="s">
        <v>1304</v>
      </c>
      <c r="P266" s="39" t="s">
        <v>2979</v>
      </c>
    </row>
    <row r="267" spans="1:16" hidden="1" x14ac:dyDescent="0.3">
      <c r="A267" s="40" t="s">
        <v>1823</v>
      </c>
      <c r="B267" s="34" t="s">
        <v>762</v>
      </c>
      <c r="C267" s="35" t="s">
        <v>1973</v>
      </c>
      <c r="D267" s="41">
        <v>100</v>
      </c>
      <c r="E267" s="42">
        <f>VLOOKUP(D267,episodes!$A$1:$B$76,2,FALSE)</f>
        <v>1</v>
      </c>
      <c r="F267" s="37" t="str">
        <f>VLOOKUP(D267,episodes!$A$1:$E$76,5,FALSE)</f>
        <v>The Cage</v>
      </c>
      <c r="G267" s="37">
        <f>VLOOKUP(D267,episodes!$A$1:$D$76,3,FALSE)</f>
        <v>1</v>
      </c>
      <c r="H267" s="37">
        <f>VLOOKUP(D267,episodes!$A$1:$D$76,4,FALSE)</f>
        <v>0</v>
      </c>
      <c r="J267" s="43"/>
      <c r="K267" s="44">
        <f>COUNTIFS(A:A,A266)</f>
        <v>115</v>
      </c>
      <c r="L267" s="44">
        <f>COUNTIFS(B:B,B267)</f>
        <v>115</v>
      </c>
      <c r="M267" s="39" t="s">
        <v>608</v>
      </c>
      <c r="N267" s="45" t="s">
        <v>227</v>
      </c>
      <c r="O267" s="39" t="s">
        <v>1304</v>
      </c>
      <c r="P267" s="39" t="s">
        <v>2979</v>
      </c>
    </row>
    <row r="268" spans="1:16" hidden="1" x14ac:dyDescent="0.3">
      <c r="A268" s="40" t="s">
        <v>1823</v>
      </c>
      <c r="B268" s="34" t="s">
        <v>762</v>
      </c>
      <c r="C268" s="35" t="s">
        <v>1971</v>
      </c>
      <c r="D268" s="41">
        <v>100</v>
      </c>
      <c r="E268" s="42">
        <f>VLOOKUP(D268,episodes!$A$1:$B$76,2,FALSE)</f>
        <v>1</v>
      </c>
      <c r="F268" s="37" t="str">
        <f>VLOOKUP(D268,episodes!$A$1:$E$76,5,FALSE)</f>
        <v>The Cage</v>
      </c>
      <c r="G268" s="37">
        <f>VLOOKUP(D268,episodes!$A$1:$D$76,3,FALSE)</f>
        <v>1</v>
      </c>
      <c r="H268" s="37">
        <f>VLOOKUP(D268,episodes!$A$1:$D$76,4,FALSE)</f>
        <v>0</v>
      </c>
      <c r="J268" s="43"/>
      <c r="K268" s="44">
        <f>COUNTIFS(A:A,A267)</f>
        <v>115</v>
      </c>
      <c r="L268" s="44">
        <f>COUNTIFS(B:B,B268)</f>
        <v>115</v>
      </c>
      <c r="M268" s="39" t="s">
        <v>130</v>
      </c>
      <c r="N268" s="45" t="s">
        <v>614</v>
      </c>
      <c r="O268" s="39" t="s">
        <v>1300</v>
      </c>
      <c r="P268" s="39" t="s">
        <v>2979</v>
      </c>
    </row>
    <row r="269" spans="1:16" hidden="1" x14ac:dyDescent="0.3">
      <c r="A269" s="40" t="s">
        <v>1823</v>
      </c>
      <c r="B269" s="34" t="s">
        <v>762</v>
      </c>
      <c r="C269" s="35" t="s">
        <v>1970</v>
      </c>
      <c r="D269" s="41">
        <v>100</v>
      </c>
      <c r="E269" s="42">
        <f>VLOOKUP(D269,episodes!$A$1:$B$76,2,FALSE)</f>
        <v>1</v>
      </c>
      <c r="F269" s="37" t="str">
        <f>VLOOKUP(D269,episodes!$A$1:$E$76,5,FALSE)</f>
        <v>The Cage</v>
      </c>
      <c r="G269" s="37">
        <f>VLOOKUP(D269,episodes!$A$1:$D$76,3,FALSE)</f>
        <v>1</v>
      </c>
      <c r="H269" s="37">
        <f>VLOOKUP(D269,episodes!$A$1:$D$76,4,FALSE)</f>
        <v>0</v>
      </c>
      <c r="J269" s="43"/>
      <c r="K269" s="44">
        <f>COUNTIFS(A:A,A268)</f>
        <v>115</v>
      </c>
      <c r="L269" s="44">
        <f>COUNTIFS(B:B,B269)</f>
        <v>115</v>
      </c>
      <c r="M269" s="39" t="s">
        <v>130</v>
      </c>
      <c r="N269" s="45" t="s">
        <v>227</v>
      </c>
      <c r="O269" s="39" t="s">
        <v>1302</v>
      </c>
      <c r="P269" s="39" t="s">
        <v>2979</v>
      </c>
    </row>
    <row r="270" spans="1:16" hidden="1" x14ac:dyDescent="0.3">
      <c r="A270" s="40" t="s">
        <v>1823</v>
      </c>
      <c r="B270" s="34" t="s">
        <v>762</v>
      </c>
      <c r="C270" s="35" t="s">
        <v>1972</v>
      </c>
      <c r="D270" s="41">
        <v>100</v>
      </c>
      <c r="E270" s="42">
        <f>VLOOKUP(D270,episodes!$A$1:$B$76,2,FALSE)</f>
        <v>1</v>
      </c>
      <c r="F270" s="37" t="str">
        <f>VLOOKUP(D270,episodes!$A$1:$E$76,5,FALSE)</f>
        <v>The Cage</v>
      </c>
      <c r="G270" s="37">
        <f>VLOOKUP(D270,episodes!$A$1:$D$76,3,FALSE)</f>
        <v>1</v>
      </c>
      <c r="H270" s="37">
        <f>VLOOKUP(D270,episodes!$A$1:$D$76,4,FALSE)</f>
        <v>0</v>
      </c>
      <c r="J270" s="43"/>
      <c r="K270" s="44">
        <f>COUNTIFS(A:A,A269)</f>
        <v>115</v>
      </c>
      <c r="L270" s="44">
        <f>COUNTIFS(B:B,B270)</f>
        <v>115</v>
      </c>
      <c r="M270" s="39" t="s">
        <v>1068</v>
      </c>
      <c r="N270" s="45" t="s">
        <v>227</v>
      </c>
      <c r="O270" s="39" t="s">
        <v>1303</v>
      </c>
      <c r="P270" s="39" t="s">
        <v>2979</v>
      </c>
    </row>
    <row r="271" spans="1:16" hidden="1" x14ac:dyDescent="0.3">
      <c r="A271" s="40" t="s">
        <v>1823</v>
      </c>
      <c r="B271" s="34" t="s">
        <v>762</v>
      </c>
      <c r="C271" s="35" t="s">
        <v>1991</v>
      </c>
      <c r="D271" s="48">
        <v>101</v>
      </c>
      <c r="E271" s="42">
        <f>VLOOKUP(D271,episodes!$A$1:$B$76,2,FALSE)</f>
        <v>2</v>
      </c>
      <c r="F271" s="37" t="str">
        <f>VLOOKUP(D271,episodes!$A$1:$E$76,5,FALSE)</f>
        <v>The Man Trap</v>
      </c>
      <c r="G271" s="37">
        <f>VLOOKUP(D271,episodes!$A$1:$D$76,3,FALSE)</f>
        <v>1</v>
      </c>
      <c r="H271" s="37">
        <f>VLOOKUP(D271,episodes!$A$1:$D$76,4,FALSE)</f>
        <v>1</v>
      </c>
      <c r="J271" s="43"/>
      <c r="K271" s="44">
        <f>COUNTIFS(A:A,A270)</f>
        <v>115</v>
      </c>
      <c r="L271" s="44">
        <f>COUNTIFS(B:B,B271)</f>
        <v>115</v>
      </c>
      <c r="M271" s="46" t="s">
        <v>2491</v>
      </c>
      <c r="N271" s="49" t="s">
        <v>243</v>
      </c>
      <c r="O271" s="46" t="s">
        <v>1306</v>
      </c>
      <c r="P271" s="46" t="s">
        <v>2979</v>
      </c>
    </row>
    <row r="272" spans="1:16" hidden="1" x14ac:dyDescent="0.3">
      <c r="A272" s="40" t="s">
        <v>1823</v>
      </c>
      <c r="B272" s="34" t="s">
        <v>762</v>
      </c>
      <c r="C272" s="35" t="s">
        <v>1992</v>
      </c>
      <c r="D272" s="48">
        <v>101</v>
      </c>
      <c r="E272" s="42">
        <f>VLOOKUP(D272,episodes!$A$1:$B$76,2,FALSE)</f>
        <v>2</v>
      </c>
      <c r="F272" s="37" t="str">
        <f>VLOOKUP(D272,episodes!$A$1:$E$76,5,FALSE)</f>
        <v>The Man Trap</v>
      </c>
      <c r="G272" s="37">
        <f>VLOOKUP(D272,episodes!$A$1:$D$76,3,FALSE)</f>
        <v>1</v>
      </c>
      <c r="H272" s="37">
        <f>VLOOKUP(D272,episodes!$A$1:$D$76,4,FALSE)</f>
        <v>1</v>
      </c>
      <c r="J272" s="43"/>
      <c r="K272" s="44">
        <f>COUNTIFS(A:A,A271)</f>
        <v>115</v>
      </c>
      <c r="L272" s="44">
        <f>COUNTIFS(B:B,B272)</f>
        <v>115</v>
      </c>
      <c r="M272" s="46" t="s">
        <v>2491</v>
      </c>
      <c r="N272" s="49" t="s">
        <v>243</v>
      </c>
      <c r="O272" s="46" t="s">
        <v>1307</v>
      </c>
      <c r="P272" s="46" t="s">
        <v>2979</v>
      </c>
    </row>
    <row r="273" spans="1:16" hidden="1" x14ac:dyDescent="0.3">
      <c r="A273" s="40" t="s">
        <v>1823</v>
      </c>
      <c r="B273" s="34" t="s">
        <v>762</v>
      </c>
      <c r="C273" s="35" t="s">
        <v>1992</v>
      </c>
      <c r="D273" s="48">
        <v>101</v>
      </c>
      <c r="E273" s="42">
        <f>VLOOKUP(D273,episodes!$A$1:$B$76,2,FALSE)</f>
        <v>2</v>
      </c>
      <c r="F273" s="37" t="str">
        <f>VLOOKUP(D273,episodes!$A$1:$E$76,5,FALSE)</f>
        <v>The Man Trap</v>
      </c>
      <c r="G273" s="37">
        <f>VLOOKUP(D273,episodes!$A$1:$D$76,3,FALSE)</f>
        <v>1</v>
      </c>
      <c r="H273" s="37">
        <f>VLOOKUP(D273,episodes!$A$1:$D$76,4,FALSE)</f>
        <v>1</v>
      </c>
      <c r="J273" s="43"/>
      <c r="K273" s="44">
        <f>COUNTIFS(A:A,A272)</f>
        <v>115</v>
      </c>
      <c r="L273" s="44">
        <f>COUNTIFS(B:B,B273)</f>
        <v>115</v>
      </c>
      <c r="M273" s="46" t="s">
        <v>2491</v>
      </c>
      <c r="N273" s="49" t="s">
        <v>243</v>
      </c>
      <c r="O273" s="46" t="s">
        <v>1307</v>
      </c>
      <c r="P273" s="46" t="s">
        <v>2979</v>
      </c>
    </row>
    <row r="274" spans="1:16" hidden="1" x14ac:dyDescent="0.3">
      <c r="A274" s="40" t="s">
        <v>1823</v>
      </c>
      <c r="B274" s="34" t="s">
        <v>762</v>
      </c>
      <c r="C274" s="35" t="s">
        <v>1992</v>
      </c>
      <c r="D274" s="48">
        <v>101</v>
      </c>
      <c r="E274" s="42">
        <f>VLOOKUP(D274,episodes!$A$1:$B$76,2,FALSE)</f>
        <v>2</v>
      </c>
      <c r="F274" s="37" t="str">
        <f>VLOOKUP(D274,episodes!$A$1:$E$76,5,FALSE)</f>
        <v>The Man Trap</v>
      </c>
      <c r="G274" s="37">
        <f>VLOOKUP(D274,episodes!$A$1:$D$76,3,FALSE)</f>
        <v>1</v>
      </c>
      <c r="H274" s="37">
        <f>VLOOKUP(D274,episodes!$A$1:$D$76,4,FALSE)</f>
        <v>1</v>
      </c>
      <c r="J274" s="43"/>
      <c r="K274" s="44">
        <f>COUNTIFS(A:A,A273)</f>
        <v>115</v>
      </c>
      <c r="L274" s="44">
        <f>COUNTIFS(B:B,B274)</f>
        <v>115</v>
      </c>
      <c r="M274" s="46" t="s">
        <v>2491</v>
      </c>
      <c r="N274" s="49" t="s">
        <v>243</v>
      </c>
      <c r="O274" s="46" t="s">
        <v>1307</v>
      </c>
      <c r="P274" s="46" t="s">
        <v>2979</v>
      </c>
    </row>
    <row r="275" spans="1:16" hidden="1" x14ac:dyDescent="0.3">
      <c r="A275" s="40" t="s">
        <v>1823</v>
      </c>
      <c r="B275" s="34" t="s">
        <v>762</v>
      </c>
      <c r="C275" s="35" t="s">
        <v>1992</v>
      </c>
      <c r="D275" s="41">
        <v>101</v>
      </c>
      <c r="E275" s="42">
        <f>VLOOKUP(D275,episodes!$A$1:$B$76,2,FALSE)</f>
        <v>2</v>
      </c>
      <c r="F275" s="37" t="str">
        <f>VLOOKUP(D275,episodes!$A$1:$E$76,5,FALSE)</f>
        <v>The Man Trap</v>
      </c>
      <c r="G275" s="37">
        <f>VLOOKUP(D275,episodes!$A$1:$D$76,3,FALSE)</f>
        <v>1</v>
      </c>
      <c r="H275" s="37">
        <f>VLOOKUP(D275,episodes!$A$1:$D$76,4,FALSE)</f>
        <v>1</v>
      </c>
      <c r="J275" s="43"/>
      <c r="K275" s="44">
        <f>COUNTIFS(A:A,A274)</f>
        <v>115</v>
      </c>
      <c r="L275" s="44">
        <f>COUNTIFS(B:B,B275)</f>
        <v>115</v>
      </c>
      <c r="M275" s="46" t="s">
        <v>2491</v>
      </c>
      <c r="N275" s="49" t="s">
        <v>243</v>
      </c>
      <c r="O275" s="46" t="s">
        <v>1307</v>
      </c>
      <c r="P275" s="39" t="s">
        <v>2979</v>
      </c>
    </row>
    <row r="276" spans="1:16" hidden="1" x14ac:dyDescent="0.3">
      <c r="A276" s="40" t="s">
        <v>1823</v>
      </c>
      <c r="B276" s="34" t="s">
        <v>762</v>
      </c>
      <c r="C276" s="35" t="s">
        <v>1992</v>
      </c>
      <c r="D276" s="41">
        <v>101</v>
      </c>
      <c r="E276" s="42">
        <f>VLOOKUP(D276,episodes!$A$1:$B$76,2,FALSE)</f>
        <v>2</v>
      </c>
      <c r="F276" s="37" t="str">
        <f>VLOOKUP(D276,episodes!$A$1:$E$76,5,FALSE)</f>
        <v>The Man Trap</v>
      </c>
      <c r="G276" s="37">
        <f>VLOOKUP(D276,episodes!$A$1:$D$76,3,FALSE)</f>
        <v>1</v>
      </c>
      <c r="H276" s="37">
        <f>VLOOKUP(D276,episodes!$A$1:$D$76,4,FALSE)</f>
        <v>1</v>
      </c>
      <c r="J276" s="43"/>
      <c r="K276" s="44">
        <f>COUNTIFS(A:A,A275)</f>
        <v>115</v>
      </c>
      <c r="L276" s="44">
        <f>COUNTIFS(B:B,B276)</f>
        <v>115</v>
      </c>
      <c r="M276" s="46" t="s">
        <v>2491</v>
      </c>
      <c r="N276" s="49" t="s">
        <v>243</v>
      </c>
      <c r="O276" s="46" t="s">
        <v>1307</v>
      </c>
      <c r="P276" s="39" t="s">
        <v>2979</v>
      </c>
    </row>
    <row r="277" spans="1:16" hidden="1" x14ac:dyDescent="0.3">
      <c r="A277" s="40" t="s">
        <v>1823</v>
      </c>
      <c r="B277" s="34" t="s">
        <v>762</v>
      </c>
      <c r="C277" s="35" t="s">
        <v>1993</v>
      </c>
      <c r="D277" s="41">
        <v>101</v>
      </c>
      <c r="E277" s="42">
        <f>VLOOKUP(D277,episodes!$A$1:$B$76,2,FALSE)</f>
        <v>2</v>
      </c>
      <c r="F277" s="37" t="str">
        <f>VLOOKUP(D277,episodes!$A$1:$E$76,5,FALSE)</f>
        <v>The Man Trap</v>
      </c>
      <c r="G277" s="37">
        <f>VLOOKUP(D277,episodes!$A$1:$D$76,3,FALSE)</f>
        <v>1</v>
      </c>
      <c r="H277" s="37">
        <f>VLOOKUP(D277,episodes!$A$1:$D$76,4,FALSE)</f>
        <v>1</v>
      </c>
      <c r="J277" s="43"/>
      <c r="K277" s="44">
        <f>COUNTIFS(A:A,A276)</f>
        <v>115</v>
      </c>
      <c r="L277" s="44">
        <f>COUNTIFS(B:B,B277)</f>
        <v>115</v>
      </c>
      <c r="M277" s="46" t="s">
        <v>2491</v>
      </c>
      <c r="N277" s="49" t="s">
        <v>243</v>
      </c>
      <c r="O277" s="46" t="s">
        <v>1308</v>
      </c>
      <c r="P277" s="39" t="s">
        <v>2979</v>
      </c>
    </row>
    <row r="278" spans="1:16" hidden="1" x14ac:dyDescent="0.3">
      <c r="A278" s="40" t="s">
        <v>1823</v>
      </c>
      <c r="B278" s="34" t="s">
        <v>762</v>
      </c>
      <c r="C278" s="35" t="s">
        <v>1972</v>
      </c>
      <c r="D278" s="41">
        <v>101</v>
      </c>
      <c r="E278" s="42">
        <f>VLOOKUP(D278,episodes!$A$1:$B$76,2,FALSE)</f>
        <v>2</v>
      </c>
      <c r="F278" s="37" t="str">
        <f>VLOOKUP(D278,episodes!$A$1:$E$76,5,FALSE)</f>
        <v>The Man Trap</v>
      </c>
      <c r="G278" s="37">
        <f>VLOOKUP(D278,episodes!$A$1:$D$76,3,FALSE)</f>
        <v>1</v>
      </c>
      <c r="H278" s="37">
        <f>VLOOKUP(D278,episodes!$A$1:$D$76,4,FALSE)</f>
        <v>1</v>
      </c>
      <c r="J278" s="43"/>
      <c r="K278" s="44">
        <f>COUNTIFS(A:A,A277)</f>
        <v>115</v>
      </c>
      <c r="L278" s="44">
        <f>COUNTIFS(B:B,B278)</f>
        <v>115</v>
      </c>
      <c r="M278" s="39" t="s">
        <v>1068</v>
      </c>
      <c r="N278" s="45" t="s">
        <v>243</v>
      </c>
      <c r="O278" s="39" t="s">
        <v>1303</v>
      </c>
      <c r="P278" s="39" t="s">
        <v>2979</v>
      </c>
    </row>
    <row r="279" spans="1:16" hidden="1" x14ac:dyDescent="0.3">
      <c r="A279" s="40" t="s">
        <v>1823</v>
      </c>
      <c r="B279" s="34" t="s">
        <v>762</v>
      </c>
      <c r="C279" s="35" t="s">
        <v>1994</v>
      </c>
      <c r="D279" s="41">
        <v>101</v>
      </c>
      <c r="E279" s="42">
        <f>VLOOKUP(D279,episodes!$A$1:$B$76,2,FALSE)</f>
        <v>2</v>
      </c>
      <c r="F279" s="37" t="str">
        <f>VLOOKUP(D279,episodes!$A$1:$E$76,5,FALSE)</f>
        <v>The Man Trap</v>
      </c>
      <c r="G279" s="37">
        <f>VLOOKUP(D279,episodes!$A$1:$D$76,3,FALSE)</f>
        <v>1</v>
      </c>
      <c r="H279" s="37">
        <f>VLOOKUP(D279,episodes!$A$1:$D$76,4,FALSE)</f>
        <v>1</v>
      </c>
      <c r="J279" s="43"/>
      <c r="K279" s="44">
        <f>COUNTIFS(A:A,A278)</f>
        <v>115</v>
      </c>
      <c r="L279" s="44">
        <f>COUNTIFS(B:B,B279)</f>
        <v>115</v>
      </c>
      <c r="M279" s="39" t="s">
        <v>1068</v>
      </c>
      <c r="N279" s="45" t="s">
        <v>2491</v>
      </c>
      <c r="O279" s="46" t="s">
        <v>1309</v>
      </c>
      <c r="P279" s="39" t="s">
        <v>2979</v>
      </c>
    </row>
    <row r="280" spans="1:16" hidden="1" x14ac:dyDescent="0.3">
      <c r="A280" s="40" t="s">
        <v>1823</v>
      </c>
      <c r="B280" s="34" t="s">
        <v>762</v>
      </c>
      <c r="C280" s="35" t="s">
        <v>1992</v>
      </c>
      <c r="D280" s="41">
        <v>103</v>
      </c>
      <c r="E280" s="42">
        <f>VLOOKUP(D280,episodes!$A$1:$B$76,2,FALSE)</f>
        <v>4</v>
      </c>
      <c r="F280" s="37" t="str">
        <f>VLOOKUP(D280,episodes!$A$1:$E$76,5,FALSE)</f>
        <v>Where No Man Has Gone Before</v>
      </c>
      <c r="G280" s="37">
        <f>VLOOKUP(D280,episodes!$A$1:$D$76,3,FALSE)</f>
        <v>1</v>
      </c>
      <c r="H280" s="37">
        <f>VLOOKUP(D280,episodes!$A$1:$D$76,4,FALSE)</f>
        <v>3</v>
      </c>
      <c r="J280" s="43"/>
      <c r="K280" s="44">
        <f>COUNTIFS(A:A,A279)</f>
        <v>115</v>
      </c>
      <c r="L280" s="44">
        <f>COUNTIFS(B:B,B280)</f>
        <v>115</v>
      </c>
      <c r="M280" s="39" t="s">
        <v>2491</v>
      </c>
      <c r="N280" s="45" t="s">
        <v>243</v>
      </c>
      <c r="O280" s="39" t="s">
        <v>1307</v>
      </c>
      <c r="P280" s="39" t="s">
        <v>2979</v>
      </c>
    </row>
    <row r="281" spans="1:16" hidden="1" x14ac:dyDescent="0.3">
      <c r="A281" s="40" t="s">
        <v>1823</v>
      </c>
      <c r="B281" s="34" t="s">
        <v>762</v>
      </c>
      <c r="C281" s="35" t="s">
        <v>2040</v>
      </c>
      <c r="D281" s="41">
        <v>105</v>
      </c>
      <c r="E281" s="42">
        <f>VLOOKUP(D281,episodes!$A$1:$B$76,2,FALSE)</f>
        <v>6</v>
      </c>
      <c r="F281" s="37" t="str">
        <f>VLOOKUP(D281,episodes!$A$1:$E$76,5,FALSE)</f>
        <v>The Enemy Within</v>
      </c>
      <c r="G281" s="37">
        <f>VLOOKUP(D281,episodes!$A$1:$D$76,3,FALSE)</f>
        <v>1</v>
      </c>
      <c r="H281" s="37">
        <f>VLOOKUP(D281,episodes!$A$1:$D$76,4,FALSE)</f>
        <v>5</v>
      </c>
      <c r="J281" s="43"/>
      <c r="K281" s="44">
        <f>COUNTIFS(A:A,A280)</f>
        <v>115</v>
      </c>
      <c r="L281" s="44">
        <f>COUNTIFS(B:B,B281)</f>
        <v>115</v>
      </c>
      <c r="M281" s="39" t="s">
        <v>2527</v>
      </c>
      <c r="N281" s="39" t="s">
        <v>227</v>
      </c>
      <c r="O281" s="39" t="s">
        <v>1310</v>
      </c>
      <c r="P281" s="39" t="s">
        <v>2979</v>
      </c>
    </row>
    <row r="282" spans="1:16" hidden="1" x14ac:dyDescent="0.3">
      <c r="A282" s="40" t="s">
        <v>1823</v>
      </c>
      <c r="B282" s="34" t="s">
        <v>762</v>
      </c>
      <c r="C282" s="35" t="s">
        <v>2040</v>
      </c>
      <c r="D282" s="41">
        <v>105</v>
      </c>
      <c r="E282" s="42">
        <f>VLOOKUP(D282,episodes!$A$1:$B$76,2,FALSE)</f>
        <v>6</v>
      </c>
      <c r="F282" s="37" t="str">
        <f>VLOOKUP(D282,episodes!$A$1:$E$76,5,FALSE)</f>
        <v>The Enemy Within</v>
      </c>
      <c r="G282" s="37">
        <f>VLOOKUP(D282,episodes!$A$1:$D$76,3,FALSE)</f>
        <v>1</v>
      </c>
      <c r="H282" s="37">
        <f>VLOOKUP(D282,episodes!$A$1:$D$76,4,FALSE)</f>
        <v>5</v>
      </c>
      <c r="J282" s="43"/>
      <c r="K282" s="44">
        <f>COUNTIFS(A:A,A281)</f>
        <v>115</v>
      </c>
      <c r="L282" s="44">
        <f>COUNTIFS(B:B,B282)</f>
        <v>115</v>
      </c>
      <c r="M282" s="39" t="s">
        <v>2527</v>
      </c>
      <c r="N282" s="39" t="s">
        <v>227</v>
      </c>
      <c r="O282" s="39" t="s">
        <v>1310</v>
      </c>
      <c r="P282" s="39" t="s">
        <v>2979</v>
      </c>
    </row>
    <row r="283" spans="1:16" hidden="1" x14ac:dyDescent="0.3">
      <c r="A283" s="40" t="s">
        <v>1823</v>
      </c>
      <c r="B283" s="34" t="s">
        <v>762</v>
      </c>
      <c r="C283" s="35" t="s">
        <v>2040</v>
      </c>
      <c r="D283" s="41">
        <v>105</v>
      </c>
      <c r="E283" s="42">
        <f>VLOOKUP(D283,episodes!$A$1:$B$76,2,FALSE)</f>
        <v>6</v>
      </c>
      <c r="F283" s="37" t="str">
        <f>VLOOKUP(D283,episodes!$A$1:$E$76,5,FALSE)</f>
        <v>The Enemy Within</v>
      </c>
      <c r="G283" s="37">
        <f>VLOOKUP(D283,episodes!$A$1:$D$76,3,FALSE)</f>
        <v>1</v>
      </c>
      <c r="H283" s="37">
        <f>VLOOKUP(D283,episodes!$A$1:$D$76,4,FALSE)</f>
        <v>5</v>
      </c>
      <c r="J283" s="43"/>
      <c r="K283" s="44">
        <f>COUNTIFS(A:A,A282)</f>
        <v>115</v>
      </c>
      <c r="L283" s="44">
        <f>COUNTIFS(B:B,B283)</f>
        <v>115</v>
      </c>
      <c r="M283" s="39" t="s">
        <v>2527</v>
      </c>
      <c r="N283" s="39" t="s">
        <v>227</v>
      </c>
      <c r="O283" s="39" t="s">
        <v>1310</v>
      </c>
      <c r="P283" s="39" t="s">
        <v>2979</v>
      </c>
    </row>
    <row r="284" spans="1:16" hidden="1" x14ac:dyDescent="0.3">
      <c r="A284" s="40" t="s">
        <v>1823</v>
      </c>
      <c r="B284" s="34" t="s">
        <v>762</v>
      </c>
      <c r="C284" s="35" t="s">
        <v>2040</v>
      </c>
      <c r="D284" s="41">
        <v>105</v>
      </c>
      <c r="E284" s="42">
        <f>VLOOKUP(D284,episodes!$A$1:$B$76,2,FALSE)</f>
        <v>6</v>
      </c>
      <c r="F284" s="37" t="str">
        <f>VLOOKUP(D284,episodes!$A$1:$E$76,5,FALSE)</f>
        <v>The Enemy Within</v>
      </c>
      <c r="G284" s="37">
        <f>VLOOKUP(D284,episodes!$A$1:$D$76,3,FALSE)</f>
        <v>1</v>
      </c>
      <c r="H284" s="37">
        <f>VLOOKUP(D284,episodes!$A$1:$D$76,4,FALSE)</f>
        <v>5</v>
      </c>
      <c r="J284" s="43"/>
      <c r="K284" s="44">
        <f>COUNTIFS(A:A,A283)</f>
        <v>115</v>
      </c>
      <c r="L284" s="44">
        <f>COUNTIFS(B:B,B284)</f>
        <v>115</v>
      </c>
      <c r="M284" s="39" t="s">
        <v>2527</v>
      </c>
      <c r="N284" s="39" t="s">
        <v>227</v>
      </c>
      <c r="O284" s="39" t="s">
        <v>1310</v>
      </c>
      <c r="P284" s="39" t="s">
        <v>2979</v>
      </c>
    </row>
    <row r="285" spans="1:16" hidden="1" x14ac:dyDescent="0.3">
      <c r="A285" s="40" t="s">
        <v>1823</v>
      </c>
      <c r="B285" s="34" t="s">
        <v>762</v>
      </c>
      <c r="C285" s="35" t="s">
        <v>2054</v>
      </c>
      <c r="D285" s="41">
        <v>106</v>
      </c>
      <c r="E285" s="42">
        <f>VLOOKUP(D285,episodes!$A$1:$B$76,2,FALSE)</f>
        <v>7</v>
      </c>
      <c r="F285" s="37" t="str">
        <f>VLOOKUP(D285,episodes!$A$1:$E$76,5,FALSE)</f>
        <v>Mudd's Women</v>
      </c>
      <c r="G285" s="37">
        <f>VLOOKUP(D285,episodes!$A$1:$D$76,3,FALSE)</f>
        <v>1</v>
      </c>
      <c r="H285" s="37">
        <f>VLOOKUP(D285,episodes!$A$1:$D$76,4,FALSE)</f>
        <v>6</v>
      </c>
      <c r="J285" s="43"/>
      <c r="K285" s="44">
        <f>COUNTIFS(A:A,A284)</f>
        <v>115</v>
      </c>
      <c r="L285" s="44">
        <f>COUNTIFS(B:B,B285)</f>
        <v>115</v>
      </c>
      <c r="M285" s="46" t="s">
        <v>606</v>
      </c>
      <c r="N285" s="39" t="s">
        <v>229</v>
      </c>
      <c r="O285" s="39" t="s">
        <v>1335</v>
      </c>
      <c r="P285" s="39" t="s">
        <v>2979</v>
      </c>
    </row>
    <row r="286" spans="1:16" hidden="1" x14ac:dyDescent="0.3">
      <c r="A286" s="40" t="s">
        <v>1823</v>
      </c>
      <c r="B286" s="34" t="s">
        <v>762</v>
      </c>
      <c r="C286" s="35" t="s">
        <v>2055</v>
      </c>
      <c r="D286" s="41">
        <v>106</v>
      </c>
      <c r="E286" s="42">
        <f>VLOOKUP(D286,episodes!$A$1:$B$76,2,FALSE)</f>
        <v>7</v>
      </c>
      <c r="F286" s="37" t="str">
        <f>VLOOKUP(D286,episodes!$A$1:$E$76,5,FALSE)</f>
        <v>Mudd's Women</v>
      </c>
      <c r="G286" s="37">
        <f>VLOOKUP(D286,episodes!$A$1:$D$76,3,FALSE)</f>
        <v>1</v>
      </c>
      <c r="H286" s="37">
        <f>VLOOKUP(D286,episodes!$A$1:$D$76,4,FALSE)</f>
        <v>6</v>
      </c>
      <c r="J286" s="43"/>
      <c r="K286" s="44">
        <f>COUNTIFS(A:A,A285)</f>
        <v>115</v>
      </c>
      <c r="L286" s="44">
        <f>COUNTIFS(B:B,B286)</f>
        <v>115</v>
      </c>
      <c r="M286" s="39" t="s">
        <v>2491</v>
      </c>
      <c r="N286" s="39" t="s">
        <v>229</v>
      </c>
      <c r="O286" s="39" t="s">
        <v>1311</v>
      </c>
      <c r="P286" s="39" t="s">
        <v>2979</v>
      </c>
    </row>
    <row r="287" spans="1:16" hidden="1" x14ac:dyDescent="0.3">
      <c r="A287" s="40" t="s">
        <v>1823</v>
      </c>
      <c r="B287" s="34" t="s">
        <v>762</v>
      </c>
      <c r="C287" s="35" t="s">
        <v>1992</v>
      </c>
      <c r="D287" s="41">
        <v>107</v>
      </c>
      <c r="E287" s="42">
        <f>VLOOKUP(D287,episodes!$A$1:$B$76,2,FALSE)</f>
        <v>8</v>
      </c>
      <c r="F287" s="37" t="str">
        <f>VLOOKUP(D287,episodes!$A$1:$E$76,5,FALSE)</f>
        <v>What Are Little Girls Made Of?</v>
      </c>
      <c r="G287" s="37">
        <f>VLOOKUP(D287,episodes!$A$1:$D$76,3,FALSE)</f>
        <v>1</v>
      </c>
      <c r="H287" s="37">
        <f>VLOOKUP(D287,episodes!$A$1:$D$76,4,FALSE)</f>
        <v>7</v>
      </c>
      <c r="J287" s="43"/>
      <c r="K287" s="44">
        <f>COUNTIFS(A:A,A286)</f>
        <v>115</v>
      </c>
      <c r="L287" s="44">
        <f>COUNTIFS(B:B,B287)</f>
        <v>115</v>
      </c>
      <c r="M287" s="46" t="s">
        <v>2491</v>
      </c>
      <c r="N287" s="45" t="s">
        <v>227</v>
      </c>
      <c r="O287" s="39" t="s">
        <v>1307</v>
      </c>
      <c r="P287" s="39" t="s">
        <v>2979</v>
      </c>
    </row>
    <row r="288" spans="1:16" hidden="1" x14ac:dyDescent="0.3">
      <c r="A288" s="40" t="s">
        <v>1823</v>
      </c>
      <c r="B288" s="34" t="s">
        <v>762</v>
      </c>
      <c r="C288" s="35" t="s">
        <v>1992</v>
      </c>
      <c r="D288" s="41">
        <v>107</v>
      </c>
      <c r="E288" s="42">
        <f>VLOOKUP(D288,episodes!$A$1:$B$76,2,FALSE)</f>
        <v>8</v>
      </c>
      <c r="F288" s="37" t="str">
        <f>VLOOKUP(D288,episodes!$A$1:$E$76,5,FALSE)</f>
        <v>What Are Little Girls Made Of?</v>
      </c>
      <c r="G288" s="37">
        <f>VLOOKUP(D288,episodes!$A$1:$D$76,3,FALSE)</f>
        <v>1</v>
      </c>
      <c r="H288" s="37">
        <f>VLOOKUP(D288,episodes!$A$1:$D$76,4,FALSE)</f>
        <v>7</v>
      </c>
      <c r="J288" s="43"/>
      <c r="K288" s="44">
        <f>COUNTIFS(A:A,A287)</f>
        <v>115</v>
      </c>
      <c r="L288" s="44">
        <f>COUNTIFS(B:B,B288)</f>
        <v>115</v>
      </c>
      <c r="M288" s="46" t="s">
        <v>2491</v>
      </c>
      <c r="N288" s="45" t="s">
        <v>227</v>
      </c>
      <c r="O288" s="39" t="s">
        <v>1307</v>
      </c>
      <c r="P288" s="39" t="s">
        <v>2979</v>
      </c>
    </row>
    <row r="289" spans="1:16" hidden="1" x14ac:dyDescent="0.3">
      <c r="A289" s="40" t="s">
        <v>1823</v>
      </c>
      <c r="B289" s="34" t="s">
        <v>762</v>
      </c>
      <c r="C289" s="35" t="s">
        <v>3372</v>
      </c>
      <c r="D289" s="41">
        <v>107</v>
      </c>
      <c r="E289" s="42">
        <f>VLOOKUP(D289,episodes!$A$1:$B$76,2,FALSE)</f>
        <v>8</v>
      </c>
      <c r="F289" s="37" t="str">
        <f>VLOOKUP(D289,episodes!$A$1:$E$76,5,FALSE)</f>
        <v>What Are Little Girls Made Of?</v>
      </c>
      <c r="G289" s="37">
        <f>VLOOKUP(D289,episodes!$A$1:$D$76,3,FALSE)</f>
        <v>1</v>
      </c>
      <c r="H289" s="37">
        <f>VLOOKUP(D289,episodes!$A$1:$D$76,4,FALSE)</f>
        <v>7</v>
      </c>
      <c r="J289" s="43"/>
      <c r="K289" s="44">
        <f>COUNTIFS(A:A,A288)</f>
        <v>115</v>
      </c>
      <c r="L289" s="44">
        <f>COUNTIFS(B:B,B289)</f>
        <v>115</v>
      </c>
      <c r="M289" s="46" t="s">
        <v>2491</v>
      </c>
      <c r="N289" s="39" t="s">
        <v>607</v>
      </c>
      <c r="O289" s="39" t="s">
        <v>1338</v>
      </c>
      <c r="P289" s="39" t="s">
        <v>2979</v>
      </c>
    </row>
    <row r="290" spans="1:16" hidden="1" x14ac:dyDescent="0.3">
      <c r="A290" s="40" t="s">
        <v>1823</v>
      </c>
      <c r="B290" s="34" t="s">
        <v>762</v>
      </c>
      <c r="C290" s="35" t="s">
        <v>2940</v>
      </c>
      <c r="D290" s="41">
        <v>107</v>
      </c>
      <c r="E290" s="42">
        <f>VLOOKUP(D290,episodes!$A$1:$B$76,2,FALSE)</f>
        <v>8</v>
      </c>
      <c r="F290" s="37" t="str">
        <f>VLOOKUP(D290,episodes!$A$1:$E$76,5,FALSE)</f>
        <v>What Are Little Girls Made Of?</v>
      </c>
      <c r="G290" s="37">
        <f>VLOOKUP(D290,episodes!$A$1:$D$76,3,FALSE)</f>
        <v>1</v>
      </c>
      <c r="H290" s="37">
        <f>VLOOKUP(D290,episodes!$A$1:$D$76,4,FALSE)</f>
        <v>7</v>
      </c>
      <c r="J290" s="43"/>
      <c r="K290" s="44">
        <f>COUNTIFS(A:A,A289)</f>
        <v>115</v>
      </c>
      <c r="L290" s="44">
        <f>COUNTIFS(B:B,B290)</f>
        <v>115</v>
      </c>
      <c r="M290" s="46" t="s">
        <v>2491</v>
      </c>
      <c r="N290" s="39" t="s">
        <v>227</v>
      </c>
      <c r="O290" s="39" t="s">
        <v>3025</v>
      </c>
      <c r="P290" s="39" t="s">
        <v>2979</v>
      </c>
    </row>
    <row r="291" spans="1:16" hidden="1" x14ac:dyDescent="0.3">
      <c r="A291" s="40" t="s">
        <v>1823</v>
      </c>
      <c r="B291" s="34" t="s">
        <v>762</v>
      </c>
      <c r="C291" s="50" t="s">
        <v>2971</v>
      </c>
      <c r="D291" s="41">
        <v>108</v>
      </c>
      <c r="E291" s="42">
        <f>VLOOKUP(D291,episodes!$A$1:$B$76,2,FALSE)</f>
        <v>9</v>
      </c>
      <c r="F291" s="37" t="str">
        <f>VLOOKUP(D291,episodes!$A$1:$E$76,5,FALSE)</f>
        <v>Miri</v>
      </c>
      <c r="G291" s="37">
        <f>VLOOKUP(D291,episodes!$A$1:$D$76,3,FALSE)</f>
        <v>1</v>
      </c>
      <c r="H291" s="37">
        <f>VLOOKUP(D291,episodes!$A$1:$D$76,4,FALSE)</f>
        <v>8</v>
      </c>
      <c r="J291" s="43"/>
      <c r="K291" s="44">
        <f>COUNTIFS(A:A,A290)</f>
        <v>115</v>
      </c>
      <c r="L291" s="44">
        <f>COUNTIFS(B:B,B291)</f>
        <v>115</v>
      </c>
      <c r="M291" s="39" t="s">
        <v>1068</v>
      </c>
      <c r="N291" s="46"/>
      <c r="O291" s="53" t="s">
        <v>1312</v>
      </c>
      <c r="P291" s="39" t="s">
        <v>2979</v>
      </c>
    </row>
    <row r="292" spans="1:16" hidden="1" x14ac:dyDescent="0.3">
      <c r="A292" s="40" t="s">
        <v>1823</v>
      </c>
      <c r="B292" s="34" t="s">
        <v>762</v>
      </c>
      <c r="C292" s="35" t="s">
        <v>1992</v>
      </c>
      <c r="D292" s="41">
        <v>108</v>
      </c>
      <c r="E292" s="42">
        <f>VLOOKUP(D292,episodes!$A$1:$B$76,2,FALSE)</f>
        <v>9</v>
      </c>
      <c r="F292" s="37" t="str">
        <f>VLOOKUP(D292,episodes!$A$1:$E$76,5,FALSE)</f>
        <v>Miri</v>
      </c>
      <c r="G292" s="37">
        <f>VLOOKUP(D292,episodes!$A$1:$D$76,3,FALSE)</f>
        <v>1</v>
      </c>
      <c r="H292" s="37">
        <f>VLOOKUP(D292,episodes!$A$1:$D$76,4,FALSE)</f>
        <v>8</v>
      </c>
      <c r="J292" s="43"/>
      <c r="K292" s="44">
        <f>COUNTIFS(A:A,A291)</f>
        <v>115</v>
      </c>
      <c r="L292" s="44">
        <f>COUNTIFS(B:B,B292)</f>
        <v>115</v>
      </c>
      <c r="M292" s="39" t="s">
        <v>2491</v>
      </c>
      <c r="N292" s="45" t="s">
        <v>243</v>
      </c>
      <c r="O292" s="39" t="s">
        <v>1307</v>
      </c>
      <c r="P292" s="39" t="s">
        <v>2979</v>
      </c>
    </row>
    <row r="293" spans="1:16" hidden="1" x14ac:dyDescent="0.3">
      <c r="A293" s="40" t="s">
        <v>1823</v>
      </c>
      <c r="B293" s="34" t="s">
        <v>762</v>
      </c>
      <c r="C293" s="35" t="s">
        <v>2092</v>
      </c>
      <c r="D293" s="41">
        <v>108</v>
      </c>
      <c r="E293" s="42">
        <f>VLOOKUP(D293,episodes!$A$1:$B$76,2,FALSE)</f>
        <v>9</v>
      </c>
      <c r="F293" s="37" t="str">
        <f>VLOOKUP(D293,episodes!$A$1:$E$76,5,FALSE)</f>
        <v>Miri</v>
      </c>
      <c r="G293" s="37">
        <f>VLOOKUP(D293,episodes!$A$1:$D$76,3,FALSE)</f>
        <v>1</v>
      </c>
      <c r="H293" s="37">
        <f>VLOOKUP(D293,episodes!$A$1:$D$76,4,FALSE)</f>
        <v>8</v>
      </c>
      <c r="J293" s="43"/>
      <c r="K293" s="44">
        <f>COUNTIFS(A:A,A292)</f>
        <v>115</v>
      </c>
      <c r="L293" s="44">
        <f>COUNTIFS(B:B,B293)</f>
        <v>115</v>
      </c>
      <c r="M293" s="39" t="s">
        <v>2542</v>
      </c>
      <c r="N293" s="45" t="s">
        <v>243</v>
      </c>
      <c r="O293" s="39" t="s">
        <v>1313</v>
      </c>
      <c r="P293" s="39" t="s">
        <v>2979</v>
      </c>
    </row>
    <row r="294" spans="1:16" hidden="1" x14ac:dyDescent="0.3">
      <c r="A294" s="40" t="s">
        <v>1823</v>
      </c>
      <c r="B294" s="34" t="s">
        <v>762</v>
      </c>
      <c r="C294" s="35" t="s">
        <v>2092</v>
      </c>
      <c r="D294" s="41">
        <v>108</v>
      </c>
      <c r="E294" s="42">
        <f>VLOOKUP(D294,episodes!$A$1:$B$76,2,FALSE)</f>
        <v>9</v>
      </c>
      <c r="F294" s="37" t="str">
        <f>VLOOKUP(D294,episodes!$A$1:$E$76,5,FALSE)</f>
        <v>Miri</v>
      </c>
      <c r="G294" s="37">
        <f>VLOOKUP(D294,episodes!$A$1:$D$76,3,FALSE)</f>
        <v>1</v>
      </c>
      <c r="H294" s="37">
        <f>VLOOKUP(D294,episodes!$A$1:$D$76,4,FALSE)</f>
        <v>8</v>
      </c>
      <c r="J294" s="43"/>
      <c r="K294" s="44">
        <f>COUNTIFS(A:A,A293)</f>
        <v>115</v>
      </c>
      <c r="L294" s="44">
        <f>COUNTIFS(B:B,B294)</f>
        <v>115</v>
      </c>
      <c r="M294" s="39" t="s">
        <v>2542</v>
      </c>
      <c r="N294" s="45" t="s">
        <v>243</v>
      </c>
      <c r="O294" s="39" t="s">
        <v>1313</v>
      </c>
      <c r="P294" s="39" t="s">
        <v>2979</v>
      </c>
    </row>
    <row r="295" spans="1:16" hidden="1" x14ac:dyDescent="0.3">
      <c r="A295" s="40" t="s">
        <v>1823</v>
      </c>
      <c r="B295" s="34" t="s">
        <v>762</v>
      </c>
      <c r="C295" s="35" t="s">
        <v>1992</v>
      </c>
      <c r="D295" s="41">
        <v>109</v>
      </c>
      <c r="E295" s="42">
        <f>VLOOKUP(D295,episodes!$A$1:$B$76,2,FALSE)</f>
        <v>10</v>
      </c>
      <c r="F295" s="37" t="str">
        <f>VLOOKUP(D295,episodes!$A$1:$E$76,5,FALSE)</f>
        <v>Dagger of the Mind</v>
      </c>
      <c r="G295" s="37">
        <f>VLOOKUP(D295,episodes!$A$1:$D$76,3,FALSE)</f>
        <v>1</v>
      </c>
      <c r="H295" s="37">
        <f>VLOOKUP(D295,episodes!$A$1:$D$76,4,FALSE)</f>
        <v>9</v>
      </c>
      <c r="J295" s="43"/>
      <c r="K295" s="44">
        <f>COUNTIFS(A:A,A294)</f>
        <v>115</v>
      </c>
      <c r="L295" s="44">
        <f>COUNTIFS(B:B,B295)</f>
        <v>115</v>
      </c>
      <c r="M295" s="39" t="s">
        <v>2491</v>
      </c>
      <c r="N295" s="45" t="s">
        <v>227</v>
      </c>
      <c r="O295" s="39" t="s">
        <v>1307</v>
      </c>
      <c r="P295" s="39" t="s">
        <v>2979</v>
      </c>
    </row>
    <row r="296" spans="1:16" hidden="1" x14ac:dyDescent="0.3">
      <c r="A296" s="40" t="s">
        <v>1823</v>
      </c>
      <c r="B296" s="34" t="s">
        <v>762</v>
      </c>
      <c r="C296" s="35" t="s">
        <v>1992</v>
      </c>
      <c r="D296" s="41">
        <v>109</v>
      </c>
      <c r="E296" s="42">
        <f>VLOOKUP(D296,episodes!$A$1:$B$76,2,FALSE)</f>
        <v>10</v>
      </c>
      <c r="F296" s="37" t="str">
        <f>VLOOKUP(D296,episodes!$A$1:$E$76,5,FALSE)</f>
        <v>Dagger of the Mind</v>
      </c>
      <c r="G296" s="37">
        <f>VLOOKUP(D296,episodes!$A$1:$D$76,3,FALSE)</f>
        <v>1</v>
      </c>
      <c r="H296" s="37">
        <f>VLOOKUP(D296,episodes!$A$1:$D$76,4,FALSE)</f>
        <v>9</v>
      </c>
      <c r="J296" s="43"/>
      <c r="K296" s="44">
        <f>COUNTIFS(A:A,A295)</f>
        <v>115</v>
      </c>
      <c r="L296" s="44">
        <f>COUNTIFS(B:B,B296)</f>
        <v>115</v>
      </c>
      <c r="M296" s="39" t="s">
        <v>2491</v>
      </c>
      <c r="N296" s="45" t="s">
        <v>227</v>
      </c>
      <c r="O296" s="39" t="s">
        <v>1307</v>
      </c>
      <c r="P296" s="39" t="s">
        <v>2979</v>
      </c>
    </row>
    <row r="297" spans="1:16" hidden="1" x14ac:dyDescent="0.3">
      <c r="A297" s="40" t="s">
        <v>1823</v>
      </c>
      <c r="B297" s="34" t="s">
        <v>762</v>
      </c>
      <c r="C297" s="35" t="s">
        <v>1992</v>
      </c>
      <c r="D297" s="41">
        <v>113</v>
      </c>
      <c r="E297" s="42">
        <f>VLOOKUP(D297,episodes!$A$1:$B$76,2,FALSE)</f>
        <v>14</v>
      </c>
      <c r="F297" s="37" t="str">
        <f>VLOOKUP(D297,episodes!$A$1:$E$76,5,FALSE)</f>
        <v>The Conscience of the King</v>
      </c>
      <c r="G297" s="37">
        <f>VLOOKUP(D297,episodes!$A$1:$D$76,3,FALSE)</f>
        <v>1</v>
      </c>
      <c r="H297" s="37">
        <f>VLOOKUP(D297,episodes!$A$1:$D$76,4,FALSE)</f>
        <v>13</v>
      </c>
      <c r="J297" s="43"/>
      <c r="K297" s="44">
        <f>COUNTIFS(A:A,A296)</f>
        <v>115</v>
      </c>
      <c r="L297" s="44">
        <f>COUNTIFS(B:B,B297)</f>
        <v>115</v>
      </c>
      <c r="M297" s="39" t="s">
        <v>2491</v>
      </c>
      <c r="N297" s="45" t="s">
        <v>227</v>
      </c>
      <c r="O297" s="39" t="s">
        <v>1307</v>
      </c>
      <c r="P297" s="39" t="s">
        <v>2979</v>
      </c>
    </row>
    <row r="298" spans="1:16" hidden="1" x14ac:dyDescent="0.3">
      <c r="A298" s="40" t="s">
        <v>1823</v>
      </c>
      <c r="B298" s="34" t="s">
        <v>762</v>
      </c>
      <c r="C298" s="35" t="s">
        <v>1991</v>
      </c>
      <c r="D298" s="48">
        <v>115</v>
      </c>
      <c r="E298" s="42">
        <f>VLOOKUP(D298,episodes!$A$1:$B$76,2,FALSE)</f>
        <v>16</v>
      </c>
      <c r="F298" s="37" t="str">
        <f>VLOOKUP(D298,episodes!$A$1:$E$76,5,FALSE)</f>
        <v>Shore Leave</v>
      </c>
      <c r="G298" s="37">
        <f>VLOOKUP(D298,episodes!$A$1:$D$76,3,FALSE)</f>
        <v>1</v>
      </c>
      <c r="H298" s="37">
        <f>VLOOKUP(D298,episodes!$A$1:$D$76,4,FALSE)</f>
        <v>15</v>
      </c>
      <c r="J298" s="43"/>
      <c r="K298" s="44">
        <f>COUNTIFS(A:A,A297)</f>
        <v>115</v>
      </c>
      <c r="L298" s="44">
        <f>COUNTIFS(B:B,B298)</f>
        <v>115</v>
      </c>
      <c r="M298" s="39" t="s">
        <v>2491</v>
      </c>
      <c r="N298" s="45" t="s">
        <v>227</v>
      </c>
      <c r="O298" s="46" t="s">
        <v>1306</v>
      </c>
      <c r="P298" s="46" t="s">
        <v>2979</v>
      </c>
    </row>
    <row r="299" spans="1:16" hidden="1" x14ac:dyDescent="0.3">
      <c r="A299" s="40" t="s">
        <v>1823</v>
      </c>
      <c r="B299" s="34" t="s">
        <v>762</v>
      </c>
      <c r="C299" s="35" t="s">
        <v>1991</v>
      </c>
      <c r="D299" s="48">
        <v>115</v>
      </c>
      <c r="E299" s="42">
        <f>VLOOKUP(D299,episodes!$A$1:$B$76,2,FALSE)</f>
        <v>16</v>
      </c>
      <c r="F299" s="37" t="str">
        <f>VLOOKUP(D299,episodes!$A$1:$E$76,5,FALSE)</f>
        <v>Shore Leave</v>
      </c>
      <c r="G299" s="37">
        <f>VLOOKUP(D299,episodes!$A$1:$D$76,3,FALSE)</f>
        <v>1</v>
      </c>
      <c r="H299" s="37">
        <f>VLOOKUP(D299,episodes!$A$1:$D$76,4,FALSE)</f>
        <v>15</v>
      </c>
      <c r="J299" s="43"/>
      <c r="K299" s="44">
        <f>COUNTIFS(A:A,A298)</f>
        <v>115</v>
      </c>
      <c r="L299" s="44">
        <f>COUNTIFS(B:B,B299)</f>
        <v>115</v>
      </c>
      <c r="M299" s="39" t="s">
        <v>2491</v>
      </c>
      <c r="N299" s="45" t="s">
        <v>227</v>
      </c>
      <c r="O299" s="46" t="s">
        <v>1306</v>
      </c>
      <c r="P299" s="46" t="s">
        <v>2979</v>
      </c>
    </row>
    <row r="300" spans="1:16" hidden="1" x14ac:dyDescent="0.3">
      <c r="A300" s="40" t="s">
        <v>1823</v>
      </c>
      <c r="B300" s="34" t="s">
        <v>762</v>
      </c>
      <c r="C300" s="35" t="s">
        <v>1992</v>
      </c>
      <c r="D300" s="48">
        <v>115</v>
      </c>
      <c r="E300" s="42">
        <f>VLOOKUP(D300,episodes!$A$1:$B$76,2,FALSE)</f>
        <v>16</v>
      </c>
      <c r="F300" s="37" t="str">
        <f>VLOOKUP(D300,episodes!$A$1:$E$76,5,FALSE)</f>
        <v>Shore Leave</v>
      </c>
      <c r="G300" s="37">
        <f>VLOOKUP(D300,episodes!$A$1:$D$76,3,FALSE)</f>
        <v>1</v>
      </c>
      <c r="H300" s="37">
        <f>VLOOKUP(D300,episodes!$A$1:$D$76,4,FALSE)</f>
        <v>15</v>
      </c>
      <c r="J300" s="43"/>
      <c r="K300" s="44">
        <f>COUNTIFS(A:A,A299)</f>
        <v>115</v>
      </c>
      <c r="L300" s="44">
        <f>COUNTIFS(B:B,B300)</f>
        <v>115</v>
      </c>
      <c r="M300" s="39" t="s">
        <v>2491</v>
      </c>
      <c r="N300" s="45" t="s">
        <v>227</v>
      </c>
      <c r="O300" s="39" t="s">
        <v>1307</v>
      </c>
      <c r="P300" s="46" t="s">
        <v>2979</v>
      </c>
    </row>
    <row r="301" spans="1:16" hidden="1" x14ac:dyDescent="0.3">
      <c r="A301" s="40" t="s">
        <v>1823</v>
      </c>
      <c r="B301" s="34" t="s">
        <v>762</v>
      </c>
      <c r="C301" s="35" t="s">
        <v>2158</v>
      </c>
      <c r="D301" s="48">
        <v>115</v>
      </c>
      <c r="E301" s="42">
        <f>VLOOKUP(D301,episodes!$A$1:$B$76,2,FALSE)</f>
        <v>16</v>
      </c>
      <c r="F301" s="37" t="str">
        <f>VLOOKUP(D301,episodes!$A$1:$E$76,5,FALSE)</f>
        <v>Shore Leave</v>
      </c>
      <c r="G301" s="37">
        <f>VLOOKUP(D301,episodes!$A$1:$D$76,3,FALSE)</f>
        <v>1</v>
      </c>
      <c r="H301" s="37">
        <f>VLOOKUP(D301,episodes!$A$1:$D$76,4,FALSE)</f>
        <v>15</v>
      </c>
      <c r="J301" s="43"/>
      <c r="K301" s="44">
        <f>COUNTIFS(A:A,A300)</f>
        <v>115</v>
      </c>
      <c r="L301" s="44">
        <f>COUNTIFS(B:B,B301)</f>
        <v>115</v>
      </c>
      <c r="M301" s="39" t="s">
        <v>2491</v>
      </c>
      <c r="N301" s="49" t="s">
        <v>2542</v>
      </c>
      <c r="O301" s="46" t="s">
        <v>1314</v>
      </c>
      <c r="P301" s="46" t="s">
        <v>2979</v>
      </c>
    </row>
    <row r="302" spans="1:16" hidden="1" x14ac:dyDescent="0.3">
      <c r="A302" s="40" t="s">
        <v>1823</v>
      </c>
      <c r="B302" s="34" t="s">
        <v>762</v>
      </c>
      <c r="C302" s="35" t="s">
        <v>2159</v>
      </c>
      <c r="D302" s="48">
        <v>115</v>
      </c>
      <c r="E302" s="42">
        <f>VLOOKUP(D302,episodes!$A$1:$B$76,2,FALSE)</f>
        <v>16</v>
      </c>
      <c r="F302" s="37" t="str">
        <f>VLOOKUP(D302,episodes!$A$1:$E$76,5,FALSE)</f>
        <v>Shore Leave</v>
      </c>
      <c r="G302" s="37">
        <f>VLOOKUP(D302,episodes!$A$1:$D$76,3,FALSE)</f>
        <v>1</v>
      </c>
      <c r="H302" s="37">
        <f>VLOOKUP(D302,episodes!$A$1:$D$76,4,FALSE)</f>
        <v>15</v>
      </c>
      <c r="J302" s="43"/>
      <c r="K302" s="44">
        <f>COUNTIFS(A:A,A301)</f>
        <v>115</v>
      </c>
      <c r="L302" s="44">
        <f>COUNTIFS(B:B,B302)</f>
        <v>115</v>
      </c>
      <c r="M302" s="39" t="s">
        <v>2491</v>
      </c>
      <c r="N302" s="49" t="s">
        <v>170</v>
      </c>
      <c r="O302" s="46" t="s">
        <v>1340</v>
      </c>
      <c r="P302" s="46" t="s">
        <v>2979</v>
      </c>
    </row>
    <row r="303" spans="1:16" hidden="1" x14ac:dyDescent="0.3">
      <c r="A303" s="40" t="s">
        <v>1823</v>
      </c>
      <c r="B303" s="34" t="s">
        <v>762</v>
      </c>
      <c r="C303" s="35" t="s">
        <v>1993</v>
      </c>
      <c r="D303" s="48">
        <v>115</v>
      </c>
      <c r="E303" s="42">
        <f>VLOOKUP(D303,episodes!$A$1:$B$76,2,FALSE)</f>
        <v>16</v>
      </c>
      <c r="F303" s="37" t="str">
        <f>VLOOKUP(D303,episodes!$A$1:$E$76,5,FALSE)</f>
        <v>Shore Leave</v>
      </c>
      <c r="G303" s="37">
        <f>VLOOKUP(D303,episodes!$A$1:$D$76,3,FALSE)</f>
        <v>1</v>
      </c>
      <c r="H303" s="37">
        <f>VLOOKUP(D303,episodes!$A$1:$D$76,4,FALSE)</f>
        <v>15</v>
      </c>
      <c r="J303" s="43"/>
      <c r="K303" s="44">
        <f>COUNTIFS(A:A,A302)</f>
        <v>115</v>
      </c>
      <c r="L303" s="44">
        <f>COUNTIFS(B:B,B303)</f>
        <v>115</v>
      </c>
      <c r="M303" s="39" t="s">
        <v>2491</v>
      </c>
      <c r="N303" s="49" t="s">
        <v>1068</v>
      </c>
      <c r="O303" s="46" t="s">
        <v>1308</v>
      </c>
      <c r="P303" s="46" t="s">
        <v>2979</v>
      </c>
    </row>
    <row r="304" spans="1:16" hidden="1" x14ac:dyDescent="0.3">
      <c r="A304" s="40" t="s">
        <v>1823</v>
      </c>
      <c r="B304" s="34" t="s">
        <v>762</v>
      </c>
      <c r="C304" s="35" t="s">
        <v>1993</v>
      </c>
      <c r="D304" s="48">
        <v>115</v>
      </c>
      <c r="E304" s="42">
        <f>VLOOKUP(D304,episodes!$A$1:$B$76,2,FALSE)</f>
        <v>16</v>
      </c>
      <c r="F304" s="37" t="str">
        <f>VLOOKUP(D304,episodes!$A$1:$E$76,5,FALSE)</f>
        <v>Shore Leave</v>
      </c>
      <c r="G304" s="37">
        <f>VLOOKUP(D304,episodes!$A$1:$D$76,3,FALSE)</f>
        <v>1</v>
      </c>
      <c r="H304" s="37">
        <f>VLOOKUP(D304,episodes!$A$1:$D$76,4,FALSE)</f>
        <v>15</v>
      </c>
      <c r="J304" s="43"/>
      <c r="K304" s="44">
        <f>COUNTIFS(A:A,A303)</f>
        <v>115</v>
      </c>
      <c r="L304" s="44">
        <f>COUNTIFS(B:B,B304)</f>
        <v>115</v>
      </c>
      <c r="M304" s="39" t="s">
        <v>2491</v>
      </c>
      <c r="N304" s="49" t="s">
        <v>1068</v>
      </c>
      <c r="O304" s="46" t="s">
        <v>1308</v>
      </c>
      <c r="P304" s="46" t="s">
        <v>2979</v>
      </c>
    </row>
    <row r="305" spans="1:16" hidden="1" x14ac:dyDescent="0.3">
      <c r="A305" s="40" t="s">
        <v>1823</v>
      </c>
      <c r="B305" s="34" t="s">
        <v>762</v>
      </c>
      <c r="C305" s="35" t="s">
        <v>2160</v>
      </c>
      <c r="D305" s="48">
        <v>115</v>
      </c>
      <c r="E305" s="42">
        <f>VLOOKUP(D305,episodes!$A$1:$B$76,2,FALSE)</f>
        <v>16</v>
      </c>
      <c r="F305" s="37" t="str">
        <f>VLOOKUP(D305,episodes!$A$1:$E$76,5,FALSE)</f>
        <v>Shore Leave</v>
      </c>
      <c r="G305" s="37">
        <f>VLOOKUP(D305,episodes!$A$1:$D$76,3,FALSE)</f>
        <v>1</v>
      </c>
      <c r="H305" s="37">
        <f>VLOOKUP(D305,episodes!$A$1:$D$76,4,FALSE)</f>
        <v>15</v>
      </c>
      <c r="J305" s="43"/>
      <c r="K305" s="44">
        <f>COUNTIFS(A:A,A304)</f>
        <v>115</v>
      </c>
      <c r="L305" s="44">
        <f>COUNTIFS(B:B,B305)</f>
        <v>115</v>
      </c>
      <c r="M305" s="39" t="s">
        <v>2542</v>
      </c>
      <c r="N305" s="49" t="s">
        <v>2491</v>
      </c>
      <c r="O305" s="46" t="s">
        <v>1315</v>
      </c>
      <c r="P305" s="46" t="s">
        <v>2979</v>
      </c>
    </row>
    <row r="306" spans="1:16" hidden="1" x14ac:dyDescent="0.3">
      <c r="A306" s="40" t="s">
        <v>1823</v>
      </c>
      <c r="B306" s="34" t="s">
        <v>762</v>
      </c>
      <c r="C306" s="35" t="s">
        <v>2161</v>
      </c>
      <c r="D306" s="48">
        <v>115</v>
      </c>
      <c r="E306" s="42">
        <f>VLOOKUP(D306,episodes!$A$1:$B$76,2,FALSE)</f>
        <v>16</v>
      </c>
      <c r="F306" s="37" t="str">
        <f>VLOOKUP(D306,episodes!$A$1:$E$76,5,FALSE)</f>
        <v>Shore Leave</v>
      </c>
      <c r="G306" s="37">
        <f>VLOOKUP(D306,episodes!$A$1:$D$76,3,FALSE)</f>
        <v>1</v>
      </c>
      <c r="H306" s="37">
        <f>VLOOKUP(D306,episodes!$A$1:$D$76,4,FALSE)</f>
        <v>15</v>
      </c>
      <c r="J306" s="43"/>
      <c r="K306" s="44">
        <f>COUNTIFS(A:A,A305)</f>
        <v>115</v>
      </c>
      <c r="L306" s="44">
        <f>COUNTIFS(B:B,B306)</f>
        <v>115</v>
      </c>
      <c r="M306" s="46" t="s">
        <v>2542</v>
      </c>
      <c r="N306" s="49" t="s">
        <v>170</v>
      </c>
      <c r="O306" s="46" t="s">
        <v>1341</v>
      </c>
      <c r="P306" s="46" t="s">
        <v>2979</v>
      </c>
    </row>
    <row r="307" spans="1:16" hidden="1" x14ac:dyDescent="0.3">
      <c r="A307" s="40" t="s">
        <v>1823</v>
      </c>
      <c r="B307" s="34" t="s">
        <v>762</v>
      </c>
      <c r="C307" s="35" t="s">
        <v>3287</v>
      </c>
      <c r="D307" s="48">
        <v>116</v>
      </c>
      <c r="E307" s="42">
        <f>VLOOKUP(D307,episodes!$A$1:$B$76,2,FALSE)</f>
        <v>17</v>
      </c>
      <c r="F307" s="37" t="str">
        <f>VLOOKUP(D307,episodes!$A$1:$E$76,5,FALSE)</f>
        <v>The Galileo Seven</v>
      </c>
      <c r="G307" s="37">
        <f>VLOOKUP(D307,episodes!$A$1:$D$76,3,FALSE)</f>
        <v>1</v>
      </c>
      <c r="H307" s="37">
        <f>VLOOKUP(D307,episodes!$A$1:$D$76,4,FALSE)</f>
        <v>16</v>
      </c>
      <c r="J307" s="43"/>
      <c r="K307" s="44">
        <f>COUNTIFS(A:A,A306)</f>
        <v>115</v>
      </c>
      <c r="L307" s="44">
        <f>COUNTIFS(B:B,B307)</f>
        <v>115</v>
      </c>
      <c r="M307" s="46" t="s">
        <v>528</v>
      </c>
      <c r="N307" s="49"/>
      <c r="O307" s="46" t="s">
        <v>3075</v>
      </c>
      <c r="P307" s="46" t="s">
        <v>2979</v>
      </c>
    </row>
    <row r="308" spans="1:16" hidden="1" x14ac:dyDescent="0.3">
      <c r="A308" s="40" t="s">
        <v>1823</v>
      </c>
      <c r="B308" s="34" t="s">
        <v>762</v>
      </c>
      <c r="C308" s="35" t="s">
        <v>2189</v>
      </c>
      <c r="D308" s="48">
        <v>117</v>
      </c>
      <c r="E308" s="42">
        <f>VLOOKUP(D308,episodes!$A$1:$B$76,2,FALSE)</f>
        <v>18</v>
      </c>
      <c r="F308" s="37" t="str">
        <f>VLOOKUP(D308,episodes!$A$1:$E$76,5,FALSE)</f>
        <v>The Squire of Gothos</v>
      </c>
      <c r="G308" s="37">
        <f>VLOOKUP(D308,episodes!$A$1:$D$76,3,FALSE)</f>
        <v>1</v>
      </c>
      <c r="H308" s="37">
        <f>VLOOKUP(D308,episodes!$A$1:$D$76,4,FALSE)</f>
        <v>17</v>
      </c>
      <c r="J308" s="43"/>
      <c r="K308" s="44">
        <f>COUNTIFS(A:A,A307)</f>
        <v>115</v>
      </c>
      <c r="L308" s="44">
        <f>COUNTIFS(B:B,B308)</f>
        <v>115</v>
      </c>
      <c r="M308" s="39" t="s">
        <v>2491</v>
      </c>
      <c r="N308" s="45" t="s">
        <v>227</v>
      </c>
      <c r="O308" s="46" t="s">
        <v>1316</v>
      </c>
      <c r="P308" s="46" t="s">
        <v>2979</v>
      </c>
    </row>
    <row r="309" spans="1:16" hidden="1" x14ac:dyDescent="0.3">
      <c r="A309" s="40" t="s">
        <v>1823</v>
      </c>
      <c r="B309" s="34" t="s">
        <v>762</v>
      </c>
      <c r="C309" s="35" t="s">
        <v>2189</v>
      </c>
      <c r="D309" s="48">
        <v>117</v>
      </c>
      <c r="E309" s="42">
        <f>VLOOKUP(D309,episodes!$A$1:$B$76,2,FALSE)</f>
        <v>18</v>
      </c>
      <c r="F309" s="37" t="str">
        <f>VLOOKUP(D309,episodes!$A$1:$E$76,5,FALSE)</f>
        <v>The Squire of Gothos</v>
      </c>
      <c r="G309" s="37">
        <f>VLOOKUP(D309,episodes!$A$1:$D$76,3,FALSE)</f>
        <v>1</v>
      </c>
      <c r="H309" s="37">
        <f>VLOOKUP(D309,episodes!$A$1:$D$76,4,FALSE)</f>
        <v>17</v>
      </c>
      <c r="J309" s="43"/>
      <c r="K309" s="44">
        <f>COUNTIFS(A:A,A308)</f>
        <v>115</v>
      </c>
      <c r="L309" s="44">
        <f>COUNTIFS(B:B,B309)</f>
        <v>115</v>
      </c>
      <c r="M309" s="39" t="s">
        <v>2491</v>
      </c>
      <c r="N309" s="45" t="s">
        <v>227</v>
      </c>
      <c r="O309" s="46" t="s">
        <v>1316</v>
      </c>
      <c r="P309" s="46" t="s">
        <v>2979</v>
      </c>
    </row>
    <row r="310" spans="1:16" hidden="1" x14ac:dyDescent="0.3">
      <c r="A310" s="40" t="s">
        <v>1823</v>
      </c>
      <c r="B310" s="34" t="s">
        <v>762</v>
      </c>
      <c r="C310" s="35" t="s">
        <v>1992</v>
      </c>
      <c r="D310" s="48">
        <v>117</v>
      </c>
      <c r="E310" s="42">
        <f>VLOOKUP(D310,episodes!$A$1:$B$76,2,FALSE)</f>
        <v>18</v>
      </c>
      <c r="F310" s="37" t="str">
        <f>VLOOKUP(D310,episodes!$A$1:$E$76,5,FALSE)</f>
        <v>The Squire of Gothos</v>
      </c>
      <c r="G310" s="37">
        <f>VLOOKUP(D310,episodes!$A$1:$D$76,3,FALSE)</f>
        <v>1</v>
      </c>
      <c r="H310" s="37">
        <f>VLOOKUP(D310,episodes!$A$1:$D$76,4,FALSE)</f>
        <v>17</v>
      </c>
      <c r="J310" s="43"/>
      <c r="K310" s="44">
        <f>COUNTIFS(A:A,A309)</f>
        <v>115</v>
      </c>
      <c r="L310" s="44">
        <f>COUNTIFS(B:B,B310)</f>
        <v>115</v>
      </c>
      <c r="M310" s="39" t="s">
        <v>2491</v>
      </c>
      <c r="N310" s="45" t="s">
        <v>227</v>
      </c>
      <c r="O310" s="39" t="s">
        <v>1307</v>
      </c>
      <c r="P310" s="46" t="s">
        <v>2979</v>
      </c>
    </row>
    <row r="311" spans="1:16" hidden="1" x14ac:dyDescent="0.3">
      <c r="A311" s="40" t="s">
        <v>1823</v>
      </c>
      <c r="B311" s="34" t="s">
        <v>762</v>
      </c>
      <c r="C311" s="35" t="s">
        <v>1992</v>
      </c>
      <c r="D311" s="48">
        <v>117</v>
      </c>
      <c r="E311" s="42">
        <f>VLOOKUP(D311,episodes!$A$1:$B$76,2,FALSE)</f>
        <v>18</v>
      </c>
      <c r="F311" s="37" t="str">
        <f>VLOOKUP(D311,episodes!$A$1:$E$76,5,FALSE)</f>
        <v>The Squire of Gothos</v>
      </c>
      <c r="G311" s="37">
        <f>VLOOKUP(D311,episodes!$A$1:$D$76,3,FALSE)</f>
        <v>1</v>
      </c>
      <c r="H311" s="37">
        <f>VLOOKUP(D311,episodes!$A$1:$D$76,4,FALSE)</f>
        <v>17</v>
      </c>
      <c r="J311" s="43"/>
      <c r="K311" s="44">
        <f>COUNTIFS(A:A,A310)</f>
        <v>115</v>
      </c>
      <c r="L311" s="44">
        <f>COUNTIFS(B:B,B311)</f>
        <v>115</v>
      </c>
      <c r="M311" s="39" t="s">
        <v>2491</v>
      </c>
      <c r="N311" s="45" t="s">
        <v>227</v>
      </c>
      <c r="O311" s="39" t="s">
        <v>1307</v>
      </c>
      <c r="P311" s="46" t="s">
        <v>2979</v>
      </c>
    </row>
    <row r="312" spans="1:16" hidden="1" x14ac:dyDescent="0.3">
      <c r="A312" s="40" t="s">
        <v>1823</v>
      </c>
      <c r="B312" s="34" t="s">
        <v>762</v>
      </c>
      <c r="C312" s="35" t="s">
        <v>2190</v>
      </c>
      <c r="D312" s="48">
        <v>117</v>
      </c>
      <c r="E312" s="42">
        <f>VLOOKUP(D312,episodes!$A$1:$B$76,2,FALSE)</f>
        <v>18</v>
      </c>
      <c r="F312" s="37" t="str">
        <f>VLOOKUP(D312,episodes!$A$1:$E$76,5,FALSE)</f>
        <v>The Squire of Gothos</v>
      </c>
      <c r="G312" s="37">
        <f>VLOOKUP(D312,episodes!$A$1:$D$76,3,FALSE)</f>
        <v>1</v>
      </c>
      <c r="H312" s="37">
        <f>VLOOKUP(D312,episodes!$A$1:$D$76,4,FALSE)</f>
        <v>17</v>
      </c>
      <c r="J312" s="43"/>
      <c r="K312" s="44">
        <f>COUNTIFS(A:A,A311)</f>
        <v>115</v>
      </c>
      <c r="L312" s="44">
        <f>COUNTIFS(B:B,B312)</f>
        <v>115</v>
      </c>
      <c r="M312" s="46" t="s">
        <v>2542</v>
      </c>
      <c r="N312" s="49" t="s">
        <v>227</v>
      </c>
      <c r="O312" s="46" t="s">
        <v>1317</v>
      </c>
      <c r="P312" s="46" t="s">
        <v>2979</v>
      </c>
    </row>
    <row r="313" spans="1:16" hidden="1" x14ac:dyDescent="0.3">
      <c r="A313" s="40" t="s">
        <v>1823</v>
      </c>
      <c r="B313" s="34" t="s">
        <v>762</v>
      </c>
      <c r="C313" s="35" t="s">
        <v>2199</v>
      </c>
      <c r="D313" s="48">
        <v>118</v>
      </c>
      <c r="E313" s="42">
        <f>VLOOKUP(D313,episodes!$A$1:$B$76,2,FALSE)</f>
        <v>19</v>
      </c>
      <c r="F313" s="37" t="str">
        <f>VLOOKUP(D313,episodes!$A$1:$E$76,5,FALSE)</f>
        <v>Arena</v>
      </c>
      <c r="G313" s="37">
        <f>VLOOKUP(D313,episodes!$A$1:$D$76,3,FALSE)</f>
        <v>1</v>
      </c>
      <c r="H313" s="37">
        <f>VLOOKUP(D313,episodes!$A$1:$D$76,4,FALSE)</f>
        <v>18</v>
      </c>
      <c r="J313" s="43"/>
      <c r="K313" s="44">
        <f>COUNTIFS(A:A,A312)</f>
        <v>115</v>
      </c>
      <c r="L313" s="44">
        <f>COUNTIFS(B:B,B313)</f>
        <v>115</v>
      </c>
      <c r="M313" s="39" t="s">
        <v>2491</v>
      </c>
      <c r="N313" s="45" t="s">
        <v>227</v>
      </c>
      <c r="O313" s="39" t="s">
        <v>1318</v>
      </c>
      <c r="P313" s="46" t="s">
        <v>2979</v>
      </c>
    </row>
    <row r="314" spans="1:16" hidden="1" x14ac:dyDescent="0.3">
      <c r="A314" s="40" t="s">
        <v>1823</v>
      </c>
      <c r="B314" s="34" t="s">
        <v>762</v>
      </c>
      <c r="C314" s="35" t="s">
        <v>2200</v>
      </c>
      <c r="D314" s="48">
        <v>118</v>
      </c>
      <c r="E314" s="42">
        <f>VLOOKUP(D314,episodes!$A$1:$B$76,2,FALSE)</f>
        <v>19</v>
      </c>
      <c r="F314" s="37" t="str">
        <f>VLOOKUP(D314,episodes!$A$1:$E$76,5,FALSE)</f>
        <v>Arena</v>
      </c>
      <c r="G314" s="37">
        <f>VLOOKUP(D314,episodes!$A$1:$D$76,3,FALSE)</f>
        <v>1</v>
      </c>
      <c r="H314" s="37">
        <f>VLOOKUP(D314,episodes!$A$1:$D$76,4,FALSE)</f>
        <v>18</v>
      </c>
      <c r="J314" s="43"/>
      <c r="K314" s="44">
        <f>COUNTIFS(A:A,A313)</f>
        <v>115</v>
      </c>
      <c r="L314" s="44">
        <f>COUNTIFS(B:B,B314)</f>
        <v>115</v>
      </c>
      <c r="M314" s="39" t="s">
        <v>2491</v>
      </c>
      <c r="N314" s="45" t="s">
        <v>227</v>
      </c>
      <c r="O314" s="39" t="s">
        <v>1319</v>
      </c>
      <c r="P314" s="46" t="s">
        <v>2979</v>
      </c>
    </row>
    <row r="315" spans="1:16" hidden="1" x14ac:dyDescent="0.3">
      <c r="A315" s="40" t="s">
        <v>1823</v>
      </c>
      <c r="B315" s="34" t="s">
        <v>762</v>
      </c>
      <c r="C315" s="35" t="s">
        <v>2200</v>
      </c>
      <c r="D315" s="48">
        <v>118</v>
      </c>
      <c r="E315" s="42">
        <f>VLOOKUP(D315,episodes!$A$1:$B$76,2,FALSE)</f>
        <v>19</v>
      </c>
      <c r="F315" s="37" t="str">
        <f>VLOOKUP(D315,episodes!$A$1:$E$76,5,FALSE)</f>
        <v>Arena</v>
      </c>
      <c r="G315" s="37">
        <f>VLOOKUP(D315,episodes!$A$1:$D$76,3,FALSE)</f>
        <v>1</v>
      </c>
      <c r="H315" s="37">
        <f>VLOOKUP(D315,episodes!$A$1:$D$76,4,FALSE)</f>
        <v>18</v>
      </c>
      <c r="J315" s="43"/>
      <c r="K315" s="44">
        <f>COUNTIFS(A:A,A314)</f>
        <v>115</v>
      </c>
      <c r="L315" s="44">
        <f>COUNTIFS(B:B,B315)</f>
        <v>115</v>
      </c>
      <c r="M315" s="39" t="s">
        <v>2491</v>
      </c>
      <c r="N315" s="45" t="s">
        <v>227</v>
      </c>
      <c r="O315" s="39" t="s">
        <v>1319</v>
      </c>
      <c r="P315" s="46" t="s">
        <v>2979</v>
      </c>
    </row>
    <row r="316" spans="1:16" hidden="1" x14ac:dyDescent="0.3">
      <c r="A316" s="40" t="s">
        <v>1823</v>
      </c>
      <c r="B316" s="34" t="s">
        <v>762</v>
      </c>
      <c r="C316" s="35" t="s">
        <v>2200</v>
      </c>
      <c r="D316" s="48">
        <v>118</v>
      </c>
      <c r="E316" s="42">
        <f>VLOOKUP(D316,episodes!$A$1:$B$76,2,FALSE)</f>
        <v>19</v>
      </c>
      <c r="F316" s="37" t="str">
        <f>VLOOKUP(D316,episodes!$A$1:$E$76,5,FALSE)</f>
        <v>Arena</v>
      </c>
      <c r="G316" s="37">
        <f>VLOOKUP(D316,episodes!$A$1:$D$76,3,FALSE)</f>
        <v>1</v>
      </c>
      <c r="H316" s="37">
        <f>VLOOKUP(D316,episodes!$A$1:$D$76,4,FALSE)</f>
        <v>18</v>
      </c>
      <c r="J316" s="43"/>
      <c r="K316" s="44">
        <f>COUNTIFS(A:A,A315)</f>
        <v>115</v>
      </c>
      <c r="L316" s="44">
        <f>COUNTIFS(B:B,B316)</f>
        <v>115</v>
      </c>
      <c r="M316" s="39" t="s">
        <v>2491</v>
      </c>
      <c r="N316" s="45" t="s">
        <v>227</v>
      </c>
      <c r="O316" s="39" t="s">
        <v>1319</v>
      </c>
      <c r="P316" s="46" t="s">
        <v>2979</v>
      </c>
    </row>
    <row r="317" spans="1:16" hidden="1" x14ac:dyDescent="0.3">
      <c r="A317" s="40" t="s">
        <v>1823</v>
      </c>
      <c r="B317" s="34" t="s">
        <v>762</v>
      </c>
      <c r="C317" s="35" t="s">
        <v>2201</v>
      </c>
      <c r="D317" s="48">
        <v>118</v>
      </c>
      <c r="E317" s="42">
        <f>VLOOKUP(D317,episodes!$A$1:$B$76,2,FALSE)</f>
        <v>19</v>
      </c>
      <c r="F317" s="37" t="str">
        <f>VLOOKUP(D317,episodes!$A$1:$E$76,5,FALSE)</f>
        <v>Arena</v>
      </c>
      <c r="G317" s="37">
        <f>VLOOKUP(D317,episodes!$A$1:$D$76,3,FALSE)</f>
        <v>1</v>
      </c>
      <c r="H317" s="37">
        <f>VLOOKUP(D317,episodes!$A$1:$D$76,4,FALSE)</f>
        <v>18</v>
      </c>
      <c r="J317" s="43"/>
      <c r="K317" s="44">
        <f>COUNTIFS(A:A,A316)</f>
        <v>115</v>
      </c>
      <c r="L317" s="44">
        <f>COUNTIFS(B:B,B317)</f>
        <v>115</v>
      </c>
      <c r="M317" s="39" t="s">
        <v>2491</v>
      </c>
      <c r="N317" s="46" t="s">
        <v>2527</v>
      </c>
      <c r="O317" s="46" t="s">
        <v>1320</v>
      </c>
      <c r="P317" s="46" t="s">
        <v>2979</v>
      </c>
    </row>
    <row r="318" spans="1:16" hidden="1" x14ac:dyDescent="0.3">
      <c r="A318" s="40" t="s">
        <v>1823</v>
      </c>
      <c r="B318" s="34" t="s">
        <v>762</v>
      </c>
      <c r="C318" s="35" t="s">
        <v>1993</v>
      </c>
      <c r="D318" s="48">
        <v>119</v>
      </c>
      <c r="E318" s="42">
        <f>VLOOKUP(D318,episodes!$A$1:$B$76,2,FALSE)</f>
        <v>20</v>
      </c>
      <c r="F318" s="37" t="str">
        <f>VLOOKUP(D318,episodes!$A$1:$E$76,5,FALSE)</f>
        <v>Tomorrow Is Yesterday</v>
      </c>
      <c r="G318" s="37">
        <f>VLOOKUP(D318,episodes!$A$1:$D$76,3,FALSE)</f>
        <v>1</v>
      </c>
      <c r="H318" s="37">
        <f>VLOOKUP(D318,episodes!$A$1:$D$76,4,FALSE)</f>
        <v>19</v>
      </c>
      <c r="J318" s="43"/>
      <c r="K318" s="44">
        <f>COUNTIFS(A:A,A317)</f>
        <v>115</v>
      </c>
      <c r="L318" s="44">
        <f>COUNTIFS(B:B,B318)</f>
        <v>115</v>
      </c>
      <c r="M318" s="39" t="s">
        <v>2491</v>
      </c>
      <c r="N318" s="45" t="s">
        <v>1068</v>
      </c>
      <c r="O318" s="46" t="s">
        <v>1308</v>
      </c>
      <c r="P318" s="46" t="s">
        <v>2979</v>
      </c>
    </row>
    <row r="319" spans="1:16" hidden="1" x14ac:dyDescent="0.3">
      <c r="A319" s="40" t="s">
        <v>1823</v>
      </c>
      <c r="B319" s="34" t="s">
        <v>762</v>
      </c>
      <c r="C319" s="35" t="s">
        <v>2211</v>
      </c>
      <c r="D319" s="48">
        <v>119</v>
      </c>
      <c r="E319" s="42">
        <f>VLOOKUP(D319,episodes!$A$1:$B$76,2,FALSE)</f>
        <v>20</v>
      </c>
      <c r="F319" s="37" t="str">
        <f>VLOOKUP(D319,episodes!$A$1:$E$76,5,FALSE)</f>
        <v>Tomorrow Is Yesterday</v>
      </c>
      <c r="G319" s="37">
        <f>VLOOKUP(D319,episodes!$A$1:$D$76,3,FALSE)</f>
        <v>1</v>
      </c>
      <c r="H319" s="37">
        <f>VLOOKUP(D319,episodes!$A$1:$D$76,4,FALSE)</f>
        <v>19</v>
      </c>
      <c r="J319" s="43"/>
      <c r="K319" s="44">
        <f>COUNTIFS(A:A,A318)</f>
        <v>115</v>
      </c>
      <c r="L319" s="44">
        <f>COUNTIFS(B:B,B319)</f>
        <v>115</v>
      </c>
      <c r="M319" s="39" t="s">
        <v>2527</v>
      </c>
      <c r="N319" s="39" t="s">
        <v>227</v>
      </c>
      <c r="O319" s="46" t="s">
        <v>1321</v>
      </c>
      <c r="P319" s="46" t="s">
        <v>2979</v>
      </c>
    </row>
    <row r="320" spans="1:16" hidden="1" x14ac:dyDescent="0.3">
      <c r="A320" s="40" t="s">
        <v>1823</v>
      </c>
      <c r="B320" s="34" t="s">
        <v>762</v>
      </c>
      <c r="C320" s="35" t="s">
        <v>3329</v>
      </c>
      <c r="D320" s="48">
        <v>119</v>
      </c>
      <c r="E320" s="42">
        <f>VLOOKUP(D320,episodes!$A$1:$B$76,2,FALSE)</f>
        <v>20</v>
      </c>
      <c r="F320" s="37" t="str">
        <f>VLOOKUP(D320,episodes!$A$1:$E$76,5,FALSE)</f>
        <v>Tomorrow Is Yesterday</v>
      </c>
      <c r="G320" s="37">
        <f>VLOOKUP(D320,episodes!$A$1:$D$76,3,FALSE)</f>
        <v>1</v>
      </c>
      <c r="H320" s="37">
        <f>VLOOKUP(D320,episodes!$A$1:$D$76,4,FALSE)</f>
        <v>19</v>
      </c>
      <c r="J320" s="43"/>
      <c r="K320" s="44">
        <f>COUNTIFS(A:A,A319)</f>
        <v>115</v>
      </c>
      <c r="L320" s="44">
        <f>COUNTIFS(B:B,B320)</f>
        <v>115</v>
      </c>
      <c r="M320" s="46" t="s">
        <v>537</v>
      </c>
      <c r="N320" s="49" t="s">
        <v>227</v>
      </c>
      <c r="O320" s="46" t="s">
        <v>1344</v>
      </c>
      <c r="P320" s="46" t="s">
        <v>2979</v>
      </c>
    </row>
    <row r="321" spans="1:16" hidden="1" x14ac:dyDescent="0.3">
      <c r="A321" s="40" t="s">
        <v>1823</v>
      </c>
      <c r="B321" s="34" t="s">
        <v>762</v>
      </c>
      <c r="C321" s="35" t="s">
        <v>2225</v>
      </c>
      <c r="D321" s="48">
        <v>120</v>
      </c>
      <c r="E321" s="42">
        <f>VLOOKUP(D321,episodes!$A$1:$B$76,2,FALSE)</f>
        <v>21</v>
      </c>
      <c r="F321" s="37" t="str">
        <f>VLOOKUP(D321,episodes!$A$1:$E$76,5,FALSE)</f>
        <v>Court Martial</v>
      </c>
      <c r="G321" s="37">
        <f>VLOOKUP(D321,episodes!$A$1:$D$76,3,FALSE)</f>
        <v>1</v>
      </c>
      <c r="H321" s="37">
        <f>VLOOKUP(D321,episodes!$A$1:$D$76,4,FALSE)</f>
        <v>20</v>
      </c>
      <c r="J321" s="43"/>
      <c r="K321" s="44">
        <f>COUNTIFS(A:A,A320)</f>
        <v>115</v>
      </c>
      <c r="L321" s="44">
        <f>COUNTIFS(B:B,B321)</f>
        <v>115</v>
      </c>
      <c r="M321" s="46" t="s">
        <v>2491</v>
      </c>
      <c r="N321" s="39" t="s">
        <v>1247</v>
      </c>
      <c r="O321" s="46" t="s">
        <v>1322</v>
      </c>
      <c r="P321" s="46" t="s">
        <v>2979</v>
      </c>
    </row>
    <row r="322" spans="1:16" hidden="1" x14ac:dyDescent="0.3">
      <c r="A322" s="40" t="s">
        <v>1823</v>
      </c>
      <c r="B322" s="34" t="s">
        <v>762</v>
      </c>
      <c r="C322" s="35" t="s">
        <v>1994</v>
      </c>
      <c r="D322" s="48">
        <v>120</v>
      </c>
      <c r="E322" s="42">
        <f>VLOOKUP(D322,episodes!$A$1:$B$76,2,FALSE)</f>
        <v>21</v>
      </c>
      <c r="F322" s="37" t="str">
        <f>VLOOKUP(D322,episodes!$A$1:$E$76,5,FALSE)</f>
        <v>Court Martial</v>
      </c>
      <c r="G322" s="37">
        <f>VLOOKUP(D322,episodes!$A$1:$D$76,3,FALSE)</f>
        <v>1</v>
      </c>
      <c r="H322" s="37">
        <f>VLOOKUP(D322,episodes!$A$1:$D$76,4,FALSE)</f>
        <v>20</v>
      </c>
      <c r="J322" s="43"/>
      <c r="K322" s="44">
        <f>COUNTIFS(A:A,A321)</f>
        <v>115</v>
      </c>
      <c r="L322" s="44">
        <f>COUNTIFS(B:B,B322)</f>
        <v>115</v>
      </c>
      <c r="M322" s="39" t="s">
        <v>2491</v>
      </c>
      <c r="N322" s="49" t="s">
        <v>1068</v>
      </c>
      <c r="O322" s="46" t="s">
        <v>1309</v>
      </c>
      <c r="P322" s="46" t="s">
        <v>2979</v>
      </c>
    </row>
    <row r="323" spans="1:16" hidden="1" x14ac:dyDescent="0.3">
      <c r="A323" s="40" t="s">
        <v>1823</v>
      </c>
      <c r="B323" s="34" t="s">
        <v>762</v>
      </c>
      <c r="C323" s="35" t="s">
        <v>1992</v>
      </c>
      <c r="D323" s="48">
        <v>121</v>
      </c>
      <c r="E323" s="42">
        <f>VLOOKUP(D323,episodes!$A$1:$B$76,2,FALSE)</f>
        <v>22</v>
      </c>
      <c r="F323" s="37" t="str">
        <f>VLOOKUP(D323,episodes!$A$1:$E$76,5,FALSE)</f>
        <v>The Return of the Archons</v>
      </c>
      <c r="G323" s="37">
        <f>VLOOKUP(D323,episodes!$A$1:$D$76,3,FALSE)</f>
        <v>1</v>
      </c>
      <c r="H323" s="37">
        <f>VLOOKUP(D323,episodes!$A$1:$D$76,4,FALSE)</f>
        <v>21</v>
      </c>
      <c r="J323" s="43"/>
      <c r="K323" s="44">
        <f>COUNTIFS(A:A,A322)</f>
        <v>115</v>
      </c>
      <c r="L323" s="44">
        <f>COUNTIFS(B:B,B323)</f>
        <v>115</v>
      </c>
      <c r="M323" s="39" t="s">
        <v>2491</v>
      </c>
      <c r="N323" s="45" t="s">
        <v>227</v>
      </c>
      <c r="O323" s="39" t="s">
        <v>1307</v>
      </c>
      <c r="P323" s="46" t="s">
        <v>2979</v>
      </c>
    </row>
    <row r="324" spans="1:16" hidden="1" x14ac:dyDescent="0.3">
      <c r="A324" s="40" t="s">
        <v>1823</v>
      </c>
      <c r="B324" s="34" t="s">
        <v>762</v>
      </c>
      <c r="C324" s="35" t="s">
        <v>1992</v>
      </c>
      <c r="D324" s="48">
        <v>121</v>
      </c>
      <c r="E324" s="42">
        <f>VLOOKUP(D324,episodes!$A$1:$B$76,2,FALSE)</f>
        <v>22</v>
      </c>
      <c r="F324" s="37" t="str">
        <f>VLOOKUP(D324,episodes!$A$1:$E$76,5,FALSE)</f>
        <v>The Return of the Archons</v>
      </c>
      <c r="G324" s="37">
        <f>VLOOKUP(D324,episodes!$A$1:$D$76,3,FALSE)</f>
        <v>1</v>
      </c>
      <c r="H324" s="37">
        <f>VLOOKUP(D324,episodes!$A$1:$D$76,4,FALSE)</f>
        <v>21</v>
      </c>
      <c r="J324" s="43"/>
      <c r="K324" s="44">
        <f>COUNTIFS(A:A,A323)</f>
        <v>115</v>
      </c>
      <c r="L324" s="44">
        <f>COUNTIFS(B:B,B324)</f>
        <v>115</v>
      </c>
      <c r="M324" s="39" t="s">
        <v>2491</v>
      </c>
      <c r="N324" s="45" t="s">
        <v>2537</v>
      </c>
      <c r="O324" s="39" t="s">
        <v>1307</v>
      </c>
      <c r="P324" s="46" t="s">
        <v>2979</v>
      </c>
    </row>
    <row r="325" spans="1:16" hidden="1" x14ac:dyDescent="0.3">
      <c r="A325" s="40" t="s">
        <v>1823</v>
      </c>
      <c r="B325" s="34" t="s">
        <v>762</v>
      </c>
      <c r="C325" s="35" t="s">
        <v>1992</v>
      </c>
      <c r="D325" s="48">
        <v>121</v>
      </c>
      <c r="E325" s="42">
        <f>VLOOKUP(D325,episodes!$A$1:$B$76,2,FALSE)</f>
        <v>22</v>
      </c>
      <c r="F325" s="37" t="str">
        <f>VLOOKUP(D325,episodes!$A$1:$E$76,5,FALSE)</f>
        <v>The Return of the Archons</v>
      </c>
      <c r="G325" s="37">
        <f>VLOOKUP(D325,episodes!$A$1:$D$76,3,FALSE)</f>
        <v>1</v>
      </c>
      <c r="H325" s="37">
        <f>VLOOKUP(D325,episodes!$A$1:$D$76,4,FALSE)</f>
        <v>21</v>
      </c>
      <c r="J325" s="43"/>
      <c r="K325" s="44">
        <f>COUNTIFS(A:A,A324)</f>
        <v>115</v>
      </c>
      <c r="L325" s="44">
        <f>COUNTIFS(B:B,B325)</f>
        <v>115</v>
      </c>
      <c r="M325" s="39" t="s">
        <v>2491</v>
      </c>
      <c r="N325" s="45" t="s">
        <v>2537</v>
      </c>
      <c r="O325" s="39" t="s">
        <v>1307</v>
      </c>
      <c r="P325" s="46" t="s">
        <v>2979</v>
      </c>
    </row>
    <row r="326" spans="1:16" hidden="1" x14ac:dyDescent="0.3">
      <c r="A326" s="40" t="s">
        <v>1823</v>
      </c>
      <c r="B326" s="34" t="s">
        <v>762</v>
      </c>
      <c r="C326" s="35" t="s">
        <v>1992</v>
      </c>
      <c r="D326" s="48">
        <v>121</v>
      </c>
      <c r="E326" s="42">
        <f>VLOOKUP(D326,episodes!$A$1:$B$76,2,FALSE)</f>
        <v>22</v>
      </c>
      <c r="F326" s="37" t="str">
        <f>VLOOKUP(D326,episodes!$A$1:$E$76,5,FALSE)</f>
        <v>The Return of the Archons</v>
      </c>
      <c r="G326" s="37">
        <f>VLOOKUP(D326,episodes!$A$1:$D$76,3,FALSE)</f>
        <v>1</v>
      </c>
      <c r="H326" s="37">
        <f>VLOOKUP(D326,episodes!$A$1:$D$76,4,FALSE)</f>
        <v>21</v>
      </c>
      <c r="J326" s="43"/>
      <c r="K326" s="44">
        <f>COUNTIFS(A:A,A325)</f>
        <v>115</v>
      </c>
      <c r="L326" s="44">
        <f>COUNTIFS(B:B,B326)</f>
        <v>115</v>
      </c>
      <c r="M326" s="39" t="s">
        <v>2491</v>
      </c>
      <c r="N326" s="45" t="s">
        <v>2537</v>
      </c>
      <c r="O326" s="39" t="s">
        <v>1307</v>
      </c>
      <c r="P326" s="46" t="s">
        <v>2979</v>
      </c>
    </row>
    <row r="327" spans="1:16" hidden="1" x14ac:dyDescent="0.3">
      <c r="A327" s="40" t="s">
        <v>1823</v>
      </c>
      <c r="B327" s="34" t="s">
        <v>762</v>
      </c>
      <c r="C327" s="35" t="s">
        <v>2236</v>
      </c>
      <c r="D327" s="48">
        <v>121</v>
      </c>
      <c r="E327" s="42">
        <f>VLOOKUP(D327,episodes!$A$1:$B$76,2,FALSE)</f>
        <v>22</v>
      </c>
      <c r="F327" s="37" t="str">
        <f>VLOOKUP(D327,episodes!$A$1:$E$76,5,FALSE)</f>
        <v>The Return of the Archons</v>
      </c>
      <c r="G327" s="37">
        <f>VLOOKUP(D327,episodes!$A$1:$D$76,3,FALSE)</f>
        <v>1</v>
      </c>
      <c r="H327" s="37">
        <f>VLOOKUP(D327,episodes!$A$1:$D$76,4,FALSE)</f>
        <v>21</v>
      </c>
      <c r="J327" s="43"/>
      <c r="K327" s="44">
        <f>COUNTIFS(A:A,A326)</f>
        <v>115</v>
      </c>
      <c r="L327" s="44">
        <f>COUNTIFS(B:B,B327)</f>
        <v>115</v>
      </c>
      <c r="M327" s="46" t="s">
        <v>2538</v>
      </c>
      <c r="N327" s="45" t="s">
        <v>2537</v>
      </c>
      <c r="O327" s="39" t="s">
        <v>1323</v>
      </c>
      <c r="P327" s="46" t="s">
        <v>2979</v>
      </c>
    </row>
    <row r="328" spans="1:16" hidden="1" x14ac:dyDescent="0.3">
      <c r="A328" s="40" t="s">
        <v>1823</v>
      </c>
      <c r="B328" s="34" t="s">
        <v>762</v>
      </c>
      <c r="C328" s="35" t="s">
        <v>2040</v>
      </c>
      <c r="D328" s="48">
        <v>121</v>
      </c>
      <c r="E328" s="42">
        <f>VLOOKUP(D328,episodes!$A$1:$B$76,2,FALSE)</f>
        <v>22</v>
      </c>
      <c r="F328" s="37" t="str">
        <f>VLOOKUP(D328,episodes!$A$1:$E$76,5,FALSE)</f>
        <v>The Return of the Archons</v>
      </c>
      <c r="G328" s="37">
        <f>VLOOKUP(D328,episodes!$A$1:$D$76,3,FALSE)</f>
        <v>1</v>
      </c>
      <c r="H328" s="37">
        <f>VLOOKUP(D328,episodes!$A$1:$D$76,4,FALSE)</f>
        <v>21</v>
      </c>
      <c r="J328" s="43"/>
      <c r="K328" s="44">
        <f>COUNTIFS(A:A,A327)</f>
        <v>115</v>
      </c>
      <c r="L328" s="44">
        <f>COUNTIFS(B:B,B328)</f>
        <v>115</v>
      </c>
      <c r="M328" s="39" t="s">
        <v>2527</v>
      </c>
      <c r="N328" s="39" t="s">
        <v>227</v>
      </c>
      <c r="O328" s="39" t="s">
        <v>1310</v>
      </c>
      <c r="P328" s="46" t="s">
        <v>2979</v>
      </c>
    </row>
    <row r="329" spans="1:16" hidden="1" x14ac:dyDescent="0.3">
      <c r="A329" s="40" t="s">
        <v>1823</v>
      </c>
      <c r="B329" s="34" t="s">
        <v>762</v>
      </c>
      <c r="C329" s="35" t="s">
        <v>1992</v>
      </c>
      <c r="D329" s="48">
        <v>122</v>
      </c>
      <c r="E329" s="42">
        <f>VLOOKUP(D329,episodes!$A$1:$B$76,2,FALSE)</f>
        <v>23</v>
      </c>
      <c r="F329" s="37" t="str">
        <f>VLOOKUP(D329,episodes!$A$1:$E$76,5,FALSE)</f>
        <v>Space Seed</v>
      </c>
      <c r="G329" s="37">
        <f>VLOOKUP(D329,episodes!$A$1:$D$76,3,FALSE)</f>
        <v>1</v>
      </c>
      <c r="H329" s="37">
        <f>VLOOKUP(D329,episodes!$A$1:$D$76,4,FALSE)</f>
        <v>22</v>
      </c>
      <c r="J329" s="43"/>
      <c r="K329" s="44">
        <f>COUNTIFS(A:A,A328)</f>
        <v>115</v>
      </c>
      <c r="L329" s="44">
        <f>COUNTIFS(B:B,B329)</f>
        <v>115</v>
      </c>
      <c r="M329" s="39" t="s">
        <v>2491</v>
      </c>
      <c r="N329" s="45" t="s">
        <v>227</v>
      </c>
      <c r="O329" s="39" t="s">
        <v>1307</v>
      </c>
      <c r="P329" s="46" t="s">
        <v>2979</v>
      </c>
    </row>
    <row r="330" spans="1:16" hidden="1" x14ac:dyDescent="0.3">
      <c r="A330" s="40" t="s">
        <v>1823</v>
      </c>
      <c r="B330" s="34" t="s">
        <v>762</v>
      </c>
      <c r="C330" s="35" t="s">
        <v>2276</v>
      </c>
      <c r="D330" s="48">
        <v>123</v>
      </c>
      <c r="E330" s="42">
        <f>VLOOKUP(D330,episodes!$A$1:$B$76,2,FALSE)</f>
        <v>24</v>
      </c>
      <c r="F330" s="37" t="str">
        <f>VLOOKUP(D330,episodes!$A$1:$E$76,5,FALSE)</f>
        <v>A Taste of Armageddon</v>
      </c>
      <c r="G330" s="37">
        <f>VLOOKUP(D330,episodes!$A$1:$D$76,3,FALSE)</f>
        <v>1</v>
      </c>
      <c r="H330" s="37">
        <f>VLOOKUP(D330,episodes!$A$1:$D$76,4,FALSE)</f>
        <v>23</v>
      </c>
      <c r="J330" s="43"/>
      <c r="K330" s="44">
        <f>COUNTIFS(A:A,A329)</f>
        <v>115</v>
      </c>
      <c r="L330" s="44">
        <f>COUNTIFS(B:B,B330)</f>
        <v>115</v>
      </c>
      <c r="M330" s="46" t="s">
        <v>224</v>
      </c>
      <c r="N330" s="46" t="s">
        <v>227</v>
      </c>
      <c r="O330" s="46" t="s">
        <v>1348</v>
      </c>
      <c r="P330" s="46" t="s">
        <v>2979</v>
      </c>
    </row>
    <row r="331" spans="1:16" hidden="1" x14ac:dyDescent="0.3">
      <c r="A331" s="40" t="s">
        <v>1823</v>
      </c>
      <c r="B331" s="34" t="s">
        <v>762</v>
      </c>
      <c r="C331" s="35" t="s">
        <v>2277</v>
      </c>
      <c r="D331" s="48">
        <v>123</v>
      </c>
      <c r="E331" s="42">
        <f>VLOOKUP(D331,episodes!$A$1:$B$76,2,FALSE)</f>
        <v>24</v>
      </c>
      <c r="F331" s="37" t="str">
        <f>VLOOKUP(D331,episodes!$A$1:$E$76,5,FALSE)</f>
        <v>A Taste of Armageddon</v>
      </c>
      <c r="G331" s="37">
        <f>VLOOKUP(D331,episodes!$A$1:$D$76,3,FALSE)</f>
        <v>1</v>
      </c>
      <c r="H331" s="37">
        <f>VLOOKUP(D331,episodes!$A$1:$D$76,4,FALSE)</f>
        <v>23</v>
      </c>
      <c r="J331" s="43"/>
      <c r="K331" s="44">
        <f>COUNTIFS(A:A,A330)</f>
        <v>115</v>
      </c>
      <c r="L331" s="44">
        <f>COUNTIFS(B:B,B331)</f>
        <v>115</v>
      </c>
      <c r="M331" s="46" t="s">
        <v>2491</v>
      </c>
      <c r="N331" s="39" t="s">
        <v>2537</v>
      </c>
      <c r="O331" s="46" t="s">
        <v>1324</v>
      </c>
      <c r="P331" s="46" t="s">
        <v>2979</v>
      </c>
    </row>
    <row r="332" spans="1:16" hidden="1" x14ac:dyDescent="0.3">
      <c r="A332" s="40" t="s">
        <v>1823</v>
      </c>
      <c r="B332" s="34" t="s">
        <v>762</v>
      </c>
      <c r="C332" s="35" t="s">
        <v>2277</v>
      </c>
      <c r="D332" s="48">
        <v>123</v>
      </c>
      <c r="E332" s="42">
        <f>VLOOKUP(D332,episodes!$A$1:$B$76,2,FALSE)</f>
        <v>24</v>
      </c>
      <c r="F332" s="37" t="str">
        <f>VLOOKUP(D332,episodes!$A$1:$E$76,5,FALSE)</f>
        <v>A Taste of Armageddon</v>
      </c>
      <c r="G332" s="37">
        <f>VLOOKUP(D332,episodes!$A$1:$D$76,3,FALSE)</f>
        <v>1</v>
      </c>
      <c r="H332" s="37">
        <f>VLOOKUP(D332,episodes!$A$1:$D$76,4,FALSE)</f>
        <v>23</v>
      </c>
      <c r="J332" s="43"/>
      <c r="K332" s="44">
        <f>COUNTIFS(A:A,A331)</f>
        <v>115</v>
      </c>
      <c r="L332" s="44">
        <f>COUNTIFS(B:B,B332)</f>
        <v>115</v>
      </c>
      <c r="M332" s="46" t="s">
        <v>2491</v>
      </c>
      <c r="N332" s="39" t="s">
        <v>2537</v>
      </c>
      <c r="O332" s="46" t="s">
        <v>1324</v>
      </c>
      <c r="P332" s="46" t="s">
        <v>2979</v>
      </c>
    </row>
    <row r="333" spans="1:16" hidden="1" x14ac:dyDescent="0.3">
      <c r="A333" s="40" t="s">
        <v>1823</v>
      </c>
      <c r="B333" s="34" t="s">
        <v>762</v>
      </c>
      <c r="C333" s="35" t="s">
        <v>2199</v>
      </c>
      <c r="D333" s="48">
        <v>123</v>
      </c>
      <c r="E333" s="42">
        <f>VLOOKUP(D333,episodes!$A$1:$B$76,2,FALSE)</f>
        <v>24</v>
      </c>
      <c r="F333" s="37" t="str">
        <f>VLOOKUP(D333,episodes!$A$1:$E$76,5,FALSE)</f>
        <v>A Taste of Armageddon</v>
      </c>
      <c r="G333" s="37">
        <f>VLOOKUP(D333,episodes!$A$1:$D$76,3,FALSE)</f>
        <v>1</v>
      </c>
      <c r="H333" s="37">
        <f>VLOOKUP(D333,episodes!$A$1:$D$76,4,FALSE)</f>
        <v>23</v>
      </c>
      <c r="J333" s="43"/>
      <c r="K333" s="44">
        <f>COUNTIFS(A:A,A332)</f>
        <v>115</v>
      </c>
      <c r="L333" s="44">
        <f>COUNTIFS(B:B,B333)</f>
        <v>115</v>
      </c>
      <c r="M333" s="46" t="s">
        <v>2491</v>
      </c>
      <c r="N333" s="39" t="s">
        <v>2537</v>
      </c>
      <c r="O333" s="46" t="s">
        <v>1318</v>
      </c>
      <c r="P333" s="46" t="s">
        <v>2979</v>
      </c>
    </row>
    <row r="334" spans="1:16" hidden="1" x14ac:dyDescent="0.3">
      <c r="A334" s="40" t="s">
        <v>1823</v>
      </c>
      <c r="B334" s="34" t="s">
        <v>762</v>
      </c>
      <c r="C334" s="35" t="s">
        <v>1992</v>
      </c>
      <c r="D334" s="48">
        <v>123</v>
      </c>
      <c r="E334" s="42">
        <f>VLOOKUP(D334,episodes!$A$1:$B$76,2,FALSE)</f>
        <v>24</v>
      </c>
      <c r="F334" s="37" t="str">
        <f>VLOOKUP(D334,episodes!$A$1:$E$76,5,FALSE)</f>
        <v>A Taste of Armageddon</v>
      </c>
      <c r="G334" s="37">
        <f>VLOOKUP(D334,episodes!$A$1:$D$76,3,FALSE)</f>
        <v>1</v>
      </c>
      <c r="H334" s="37">
        <f>VLOOKUP(D334,episodes!$A$1:$D$76,4,FALSE)</f>
        <v>23</v>
      </c>
      <c r="J334" s="43"/>
      <c r="K334" s="44">
        <f>COUNTIFS(A:A,A333)</f>
        <v>115</v>
      </c>
      <c r="L334" s="44">
        <f>COUNTIFS(B:B,B334)</f>
        <v>115</v>
      </c>
      <c r="M334" s="46" t="s">
        <v>2491</v>
      </c>
      <c r="N334" s="49" t="s">
        <v>1247</v>
      </c>
      <c r="O334" s="46" t="s">
        <v>1307</v>
      </c>
      <c r="P334" s="46" t="s">
        <v>2979</v>
      </c>
    </row>
    <row r="335" spans="1:16" hidden="1" x14ac:dyDescent="0.3">
      <c r="A335" s="40" t="s">
        <v>1823</v>
      </c>
      <c r="B335" s="34" t="s">
        <v>762</v>
      </c>
      <c r="C335" s="35" t="s">
        <v>2278</v>
      </c>
      <c r="D335" s="48">
        <v>123</v>
      </c>
      <c r="E335" s="42">
        <f>VLOOKUP(D335,episodes!$A$1:$B$76,2,FALSE)</f>
        <v>24</v>
      </c>
      <c r="F335" s="37" t="str">
        <f>VLOOKUP(D335,episodes!$A$1:$E$76,5,FALSE)</f>
        <v>A Taste of Armageddon</v>
      </c>
      <c r="G335" s="37">
        <f>VLOOKUP(D335,episodes!$A$1:$D$76,3,FALSE)</f>
        <v>1</v>
      </c>
      <c r="H335" s="37">
        <f>VLOOKUP(D335,episodes!$A$1:$D$76,4,FALSE)</f>
        <v>23</v>
      </c>
      <c r="J335" s="43"/>
      <c r="K335" s="44">
        <f>COUNTIFS(A:A,A334)</f>
        <v>115</v>
      </c>
      <c r="L335" s="44">
        <f>COUNTIFS(B:B,B335)</f>
        <v>115</v>
      </c>
      <c r="M335" s="46" t="s">
        <v>1068</v>
      </c>
      <c r="N335" s="49" t="s">
        <v>2537</v>
      </c>
      <c r="O335" s="46" t="s">
        <v>212</v>
      </c>
      <c r="P335" s="46" t="s">
        <v>2979</v>
      </c>
    </row>
    <row r="336" spans="1:16" hidden="1" x14ac:dyDescent="0.3">
      <c r="A336" s="40" t="s">
        <v>1823</v>
      </c>
      <c r="B336" s="34" t="s">
        <v>762</v>
      </c>
      <c r="C336" s="35" t="s">
        <v>2158</v>
      </c>
      <c r="D336" s="48">
        <v>124</v>
      </c>
      <c r="E336" s="42">
        <f>VLOOKUP(D336,episodes!$A$1:$B$76,2,FALSE)</f>
        <v>25</v>
      </c>
      <c r="F336" s="37" t="str">
        <f>VLOOKUP(D336,episodes!$A$1:$E$76,5,FALSE)</f>
        <v>This Side of Paradise</v>
      </c>
      <c r="G336" s="37">
        <f>VLOOKUP(D336,episodes!$A$1:$D$76,3,FALSE)</f>
        <v>1</v>
      </c>
      <c r="H336" s="37">
        <f>VLOOKUP(D336,episodes!$A$1:$D$76,4,FALSE)</f>
        <v>24</v>
      </c>
      <c r="J336" s="43"/>
      <c r="K336" s="44">
        <f>COUNTIFS(A:A,A335)</f>
        <v>115</v>
      </c>
      <c r="L336" s="44">
        <f>COUNTIFS(B:B,B336)</f>
        <v>115</v>
      </c>
      <c r="M336" s="46" t="s">
        <v>2542</v>
      </c>
      <c r="N336" s="49" t="s">
        <v>2491</v>
      </c>
      <c r="O336" s="46" t="s">
        <v>1314</v>
      </c>
      <c r="P336" s="46" t="s">
        <v>2979</v>
      </c>
    </row>
    <row r="337" spans="1:16" s="40" customFormat="1" hidden="1" x14ac:dyDescent="0.3">
      <c r="A337" s="40" t="s">
        <v>1823</v>
      </c>
      <c r="B337" s="34" t="s">
        <v>762</v>
      </c>
      <c r="C337" s="35" t="s">
        <v>2285</v>
      </c>
      <c r="D337" s="48">
        <v>124</v>
      </c>
      <c r="E337" s="42">
        <f>VLOOKUP(D337,episodes!$A$1:$B$76,2,FALSE)</f>
        <v>25</v>
      </c>
      <c r="F337" s="37" t="str">
        <f>VLOOKUP(D337,episodes!$A$1:$E$76,5,FALSE)</f>
        <v>This Side of Paradise</v>
      </c>
      <c r="G337" s="37">
        <f>VLOOKUP(D337,episodes!$A$1:$D$76,3,FALSE)</f>
        <v>1</v>
      </c>
      <c r="H337" s="37">
        <f>VLOOKUP(D337,episodes!$A$1:$D$76,4,FALSE)</f>
        <v>24</v>
      </c>
      <c r="I337" s="36"/>
      <c r="J337" s="43"/>
      <c r="K337" s="44">
        <f>COUNTIFS(A:A,A336)</f>
        <v>115</v>
      </c>
      <c r="L337" s="44">
        <f>COUNTIFS(B:B,B337)</f>
        <v>115</v>
      </c>
      <c r="M337" s="39" t="s">
        <v>2491</v>
      </c>
      <c r="N337" s="49" t="s">
        <v>1068</v>
      </c>
      <c r="O337" s="46" t="s">
        <v>1325</v>
      </c>
      <c r="P337" s="46" t="s">
        <v>2979</v>
      </c>
    </row>
    <row r="338" spans="1:16" hidden="1" x14ac:dyDescent="0.3">
      <c r="A338" s="40" t="s">
        <v>1823</v>
      </c>
      <c r="B338" s="34" t="s">
        <v>762</v>
      </c>
      <c r="C338" s="35" t="s">
        <v>2285</v>
      </c>
      <c r="D338" s="48">
        <v>124</v>
      </c>
      <c r="E338" s="42">
        <f>VLOOKUP(D338,episodes!$A$1:$B$76,2,FALSE)</f>
        <v>25</v>
      </c>
      <c r="F338" s="37" t="str">
        <f>VLOOKUP(D338,episodes!$A$1:$E$76,5,FALSE)</f>
        <v>This Side of Paradise</v>
      </c>
      <c r="G338" s="37">
        <f>VLOOKUP(D338,episodes!$A$1:$D$76,3,FALSE)</f>
        <v>1</v>
      </c>
      <c r="H338" s="37">
        <f>VLOOKUP(D338,episodes!$A$1:$D$76,4,FALSE)</f>
        <v>24</v>
      </c>
      <c r="J338" s="43"/>
      <c r="K338" s="44">
        <f>COUNTIFS(A:A,A337)</f>
        <v>115</v>
      </c>
      <c r="L338" s="44">
        <f>COUNTIFS(B:B,B338)</f>
        <v>115</v>
      </c>
      <c r="M338" s="39" t="s">
        <v>2491</v>
      </c>
      <c r="N338" s="49" t="s">
        <v>1068</v>
      </c>
      <c r="O338" s="46" t="s">
        <v>1325</v>
      </c>
      <c r="P338" s="46" t="s">
        <v>2979</v>
      </c>
    </row>
    <row r="339" spans="1:16" hidden="1" x14ac:dyDescent="0.3">
      <c r="A339" s="40" t="s">
        <v>1823</v>
      </c>
      <c r="B339" s="34" t="s">
        <v>762</v>
      </c>
      <c r="C339" s="35" t="s">
        <v>1993</v>
      </c>
      <c r="D339" s="48">
        <v>124</v>
      </c>
      <c r="E339" s="42">
        <f>VLOOKUP(D339,episodes!$A$1:$B$76,2,FALSE)</f>
        <v>25</v>
      </c>
      <c r="F339" s="37" t="str">
        <f>VLOOKUP(D339,episodes!$A$1:$E$76,5,FALSE)</f>
        <v>This Side of Paradise</v>
      </c>
      <c r="G339" s="37">
        <f>VLOOKUP(D339,episodes!$A$1:$D$76,3,FALSE)</f>
        <v>1</v>
      </c>
      <c r="H339" s="37">
        <f>VLOOKUP(D339,episodes!$A$1:$D$76,4,FALSE)</f>
        <v>24</v>
      </c>
      <c r="J339" s="43"/>
      <c r="K339" s="44">
        <f>COUNTIFS(A:A,A338)</f>
        <v>115</v>
      </c>
      <c r="L339" s="44">
        <f>COUNTIFS(B:B,B339)</f>
        <v>115</v>
      </c>
      <c r="M339" s="39" t="s">
        <v>2491</v>
      </c>
      <c r="N339" s="49" t="s">
        <v>1068</v>
      </c>
      <c r="O339" s="46" t="s">
        <v>1308</v>
      </c>
      <c r="P339" s="46" t="s">
        <v>2979</v>
      </c>
    </row>
    <row r="340" spans="1:16" hidden="1" x14ac:dyDescent="0.3">
      <c r="A340" s="40" t="s">
        <v>1823</v>
      </c>
      <c r="B340" s="34" t="s">
        <v>762</v>
      </c>
      <c r="C340" s="35" t="s">
        <v>2092</v>
      </c>
      <c r="D340" s="48">
        <v>124</v>
      </c>
      <c r="E340" s="42">
        <f>VLOOKUP(D340,episodes!$A$1:$B$76,2,FALSE)</f>
        <v>25</v>
      </c>
      <c r="F340" s="37" t="str">
        <f>VLOOKUP(D340,episodes!$A$1:$E$76,5,FALSE)</f>
        <v>This Side of Paradise</v>
      </c>
      <c r="G340" s="37">
        <f>VLOOKUP(D340,episodes!$A$1:$D$76,3,FALSE)</f>
        <v>1</v>
      </c>
      <c r="H340" s="37">
        <f>VLOOKUP(D340,episodes!$A$1:$D$76,4,FALSE)</f>
        <v>24</v>
      </c>
      <c r="J340" s="43"/>
      <c r="K340" s="44">
        <f>COUNTIFS(A:A,A339)</f>
        <v>115</v>
      </c>
      <c r="L340" s="44">
        <f>COUNTIFS(B:B,B340)</f>
        <v>115</v>
      </c>
      <c r="M340" s="39" t="s">
        <v>2542</v>
      </c>
      <c r="N340" s="45" t="s">
        <v>243</v>
      </c>
      <c r="O340" s="46" t="s">
        <v>1313</v>
      </c>
      <c r="P340" s="46" t="s">
        <v>2979</v>
      </c>
    </row>
    <row r="341" spans="1:16" hidden="1" x14ac:dyDescent="0.3">
      <c r="A341" s="40" t="s">
        <v>1823</v>
      </c>
      <c r="B341" s="34" t="s">
        <v>762</v>
      </c>
      <c r="C341" s="35" t="s">
        <v>2092</v>
      </c>
      <c r="D341" s="48">
        <v>124</v>
      </c>
      <c r="E341" s="42">
        <f>VLOOKUP(D341,episodes!$A$1:$B$76,2,FALSE)</f>
        <v>25</v>
      </c>
      <c r="F341" s="37" t="str">
        <f>VLOOKUP(D341,episodes!$A$1:$E$76,5,FALSE)</f>
        <v>This Side of Paradise</v>
      </c>
      <c r="G341" s="37">
        <f>VLOOKUP(D341,episodes!$A$1:$D$76,3,FALSE)</f>
        <v>1</v>
      </c>
      <c r="H341" s="37">
        <f>VLOOKUP(D341,episodes!$A$1:$D$76,4,FALSE)</f>
        <v>24</v>
      </c>
      <c r="J341" s="43"/>
      <c r="K341" s="44">
        <f>COUNTIFS(A:A,A340)</f>
        <v>115</v>
      </c>
      <c r="L341" s="44">
        <f>COUNTIFS(B:B,B341)</f>
        <v>115</v>
      </c>
      <c r="M341" s="39" t="s">
        <v>2542</v>
      </c>
      <c r="N341" s="45" t="s">
        <v>2522</v>
      </c>
      <c r="O341" s="46" t="s">
        <v>1313</v>
      </c>
      <c r="P341" s="46" t="s">
        <v>2979</v>
      </c>
    </row>
    <row r="342" spans="1:16" hidden="1" x14ac:dyDescent="0.3">
      <c r="A342" s="40" t="s">
        <v>1823</v>
      </c>
      <c r="B342" s="34" t="s">
        <v>762</v>
      </c>
      <c r="C342" s="35" t="s">
        <v>2092</v>
      </c>
      <c r="D342" s="48">
        <v>124</v>
      </c>
      <c r="E342" s="42">
        <f>VLOOKUP(D342,episodes!$A$1:$B$76,2,FALSE)</f>
        <v>25</v>
      </c>
      <c r="F342" s="37" t="str">
        <f>VLOOKUP(D342,episodes!$A$1:$E$76,5,FALSE)</f>
        <v>This Side of Paradise</v>
      </c>
      <c r="G342" s="37">
        <f>VLOOKUP(D342,episodes!$A$1:$D$76,3,FALSE)</f>
        <v>1</v>
      </c>
      <c r="H342" s="37">
        <f>VLOOKUP(D342,episodes!$A$1:$D$76,4,FALSE)</f>
        <v>24</v>
      </c>
      <c r="J342" s="43"/>
      <c r="K342" s="44">
        <f>COUNTIFS(A:A,A341)</f>
        <v>115</v>
      </c>
      <c r="L342" s="44">
        <f>COUNTIFS(B:B,B342)</f>
        <v>115</v>
      </c>
      <c r="M342" s="39" t="s">
        <v>2542</v>
      </c>
      <c r="N342" s="45" t="s">
        <v>2523</v>
      </c>
      <c r="O342" s="46" t="s">
        <v>1313</v>
      </c>
      <c r="P342" s="46" t="s">
        <v>2979</v>
      </c>
    </row>
    <row r="343" spans="1:16" hidden="1" x14ac:dyDescent="0.3">
      <c r="A343" s="40" t="s">
        <v>1823</v>
      </c>
      <c r="B343" s="34" t="s">
        <v>762</v>
      </c>
      <c r="C343" s="35" t="s">
        <v>2160</v>
      </c>
      <c r="D343" s="48">
        <v>124</v>
      </c>
      <c r="E343" s="42">
        <f>VLOOKUP(D343,episodes!$A$1:$B$76,2,FALSE)</f>
        <v>25</v>
      </c>
      <c r="F343" s="37" t="str">
        <f>VLOOKUP(D343,episodes!$A$1:$E$76,5,FALSE)</f>
        <v>This Side of Paradise</v>
      </c>
      <c r="G343" s="37">
        <f>VLOOKUP(D343,episodes!$A$1:$D$76,3,FALSE)</f>
        <v>1</v>
      </c>
      <c r="H343" s="37">
        <f>VLOOKUP(D343,episodes!$A$1:$D$76,4,FALSE)</f>
        <v>24</v>
      </c>
      <c r="J343" s="43"/>
      <c r="K343" s="44">
        <f>COUNTIFS(A:A,A342)</f>
        <v>115</v>
      </c>
      <c r="L343" s="44">
        <f>COUNTIFS(B:B,B343)</f>
        <v>115</v>
      </c>
      <c r="M343" s="39" t="s">
        <v>2491</v>
      </c>
      <c r="N343" s="49" t="s">
        <v>2542</v>
      </c>
      <c r="O343" s="46" t="s">
        <v>1315</v>
      </c>
      <c r="P343" s="46" t="s">
        <v>2979</v>
      </c>
    </row>
    <row r="344" spans="1:16" hidden="1" x14ac:dyDescent="0.3">
      <c r="A344" s="40" t="s">
        <v>1823</v>
      </c>
      <c r="B344" s="34" t="s">
        <v>762</v>
      </c>
      <c r="C344" s="35" t="s">
        <v>1994</v>
      </c>
      <c r="D344" s="48">
        <v>124</v>
      </c>
      <c r="E344" s="42">
        <f>VLOOKUP(D344,episodes!$A$1:$B$76,2,FALSE)</f>
        <v>25</v>
      </c>
      <c r="F344" s="37" t="str">
        <f>VLOOKUP(D344,episodes!$A$1:$E$76,5,FALSE)</f>
        <v>This Side of Paradise</v>
      </c>
      <c r="G344" s="37">
        <f>VLOOKUP(D344,episodes!$A$1:$D$76,3,FALSE)</f>
        <v>1</v>
      </c>
      <c r="H344" s="37">
        <f>VLOOKUP(D344,episodes!$A$1:$D$76,4,FALSE)</f>
        <v>24</v>
      </c>
      <c r="J344" s="43"/>
      <c r="K344" s="44">
        <f>COUNTIFS(A:A,A343)</f>
        <v>115</v>
      </c>
      <c r="L344" s="44">
        <f>COUNTIFS(B:B,B344)</f>
        <v>115</v>
      </c>
      <c r="M344" s="39" t="s">
        <v>1068</v>
      </c>
      <c r="N344" s="45" t="s">
        <v>2491</v>
      </c>
      <c r="O344" s="46" t="s">
        <v>1309</v>
      </c>
      <c r="P344" s="46" t="s">
        <v>2979</v>
      </c>
    </row>
    <row r="345" spans="1:16" hidden="1" x14ac:dyDescent="0.3">
      <c r="A345" s="40" t="s">
        <v>1823</v>
      </c>
      <c r="B345" s="34" t="s">
        <v>762</v>
      </c>
      <c r="C345" s="35" t="s">
        <v>1994</v>
      </c>
      <c r="D345" s="48">
        <v>124</v>
      </c>
      <c r="E345" s="42">
        <f>VLOOKUP(D345,episodes!$A$1:$B$76,2,FALSE)</f>
        <v>25</v>
      </c>
      <c r="F345" s="37" t="str">
        <f>VLOOKUP(D345,episodes!$A$1:$E$76,5,FALSE)</f>
        <v>This Side of Paradise</v>
      </c>
      <c r="G345" s="37">
        <f>VLOOKUP(D345,episodes!$A$1:$D$76,3,FALSE)</f>
        <v>1</v>
      </c>
      <c r="H345" s="37">
        <f>VLOOKUP(D345,episodes!$A$1:$D$76,4,FALSE)</f>
        <v>24</v>
      </c>
      <c r="J345" s="43"/>
      <c r="K345" s="44">
        <f>COUNTIFS(A:A,A344)</f>
        <v>115</v>
      </c>
      <c r="L345" s="44">
        <f>COUNTIFS(B:B,B345)</f>
        <v>115</v>
      </c>
      <c r="M345" s="39" t="s">
        <v>1068</v>
      </c>
      <c r="N345" s="45" t="s">
        <v>2491</v>
      </c>
      <c r="O345" s="46" t="s">
        <v>1309</v>
      </c>
      <c r="P345" s="46" t="s">
        <v>2979</v>
      </c>
    </row>
    <row r="346" spans="1:16" hidden="1" x14ac:dyDescent="0.3">
      <c r="A346" s="40" t="s">
        <v>1823</v>
      </c>
      <c r="B346" s="34" t="s">
        <v>762</v>
      </c>
      <c r="C346" s="35" t="s">
        <v>2300</v>
      </c>
      <c r="D346" s="48">
        <v>125</v>
      </c>
      <c r="E346" s="42">
        <f>VLOOKUP(D346,episodes!$A$1:$B$76,2,FALSE)</f>
        <v>26</v>
      </c>
      <c r="F346" s="37" t="str">
        <f>VLOOKUP(D346,episodes!$A$1:$E$76,5,FALSE)</f>
        <v>The Devil in the Dark</v>
      </c>
      <c r="G346" s="37">
        <f>VLOOKUP(D346,episodes!$A$1:$D$76,3,FALSE)</f>
        <v>1</v>
      </c>
      <c r="H346" s="37">
        <f>VLOOKUP(D346,episodes!$A$1:$D$76,4,FALSE)</f>
        <v>25</v>
      </c>
      <c r="J346" s="43"/>
      <c r="K346" s="44">
        <f>COUNTIFS(A:A,A345)</f>
        <v>115</v>
      </c>
      <c r="L346" s="44">
        <f>COUNTIFS(B:B,B346)</f>
        <v>115</v>
      </c>
      <c r="M346" s="46" t="s">
        <v>2491</v>
      </c>
      <c r="O346" s="46" t="s">
        <v>1326</v>
      </c>
      <c r="P346" s="46" t="s">
        <v>2979</v>
      </c>
    </row>
    <row r="347" spans="1:16" hidden="1" x14ac:dyDescent="0.3">
      <c r="A347" s="40" t="s">
        <v>1823</v>
      </c>
      <c r="B347" s="34" t="s">
        <v>762</v>
      </c>
      <c r="C347" s="35" t="s">
        <v>2300</v>
      </c>
      <c r="D347" s="48">
        <v>125</v>
      </c>
      <c r="E347" s="42">
        <f>VLOOKUP(D347,episodes!$A$1:$B$76,2,FALSE)</f>
        <v>26</v>
      </c>
      <c r="F347" s="37" t="str">
        <f>VLOOKUP(D347,episodes!$A$1:$E$76,5,FALSE)</f>
        <v>The Devil in the Dark</v>
      </c>
      <c r="G347" s="37">
        <f>VLOOKUP(D347,episodes!$A$1:$D$76,3,FALSE)</f>
        <v>1</v>
      </c>
      <c r="H347" s="37">
        <f>VLOOKUP(D347,episodes!$A$1:$D$76,4,FALSE)</f>
        <v>25</v>
      </c>
      <c r="J347" s="43"/>
      <c r="K347" s="44">
        <f>COUNTIFS(A:A,A346)</f>
        <v>115</v>
      </c>
      <c r="L347" s="44">
        <f>COUNTIFS(B:B,B347)</f>
        <v>115</v>
      </c>
      <c r="M347" s="46" t="s">
        <v>2491</v>
      </c>
      <c r="O347" s="46" t="s">
        <v>1326</v>
      </c>
      <c r="P347" s="46" t="s">
        <v>2979</v>
      </c>
    </row>
    <row r="348" spans="1:16" hidden="1" x14ac:dyDescent="0.3">
      <c r="A348" s="40" t="s">
        <v>1823</v>
      </c>
      <c r="B348" s="34" t="s">
        <v>762</v>
      </c>
      <c r="C348" s="35" t="s">
        <v>2199</v>
      </c>
      <c r="D348" s="48">
        <v>125</v>
      </c>
      <c r="E348" s="42">
        <f>VLOOKUP(D348,episodes!$A$1:$B$76,2,FALSE)</f>
        <v>26</v>
      </c>
      <c r="F348" s="37" t="str">
        <f>VLOOKUP(D348,episodes!$A$1:$E$76,5,FALSE)</f>
        <v>The Devil in the Dark</v>
      </c>
      <c r="G348" s="37">
        <f>VLOOKUP(D348,episodes!$A$1:$D$76,3,FALSE)</f>
        <v>1</v>
      </c>
      <c r="H348" s="37">
        <f>VLOOKUP(D348,episodes!$A$1:$D$76,4,FALSE)</f>
        <v>25</v>
      </c>
      <c r="J348" s="43"/>
      <c r="K348" s="44">
        <f>COUNTIFS(A:A,A347)</f>
        <v>115</v>
      </c>
      <c r="L348" s="44">
        <f>COUNTIFS(B:B,B348)</f>
        <v>115</v>
      </c>
      <c r="M348" s="46" t="s">
        <v>2491</v>
      </c>
      <c r="N348" s="39" t="s">
        <v>2537</v>
      </c>
      <c r="O348" s="39" t="s">
        <v>1318</v>
      </c>
      <c r="P348" s="46" t="s">
        <v>2979</v>
      </c>
    </row>
    <row r="349" spans="1:16" hidden="1" x14ac:dyDescent="0.3">
      <c r="A349" s="40" t="s">
        <v>1823</v>
      </c>
      <c r="B349" s="34" t="s">
        <v>762</v>
      </c>
      <c r="C349" s="35" t="s">
        <v>2301</v>
      </c>
      <c r="D349" s="48">
        <v>125</v>
      </c>
      <c r="E349" s="42">
        <f>VLOOKUP(D349,episodes!$A$1:$B$76,2,FALSE)</f>
        <v>26</v>
      </c>
      <c r="F349" s="37" t="str">
        <f>VLOOKUP(D349,episodes!$A$1:$E$76,5,FALSE)</f>
        <v>The Devil in the Dark</v>
      </c>
      <c r="G349" s="37">
        <f>VLOOKUP(D349,episodes!$A$1:$D$76,3,FALSE)</f>
        <v>1</v>
      </c>
      <c r="H349" s="37">
        <f>VLOOKUP(D349,episodes!$A$1:$D$76,4,FALSE)</f>
        <v>25</v>
      </c>
      <c r="J349" s="43"/>
      <c r="K349" s="44">
        <f>COUNTIFS(A:A,A348)</f>
        <v>115</v>
      </c>
      <c r="L349" s="44">
        <f>COUNTIFS(B:B,B349)</f>
        <v>115</v>
      </c>
      <c r="M349" s="46" t="s">
        <v>2491</v>
      </c>
      <c r="N349" s="39" t="s">
        <v>260</v>
      </c>
      <c r="O349" s="46" t="s">
        <v>1327</v>
      </c>
      <c r="P349" s="46" t="s">
        <v>2979</v>
      </c>
    </row>
    <row r="350" spans="1:16" hidden="1" x14ac:dyDescent="0.3">
      <c r="A350" s="40" t="s">
        <v>1823</v>
      </c>
      <c r="B350" s="34" t="s">
        <v>762</v>
      </c>
      <c r="C350" s="35" t="s">
        <v>2158</v>
      </c>
      <c r="D350" s="48">
        <v>125</v>
      </c>
      <c r="E350" s="42">
        <f>VLOOKUP(D350,episodes!$A$1:$B$76,2,FALSE)</f>
        <v>26</v>
      </c>
      <c r="F350" s="37" t="str">
        <f>VLOOKUP(D350,episodes!$A$1:$E$76,5,FALSE)</f>
        <v>The Devil in the Dark</v>
      </c>
      <c r="G350" s="37">
        <f>VLOOKUP(D350,episodes!$A$1:$D$76,3,FALSE)</f>
        <v>1</v>
      </c>
      <c r="H350" s="37">
        <f>VLOOKUP(D350,episodes!$A$1:$D$76,4,FALSE)</f>
        <v>25</v>
      </c>
      <c r="J350" s="43"/>
      <c r="K350" s="44">
        <f>COUNTIFS(A:A,A349)</f>
        <v>115</v>
      </c>
      <c r="L350" s="44">
        <f>COUNTIFS(B:B,B350)</f>
        <v>115</v>
      </c>
      <c r="M350" s="46" t="s">
        <v>2491</v>
      </c>
      <c r="N350" s="39" t="s">
        <v>2542</v>
      </c>
      <c r="O350" s="46" t="s">
        <v>1314</v>
      </c>
      <c r="P350" s="46" t="s">
        <v>2979</v>
      </c>
    </row>
    <row r="351" spans="1:16" hidden="1" x14ac:dyDescent="0.3">
      <c r="A351" s="40" t="s">
        <v>1823</v>
      </c>
      <c r="B351" s="34" t="s">
        <v>762</v>
      </c>
      <c r="C351" s="35" t="s">
        <v>2302</v>
      </c>
      <c r="D351" s="48">
        <v>125</v>
      </c>
      <c r="E351" s="42">
        <f>VLOOKUP(D351,episodes!$A$1:$B$76,2,FALSE)</f>
        <v>26</v>
      </c>
      <c r="F351" s="37" t="str">
        <f>VLOOKUP(D351,episodes!$A$1:$E$76,5,FALSE)</f>
        <v>The Devil in the Dark</v>
      </c>
      <c r="G351" s="37">
        <f>VLOOKUP(D351,episodes!$A$1:$D$76,3,FALSE)</f>
        <v>1</v>
      </c>
      <c r="H351" s="37">
        <f>VLOOKUP(D351,episodes!$A$1:$D$76,4,FALSE)</f>
        <v>25</v>
      </c>
      <c r="J351" s="43"/>
      <c r="K351" s="44">
        <f>COUNTIFS(A:A,A350)</f>
        <v>115</v>
      </c>
      <c r="L351" s="44">
        <f>COUNTIFS(B:B,B351)</f>
        <v>115</v>
      </c>
      <c r="M351" s="46" t="s">
        <v>2491</v>
      </c>
      <c r="N351" s="39" t="s">
        <v>2536</v>
      </c>
      <c r="O351" s="46" t="s">
        <v>1328</v>
      </c>
      <c r="P351" s="46" t="s">
        <v>2979</v>
      </c>
    </row>
    <row r="352" spans="1:16" hidden="1" x14ac:dyDescent="0.3">
      <c r="A352" s="40" t="s">
        <v>1823</v>
      </c>
      <c r="B352" s="34" t="s">
        <v>762</v>
      </c>
      <c r="C352" s="35" t="s">
        <v>1993</v>
      </c>
      <c r="D352" s="48">
        <v>125</v>
      </c>
      <c r="E352" s="42">
        <f>VLOOKUP(D352,episodes!$A$1:$B$76,2,FALSE)</f>
        <v>26</v>
      </c>
      <c r="F352" s="37" t="str">
        <f>VLOOKUP(D352,episodes!$A$1:$E$76,5,FALSE)</f>
        <v>The Devil in the Dark</v>
      </c>
      <c r="G352" s="37">
        <f>VLOOKUP(D352,episodes!$A$1:$D$76,3,FALSE)</f>
        <v>1</v>
      </c>
      <c r="H352" s="37">
        <f>VLOOKUP(D352,episodes!$A$1:$D$76,4,FALSE)</f>
        <v>25</v>
      </c>
      <c r="J352" s="43"/>
      <c r="K352" s="44">
        <f>COUNTIFS(A:A,A351)</f>
        <v>115</v>
      </c>
      <c r="L352" s="44">
        <f>COUNTIFS(B:B,B352)</f>
        <v>115</v>
      </c>
      <c r="M352" s="46" t="s">
        <v>2491</v>
      </c>
      <c r="N352" s="39" t="s">
        <v>1068</v>
      </c>
      <c r="O352" s="46" t="s">
        <v>1308</v>
      </c>
      <c r="P352" s="46" t="s">
        <v>2979</v>
      </c>
    </row>
    <row r="353" spans="1:16" hidden="1" x14ac:dyDescent="0.3">
      <c r="A353" s="40" t="s">
        <v>1823</v>
      </c>
      <c r="B353" s="34" t="s">
        <v>762</v>
      </c>
      <c r="C353" s="35" t="s">
        <v>1993</v>
      </c>
      <c r="D353" s="48">
        <v>125</v>
      </c>
      <c r="E353" s="42">
        <f>VLOOKUP(D353,episodes!$A$1:$B$76,2,FALSE)</f>
        <v>26</v>
      </c>
      <c r="F353" s="37" t="str">
        <f>VLOOKUP(D353,episodes!$A$1:$E$76,5,FALSE)</f>
        <v>The Devil in the Dark</v>
      </c>
      <c r="G353" s="37">
        <f>VLOOKUP(D353,episodes!$A$1:$D$76,3,FALSE)</f>
        <v>1</v>
      </c>
      <c r="H353" s="37">
        <f>VLOOKUP(D353,episodes!$A$1:$D$76,4,FALSE)</f>
        <v>25</v>
      </c>
      <c r="J353" s="43"/>
      <c r="K353" s="44">
        <f>COUNTIFS(A:A,A352)</f>
        <v>115</v>
      </c>
      <c r="L353" s="44">
        <f>COUNTIFS(B:B,B353)</f>
        <v>115</v>
      </c>
      <c r="M353" s="46" t="s">
        <v>1068</v>
      </c>
      <c r="N353" s="39" t="s">
        <v>2491</v>
      </c>
      <c r="O353" s="46" t="s">
        <v>1308</v>
      </c>
      <c r="P353" s="46" t="s">
        <v>2979</v>
      </c>
    </row>
    <row r="354" spans="1:16" hidden="1" x14ac:dyDescent="0.3">
      <c r="A354" s="40" t="s">
        <v>1823</v>
      </c>
      <c r="B354" s="34" t="s">
        <v>762</v>
      </c>
      <c r="C354" s="35" t="s">
        <v>2303</v>
      </c>
      <c r="D354" s="48">
        <v>125</v>
      </c>
      <c r="E354" s="42">
        <f>VLOOKUP(D354,episodes!$A$1:$B$76,2,FALSE)</f>
        <v>26</v>
      </c>
      <c r="F354" s="37" t="str">
        <f>VLOOKUP(D354,episodes!$A$1:$E$76,5,FALSE)</f>
        <v>The Devil in the Dark</v>
      </c>
      <c r="G354" s="37">
        <f>VLOOKUP(D354,episodes!$A$1:$D$76,3,FALSE)</f>
        <v>1</v>
      </c>
      <c r="H354" s="37">
        <f>VLOOKUP(D354,episodes!$A$1:$D$76,4,FALSE)</f>
        <v>25</v>
      </c>
      <c r="J354" s="43"/>
      <c r="K354" s="44">
        <f>COUNTIFS(A:A,A353)</f>
        <v>115</v>
      </c>
      <c r="L354" s="44">
        <f>COUNTIFS(B:B,B354)</f>
        <v>115</v>
      </c>
      <c r="M354" s="46" t="s">
        <v>2542</v>
      </c>
      <c r="N354" s="39" t="s">
        <v>243</v>
      </c>
      <c r="O354" s="46" t="s">
        <v>1329</v>
      </c>
      <c r="P354" s="46" t="s">
        <v>2979</v>
      </c>
    </row>
    <row r="355" spans="1:16" hidden="1" x14ac:dyDescent="0.3">
      <c r="A355" s="40" t="s">
        <v>1823</v>
      </c>
      <c r="B355" s="34" t="s">
        <v>762</v>
      </c>
      <c r="C355" s="35" t="s">
        <v>1994</v>
      </c>
      <c r="D355" s="48">
        <v>125</v>
      </c>
      <c r="E355" s="42">
        <f>VLOOKUP(D355,episodes!$A$1:$B$76,2,FALSE)</f>
        <v>26</v>
      </c>
      <c r="F355" s="37" t="str">
        <f>VLOOKUP(D355,episodes!$A$1:$E$76,5,FALSE)</f>
        <v>The Devil in the Dark</v>
      </c>
      <c r="G355" s="37">
        <f>VLOOKUP(D355,episodes!$A$1:$D$76,3,FALSE)</f>
        <v>1</v>
      </c>
      <c r="H355" s="37">
        <f>VLOOKUP(D355,episodes!$A$1:$D$76,4,FALSE)</f>
        <v>25</v>
      </c>
      <c r="J355" s="43"/>
      <c r="K355" s="44">
        <f>COUNTIFS(A:A,A354)</f>
        <v>115</v>
      </c>
      <c r="L355" s="44">
        <f>COUNTIFS(B:B,B355)</f>
        <v>115</v>
      </c>
      <c r="M355" s="46" t="s">
        <v>1068</v>
      </c>
      <c r="N355" s="39" t="s">
        <v>2491</v>
      </c>
      <c r="O355" s="46" t="s">
        <v>1309</v>
      </c>
      <c r="P355" s="46" t="s">
        <v>2979</v>
      </c>
    </row>
    <row r="356" spans="1:16" hidden="1" x14ac:dyDescent="0.3">
      <c r="A356" s="40" t="s">
        <v>1823</v>
      </c>
      <c r="B356" s="34" t="s">
        <v>762</v>
      </c>
      <c r="C356" s="35" t="s">
        <v>2200</v>
      </c>
      <c r="D356" s="48">
        <v>126</v>
      </c>
      <c r="E356" s="42">
        <f>VLOOKUP(D356,episodes!$A$1:$B$76,2,FALSE)</f>
        <v>27</v>
      </c>
      <c r="F356" s="37" t="str">
        <f>VLOOKUP(D356,episodes!$A$1:$E$76,5,FALSE)</f>
        <v>Errand of Mercy</v>
      </c>
      <c r="G356" s="37">
        <f>VLOOKUP(D356,episodes!$A$1:$D$76,3,FALSE)</f>
        <v>1</v>
      </c>
      <c r="H356" s="37">
        <f>VLOOKUP(D356,episodes!$A$1:$D$76,4,FALSE)</f>
        <v>26</v>
      </c>
      <c r="J356" s="43"/>
      <c r="K356" s="44">
        <f>COUNTIFS(A:A,A355)</f>
        <v>115</v>
      </c>
      <c r="L356" s="44">
        <f>COUNTIFS(B:B,B356)</f>
        <v>115</v>
      </c>
      <c r="M356" s="46" t="s">
        <v>2491</v>
      </c>
      <c r="N356" s="39" t="s">
        <v>243</v>
      </c>
      <c r="O356" s="46" t="s">
        <v>1319</v>
      </c>
      <c r="P356" s="46" t="s">
        <v>2979</v>
      </c>
    </row>
    <row r="357" spans="1:16" hidden="1" x14ac:dyDescent="0.3">
      <c r="A357" s="40" t="s">
        <v>1823</v>
      </c>
      <c r="B357" s="34" t="s">
        <v>762</v>
      </c>
      <c r="C357" s="35" t="s">
        <v>2200</v>
      </c>
      <c r="D357" s="48">
        <v>126</v>
      </c>
      <c r="E357" s="42">
        <f>VLOOKUP(D357,episodes!$A$1:$B$76,2,FALSE)</f>
        <v>27</v>
      </c>
      <c r="F357" s="37" t="str">
        <f>VLOOKUP(D357,episodes!$A$1:$E$76,5,FALSE)</f>
        <v>Errand of Mercy</v>
      </c>
      <c r="G357" s="37">
        <f>VLOOKUP(D357,episodes!$A$1:$D$76,3,FALSE)</f>
        <v>1</v>
      </c>
      <c r="H357" s="37">
        <f>VLOOKUP(D357,episodes!$A$1:$D$76,4,FALSE)</f>
        <v>26</v>
      </c>
      <c r="J357" s="43"/>
      <c r="K357" s="44">
        <f>COUNTIFS(A:A,A356)</f>
        <v>115</v>
      </c>
      <c r="L357" s="44">
        <f>COUNTIFS(B:B,B357)</f>
        <v>115</v>
      </c>
      <c r="M357" s="46" t="s">
        <v>2491</v>
      </c>
      <c r="N357" s="39" t="s">
        <v>243</v>
      </c>
      <c r="O357" s="39" t="s">
        <v>1319</v>
      </c>
      <c r="P357" s="46" t="s">
        <v>2979</v>
      </c>
    </row>
    <row r="358" spans="1:16" hidden="1" x14ac:dyDescent="0.3">
      <c r="A358" s="40" t="s">
        <v>1823</v>
      </c>
      <c r="B358" s="34" t="s">
        <v>762</v>
      </c>
      <c r="C358" s="35" t="s">
        <v>2315</v>
      </c>
      <c r="D358" s="48">
        <v>126</v>
      </c>
      <c r="E358" s="42">
        <f>VLOOKUP(D358,episodes!$A$1:$B$76,2,FALSE)</f>
        <v>27</v>
      </c>
      <c r="F358" s="37" t="str">
        <f>VLOOKUP(D358,episodes!$A$1:$E$76,5,FALSE)</f>
        <v>Errand of Mercy</v>
      </c>
      <c r="G358" s="37">
        <f>VLOOKUP(D358,episodes!$A$1:$D$76,3,FALSE)</f>
        <v>1</v>
      </c>
      <c r="H358" s="37">
        <f>VLOOKUP(D358,episodes!$A$1:$D$76,4,FALSE)</f>
        <v>26</v>
      </c>
      <c r="J358" s="43"/>
      <c r="K358" s="44">
        <f>COUNTIFS(A:A,A357)</f>
        <v>115</v>
      </c>
      <c r="L358" s="44">
        <f>COUNTIFS(B:B,B358)</f>
        <v>115</v>
      </c>
      <c r="M358" s="46" t="s">
        <v>269</v>
      </c>
      <c r="N358" s="39" t="s">
        <v>610</v>
      </c>
      <c r="O358" s="46" t="s">
        <v>1359</v>
      </c>
      <c r="P358" s="46" t="s">
        <v>2979</v>
      </c>
    </row>
    <row r="359" spans="1:16" hidden="1" x14ac:dyDescent="0.3">
      <c r="A359" s="40" t="s">
        <v>1823</v>
      </c>
      <c r="B359" s="34" t="s">
        <v>762</v>
      </c>
      <c r="C359" s="35" t="s">
        <v>2349</v>
      </c>
      <c r="D359" s="48">
        <v>128</v>
      </c>
      <c r="E359" s="42">
        <f>VLOOKUP(D359,episodes!$A$1:$B$76,2,FALSE)</f>
        <v>29</v>
      </c>
      <c r="F359" s="37" t="str">
        <f>VLOOKUP(D359,episodes!$A$1:$E$76,5,FALSE)</f>
        <v>The City on the Edge of Forever</v>
      </c>
      <c r="G359" s="37">
        <f>VLOOKUP(D359,episodes!$A$1:$D$76,3,FALSE)</f>
        <v>1</v>
      </c>
      <c r="H359" s="37">
        <f>VLOOKUP(D359,episodes!$A$1:$D$76,4,FALSE)</f>
        <v>28</v>
      </c>
      <c r="J359" s="43"/>
      <c r="K359" s="44">
        <f>COUNTIFS(A:A,A358)</f>
        <v>115</v>
      </c>
      <c r="L359" s="44">
        <f>COUNTIFS(B:B,B359)</f>
        <v>115</v>
      </c>
      <c r="M359" s="46" t="s">
        <v>243</v>
      </c>
      <c r="N359" s="46" t="s">
        <v>1247</v>
      </c>
      <c r="O359" s="46" t="s">
        <v>1349</v>
      </c>
      <c r="P359" s="46" t="s">
        <v>2979</v>
      </c>
    </row>
    <row r="360" spans="1:16" hidden="1" x14ac:dyDescent="0.3">
      <c r="A360" s="40" t="s">
        <v>1823</v>
      </c>
      <c r="B360" s="34" t="s">
        <v>762</v>
      </c>
      <c r="C360" s="35" t="s">
        <v>2350</v>
      </c>
      <c r="D360" s="48">
        <v>128</v>
      </c>
      <c r="E360" s="42">
        <f>VLOOKUP(D360,episodes!$A$1:$B$76,2,FALSE)</f>
        <v>29</v>
      </c>
      <c r="F360" s="37" t="str">
        <f>VLOOKUP(D360,episodes!$A$1:$E$76,5,FALSE)</f>
        <v>The City on the Edge of Forever</v>
      </c>
      <c r="G360" s="37">
        <f>VLOOKUP(D360,episodes!$A$1:$D$76,3,FALSE)</f>
        <v>1</v>
      </c>
      <c r="H360" s="37">
        <f>VLOOKUP(D360,episodes!$A$1:$D$76,4,FALSE)</f>
        <v>28</v>
      </c>
      <c r="J360" s="43"/>
      <c r="K360" s="44">
        <f>COUNTIFS(A:A,A359)</f>
        <v>115</v>
      </c>
      <c r="L360" s="44">
        <f>COUNTIFS(B:B,B360)</f>
        <v>115</v>
      </c>
      <c r="M360" s="46" t="s">
        <v>2536</v>
      </c>
      <c r="N360" s="49" t="s">
        <v>273</v>
      </c>
      <c r="O360" s="46" t="s">
        <v>1330</v>
      </c>
      <c r="P360" s="46" t="s">
        <v>2979</v>
      </c>
    </row>
    <row r="361" spans="1:16" hidden="1" x14ac:dyDescent="0.3">
      <c r="A361" s="40" t="s">
        <v>1823</v>
      </c>
      <c r="B361" s="34" t="s">
        <v>762</v>
      </c>
      <c r="C361" s="35" t="s">
        <v>2698</v>
      </c>
      <c r="D361" s="48">
        <v>128</v>
      </c>
      <c r="E361" s="42">
        <f>VLOOKUP(D361,episodes!$A$1:$B$76,2,FALSE)</f>
        <v>29</v>
      </c>
      <c r="F361" s="37" t="str">
        <f>VLOOKUP(D361,episodes!$A$1:$E$76,5,FALSE)</f>
        <v>The City on the Edge of Forever</v>
      </c>
      <c r="G361" s="37">
        <f>VLOOKUP(D361,episodes!$A$1:$D$76,3,FALSE)</f>
        <v>1</v>
      </c>
      <c r="H361" s="37">
        <f>VLOOKUP(D361,episodes!$A$1:$D$76,4,FALSE)</f>
        <v>28</v>
      </c>
      <c r="J361" s="43"/>
      <c r="K361" s="44">
        <f>COUNTIFS(A:A,A360)</f>
        <v>115</v>
      </c>
      <c r="L361" s="44">
        <f>COUNTIFS(B:B,B361)</f>
        <v>115</v>
      </c>
      <c r="M361" s="46" t="s">
        <v>1247</v>
      </c>
      <c r="N361" s="49" t="s">
        <v>273</v>
      </c>
      <c r="O361" s="46" t="s">
        <v>3152</v>
      </c>
      <c r="P361" s="46" t="s">
        <v>2979</v>
      </c>
    </row>
    <row r="362" spans="1:16" hidden="1" x14ac:dyDescent="0.3">
      <c r="A362" s="40" t="s">
        <v>1823</v>
      </c>
      <c r="B362" s="34" t="s">
        <v>762</v>
      </c>
      <c r="C362" s="35" t="s">
        <v>2352</v>
      </c>
      <c r="D362" s="48">
        <v>128</v>
      </c>
      <c r="E362" s="42">
        <f>VLOOKUP(D362,episodes!$A$1:$B$76,2,FALSE)</f>
        <v>29</v>
      </c>
      <c r="F362" s="37" t="str">
        <f>VLOOKUP(D362,episodes!$A$1:$E$76,5,FALSE)</f>
        <v>The City on the Edge of Forever</v>
      </c>
      <c r="G362" s="37">
        <f>VLOOKUP(D362,episodes!$A$1:$D$76,3,FALSE)</f>
        <v>1</v>
      </c>
      <c r="H362" s="37">
        <f>VLOOKUP(D362,episodes!$A$1:$D$76,4,FALSE)</f>
        <v>28</v>
      </c>
      <c r="J362" s="43"/>
      <c r="K362" s="44">
        <f>COUNTIFS(A:A,A361)</f>
        <v>115</v>
      </c>
      <c r="L362" s="44">
        <f>COUNTIFS(B:B,B362)</f>
        <v>115</v>
      </c>
      <c r="M362" s="46" t="s">
        <v>1247</v>
      </c>
      <c r="N362" s="49" t="s">
        <v>243</v>
      </c>
      <c r="O362" s="46" t="s">
        <v>1331</v>
      </c>
      <c r="P362" s="46" t="s">
        <v>2979</v>
      </c>
    </row>
    <row r="363" spans="1:16" hidden="1" x14ac:dyDescent="0.3">
      <c r="A363" s="40" t="s">
        <v>1823</v>
      </c>
      <c r="B363" s="34" t="s">
        <v>762</v>
      </c>
      <c r="C363" s="35" t="s">
        <v>2092</v>
      </c>
      <c r="D363" s="48">
        <v>129</v>
      </c>
      <c r="E363" s="42">
        <f>VLOOKUP(D363,episodes!$A$1:$B$76,2,FALSE)</f>
        <v>30</v>
      </c>
      <c r="F363" s="37" t="str">
        <f>VLOOKUP(D363,episodes!$A$1:$E$76,5,FALSE)</f>
        <v>Operation: Annihilate!</v>
      </c>
      <c r="G363" s="37">
        <f>VLOOKUP(D363,episodes!$A$1:$D$76,3,FALSE)</f>
        <v>1</v>
      </c>
      <c r="H363" s="37">
        <f>VLOOKUP(D363,episodes!$A$1:$D$76,4,FALSE)</f>
        <v>29</v>
      </c>
      <c r="J363" s="43"/>
      <c r="K363" s="44">
        <f>COUNTIFS(A:A,A362)</f>
        <v>115</v>
      </c>
      <c r="L363" s="44">
        <f>COUNTIFS(B:B,B363)</f>
        <v>115</v>
      </c>
      <c r="M363" s="46" t="s">
        <v>1068</v>
      </c>
      <c r="N363" s="46" t="s">
        <v>243</v>
      </c>
      <c r="O363" s="46" t="s">
        <v>1313</v>
      </c>
      <c r="P363" s="46" t="s">
        <v>2979</v>
      </c>
    </row>
    <row r="364" spans="1:16" hidden="1" x14ac:dyDescent="0.3">
      <c r="A364" s="40" t="s">
        <v>1823</v>
      </c>
      <c r="B364" s="34" t="s">
        <v>762</v>
      </c>
      <c r="C364" s="35" t="s">
        <v>2190</v>
      </c>
      <c r="D364" s="48">
        <v>201</v>
      </c>
      <c r="E364" s="42">
        <f>VLOOKUP(D364,episodes!$A$1:$B$76,2,FALSE)</f>
        <v>31</v>
      </c>
      <c r="F364" s="37" t="str">
        <f>VLOOKUP(D364,episodes!$A$1:$E$76,5,FALSE)</f>
        <v>Amok Time</v>
      </c>
      <c r="G364" s="37">
        <f>VLOOKUP(D364,episodes!$A$1:$D$76,3,FALSE)</f>
        <v>2</v>
      </c>
      <c r="H364" s="37">
        <f>VLOOKUP(D364,episodes!$A$1:$D$76,4,FALSE)</f>
        <v>1</v>
      </c>
      <c r="J364" s="43"/>
      <c r="K364" s="44">
        <f>COUNTIFS(A:A,A363)</f>
        <v>115</v>
      </c>
      <c r="L364" s="44">
        <f>COUNTIFS(B:B,B364)</f>
        <v>115</v>
      </c>
      <c r="M364" s="46" t="s">
        <v>1068</v>
      </c>
      <c r="N364" s="46" t="s">
        <v>243</v>
      </c>
      <c r="O364" s="46" t="s">
        <v>1317</v>
      </c>
      <c r="P364" s="46" t="s">
        <v>2979</v>
      </c>
    </row>
    <row r="365" spans="1:16" hidden="1" x14ac:dyDescent="0.3">
      <c r="A365" s="40" t="s">
        <v>1823</v>
      </c>
      <c r="B365" s="34" t="s">
        <v>762</v>
      </c>
      <c r="C365" s="35" t="s">
        <v>1972</v>
      </c>
      <c r="D365" s="48">
        <v>201</v>
      </c>
      <c r="E365" s="42">
        <f>VLOOKUP(D365,episodes!$A$1:$B$76,2,FALSE)</f>
        <v>31</v>
      </c>
      <c r="F365" s="37" t="str">
        <f>VLOOKUP(D365,episodes!$A$1:$E$76,5,FALSE)</f>
        <v>Amok Time</v>
      </c>
      <c r="G365" s="37">
        <f>VLOOKUP(D365,episodes!$A$1:$D$76,3,FALSE)</f>
        <v>2</v>
      </c>
      <c r="H365" s="37">
        <f>VLOOKUP(D365,episodes!$A$1:$D$76,4,FALSE)</f>
        <v>1</v>
      </c>
      <c r="J365" s="43"/>
      <c r="K365" s="44">
        <f>COUNTIFS(A:A,A364)</f>
        <v>115</v>
      </c>
      <c r="L365" s="44">
        <f>COUNTIFS(B:B,B365)</f>
        <v>115</v>
      </c>
      <c r="M365" s="46" t="s">
        <v>1068</v>
      </c>
      <c r="N365" s="49" t="s">
        <v>243</v>
      </c>
      <c r="O365" s="39" t="s">
        <v>1303</v>
      </c>
      <c r="P365" s="46" t="s">
        <v>2979</v>
      </c>
    </row>
    <row r="366" spans="1:16" hidden="1" x14ac:dyDescent="0.3">
      <c r="A366" s="40" t="s">
        <v>1823</v>
      </c>
      <c r="B366" s="34" t="s">
        <v>762</v>
      </c>
      <c r="C366" s="35" t="s">
        <v>1972</v>
      </c>
      <c r="D366" s="48">
        <v>201</v>
      </c>
      <c r="E366" s="42">
        <f>VLOOKUP(D366,episodes!$A$1:$B$76,2,FALSE)</f>
        <v>31</v>
      </c>
      <c r="F366" s="37" t="str">
        <f>VLOOKUP(D366,episodes!$A$1:$E$76,5,FALSE)</f>
        <v>Amok Time</v>
      </c>
      <c r="G366" s="37">
        <f>VLOOKUP(D366,episodes!$A$1:$D$76,3,FALSE)</f>
        <v>2</v>
      </c>
      <c r="H366" s="37">
        <f>VLOOKUP(D366,episodes!$A$1:$D$76,4,FALSE)</f>
        <v>1</v>
      </c>
      <c r="J366" s="43"/>
      <c r="K366" s="44">
        <f>COUNTIFS(A:A,A365)</f>
        <v>115</v>
      </c>
      <c r="L366" s="44">
        <f>COUNTIFS(B:B,B366)</f>
        <v>115</v>
      </c>
      <c r="M366" s="46" t="s">
        <v>1068</v>
      </c>
      <c r="N366" s="49" t="s">
        <v>243</v>
      </c>
      <c r="O366" s="39" t="s">
        <v>1303</v>
      </c>
      <c r="P366" s="46" t="s">
        <v>2979</v>
      </c>
    </row>
    <row r="367" spans="1:16" hidden="1" x14ac:dyDescent="0.3">
      <c r="A367" s="40" t="s">
        <v>1823</v>
      </c>
      <c r="B367" s="34" t="s">
        <v>762</v>
      </c>
      <c r="C367" s="35" t="s">
        <v>2425</v>
      </c>
      <c r="D367" s="48">
        <v>202</v>
      </c>
      <c r="E367" s="42">
        <f>VLOOKUP(D367,episodes!$A$1:$B$76,2,FALSE)</f>
        <v>32</v>
      </c>
      <c r="F367" s="37" t="str">
        <f>VLOOKUP(D367,episodes!$A$1:$E$76,5,FALSE)</f>
        <v>Who Mourns for Adonais?</v>
      </c>
      <c r="G367" s="37">
        <f>VLOOKUP(D367,episodes!$A$1:$D$76,3,FALSE)</f>
        <v>2</v>
      </c>
      <c r="H367" s="37">
        <f>VLOOKUP(D367,episodes!$A$1:$D$76,4,FALSE)</f>
        <v>2</v>
      </c>
      <c r="J367" s="43"/>
      <c r="K367" s="44">
        <f>COUNTIFS(A:A,A366)</f>
        <v>115</v>
      </c>
      <c r="L367" s="44">
        <f>COUNTIFS(B:B,B367)</f>
        <v>115</v>
      </c>
      <c r="M367" s="46" t="s">
        <v>243</v>
      </c>
      <c r="N367" s="49" t="s">
        <v>2491</v>
      </c>
      <c r="O367" s="46" t="s">
        <v>1332</v>
      </c>
      <c r="P367" s="46" t="s">
        <v>2979</v>
      </c>
    </row>
    <row r="368" spans="1:16" hidden="1" x14ac:dyDescent="0.3">
      <c r="A368" s="40" t="s">
        <v>1823</v>
      </c>
      <c r="B368" s="34" t="s">
        <v>762</v>
      </c>
      <c r="C368" s="35" t="s">
        <v>2426</v>
      </c>
      <c r="D368" s="48">
        <v>202</v>
      </c>
      <c r="E368" s="42">
        <f>VLOOKUP(D368,episodes!$A$1:$B$76,2,FALSE)</f>
        <v>32</v>
      </c>
      <c r="F368" s="37" t="str">
        <f>VLOOKUP(D368,episodes!$A$1:$E$76,5,FALSE)</f>
        <v>Who Mourns for Adonais?</v>
      </c>
      <c r="G368" s="37">
        <f>VLOOKUP(D368,episodes!$A$1:$D$76,3,FALSE)</f>
        <v>2</v>
      </c>
      <c r="H368" s="37">
        <f>VLOOKUP(D368,episodes!$A$1:$D$76,4,FALSE)</f>
        <v>2</v>
      </c>
      <c r="J368" s="43"/>
      <c r="K368" s="44">
        <f>COUNTIFS(A:A,A367)</f>
        <v>115</v>
      </c>
      <c r="L368" s="44">
        <f>COUNTIFS(B:B,B368)</f>
        <v>115</v>
      </c>
      <c r="M368" s="46" t="s">
        <v>2491</v>
      </c>
      <c r="N368" s="49" t="s">
        <v>243</v>
      </c>
      <c r="O368" s="39" t="s">
        <v>1333</v>
      </c>
      <c r="P368" s="46" t="s">
        <v>2979</v>
      </c>
    </row>
    <row r="369" spans="1:16" hidden="1" x14ac:dyDescent="0.3">
      <c r="A369" s="40" t="s">
        <v>1823</v>
      </c>
      <c r="B369" s="34" t="s">
        <v>762</v>
      </c>
      <c r="C369" s="35" t="s">
        <v>2427</v>
      </c>
      <c r="D369" s="48">
        <v>202</v>
      </c>
      <c r="E369" s="42">
        <f>VLOOKUP(D369,episodes!$A$1:$B$76,2,FALSE)</f>
        <v>32</v>
      </c>
      <c r="F369" s="37" t="str">
        <f>VLOOKUP(D369,episodes!$A$1:$E$76,5,FALSE)</f>
        <v>Who Mourns for Adonais?</v>
      </c>
      <c r="G369" s="37">
        <f>VLOOKUP(D369,episodes!$A$1:$D$76,3,FALSE)</f>
        <v>2</v>
      </c>
      <c r="H369" s="37">
        <f>VLOOKUP(D369,episodes!$A$1:$D$76,4,FALSE)</f>
        <v>2</v>
      </c>
      <c r="J369" s="43"/>
      <c r="K369" s="44">
        <f>COUNTIFS(A:A,A368)</f>
        <v>115</v>
      </c>
      <c r="L369" s="44">
        <f>COUNTIFS(B:B,B369)</f>
        <v>115</v>
      </c>
      <c r="M369" s="46" t="s">
        <v>2491</v>
      </c>
      <c r="N369" s="49" t="s">
        <v>243</v>
      </c>
      <c r="O369" s="46" t="s">
        <v>1334</v>
      </c>
      <c r="P369" s="46" t="s">
        <v>2979</v>
      </c>
    </row>
    <row r="370" spans="1:16" hidden="1" x14ac:dyDescent="0.3">
      <c r="A370" s="40" t="s">
        <v>1823</v>
      </c>
      <c r="B370" s="40" t="s">
        <v>762</v>
      </c>
      <c r="C370" s="35" t="s">
        <v>2425</v>
      </c>
      <c r="D370" s="41">
        <v>204</v>
      </c>
      <c r="E370" s="42">
        <f>VLOOKUP(D370,episodes!$A$1:$B$81,2,FALSE)</f>
        <v>34</v>
      </c>
      <c r="F370" s="37" t="str">
        <f>VLOOKUP(D370,episodes!$A$1:$E$81,5,FALSE)</f>
        <v>Mirror, Mirror</v>
      </c>
      <c r="G370" s="37">
        <f>VLOOKUP(D370,episodes!$A$1:$D$81,3,FALSE)</f>
        <v>2</v>
      </c>
      <c r="H370" s="37">
        <f>VLOOKUP(D370,episodes!$A$1:$D$81,4,FALSE)</f>
        <v>4</v>
      </c>
      <c r="J370" s="43"/>
      <c r="K370" s="44">
        <f>COUNTIFS(A:A,A370)</f>
        <v>115</v>
      </c>
      <c r="L370" s="44">
        <f>COUNTIFS(B:B,B370)</f>
        <v>115</v>
      </c>
      <c r="N370" s="39" t="s">
        <v>192</v>
      </c>
      <c r="O370" s="62"/>
      <c r="P370" s="39" t="s">
        <v>2979</v>
      </c>
    </row>
    <row r="371" spans="1:16" hidden="1" x14ac:dyDescent="0.3">
      <c r="A371" s="40" t="s">
        <v>1823</v>
      </c>
      <c r="B371" s="40" t="s">
        <v>762</v>
      </c>
      <c r="C371" s="35" t="s">
        <v>2302</v>
      </c>
      <c r="D371" s="41">
        <v>204</v>
      </c>
      <c r="E371" s="42">
        <f>VLOOKUP(D371,episodes!$A$1:$B$81,2,FALSE)</f>
        <v>34</v>
      </c>
      <c r="F371" s="37" t="str">
        <f>VLOOKUP(D371,episodes!$A$1:$E$81,5,FALSE)</f>
        <v>Mirror, Mirror</v>
      </c>
      <c r="G371" s="37">
        <f>VLOOKUP(D371,episodes!$A$1:$D$81,3,FALSE)</f>
        <v>2</v>
      </c>
      <c r="H371" s="37">
        <f>VLOOKUP(D371,episodes!$A$1:$D$81,4,FALSE)</f>
        <v>4</v>
      </c>
      <c r="J371" s="43"/>
      <c r="K371" s="44">
        <f>COUNTIFS(A:A,A371)</f>
        <v>115</v>
      </c>
      <c r="L371" s="44">
        <f>COUNTIFS(B:B,B371)</f>
        <v>115</v>
      </c>
      <c r="N371" s="39" t="s">
        <v>192</v>
      </c>
      <c r="O371" s="62"/>
      <c r="P371" s="39" t="s">
        <v>2979</v>
      </c>
    </row>
    <row r="372" spans="1:16" hidden="1" x14ac:dyDescent="0.3">
      <c r="A372" s="40" t="s">
        <v>1823</v>
      </c>
      <c r="B372" s="40" t="s">
        <v>762</v>
      </c>
      <c r="C372" s="35" t="s">
        <v>3428</v>
      </c>
      <c r="D372" s="41">
        <v>204</v>
      </c>
      <c r="E372" s="42">
        <f>VLOOKUP(D372,episodes!$A$1:$B$81,2,FALSE)</f>
        <v>34</v>
      </c>
      <c r="F372" s="37" t="str">
        <f>VLOOKUP(D372,episodes!$A$1:$E$81,5,FALSE)</f>
        <v>Mirror, Mirror</v>
      </c>
      <c r="G372" s="37">
        <f>VLOOKUP(D372,episodes!$A$1:$D$81,3,FALSE)</f>
        <v>2</v>
      </c>
      <c r="H372" s="37">
        <f>VLOOKUP(D372,episodes!$A$1:$D$81,4,FALSE)</f>
        <v>4</v>
      </c>
      <c r="J372" s="43"/>
      <c r="K372" s="44">
        <f>COUNTIFS(A:A,A372)</f>
        <v>115</v>
      </c>
      <c r="L372" s="44">
        <f>COUNTIFS(B:B,B372)</f>
        <v>115</v>
      </c>
      <c r="N372" s="39" t="s">
        <v>192</v>
      </c>
      <c r="O372" s="62"/>
      <c r="P372" s="39" t="s">
        <v>2979</v>
      </c>
    </row>
    <row r="373" spans="1:16" hidden="1" x14ac:dyDescent="0.3">
      <c r="A373" s="40" t="s">
        <v>1823</v>
      </c>
      <c r="B373" s="40" t="s">
        <v>762</v>
      </c>
      <c r="C373" s="35" t="s">
        <v>3435</v>
      </c>
      <c r="D373" s="41">
        <v>204</v>
      </c>
      <c r="E373" s="42">
        <f>VLOOKUP(D373,episodes!$A$1:$B$81,2,FALSE)</f>
        <v>34</v>
      </c>
      <c r="F373" s="37" t="str">
        <f>VLOOKUP(D373,episodes!$A$1:$E$81,5,FALSE)</f>
        <v>Mirror, Mirror</v>
      </c>
      <c r="G373" s="37">
        <f>VLOOKUP(D373,episodes!$A$1:$D$81,3,FALSE)</f>
        <v>2</v>
      </c>
      <c r="H373" s="37">
        <f>VLOOKUP(D373,episodes!$A$1:$D$81,4,FALSE)</f>
        <v>4</v>
      </c>
      <c r="J373" s="43"/>
      <c r="K373" s="44">
        <f>COUNTIFS(A:A,A373)</f>
        <v>115</v>
      </c>
      <c r="L373" s="44">
        <f>COUNTIFS(B:B,B373)</f>
        <v>115</v>
      </c>
      <c r="N373" s="39" t="s">
        <v>192</v>
      </c>
      <c r="O373" s="62"/>
      <c r="P373" s="39" t="s">
        <v>2979</v>
      </c>
    </row>
    <row r="374" spans="1:16" hidden="1" x14ac:dyDescent="0.3">
      <c r="A374" s="40" t="s">
        <v>1823</v>
      </c>
      <c r="B374" s="40" t="s">
        <v>762</v>
      </c>
      <c r="C374" s="35" t="s">
        <v>3422</v>
      </c>
      <c r="D374" s="41">
        <v>204</v>
      </c>
      <c r="E374" s="42">
        <f>VLOOKUP(D374,episodes!$A$1:$B$81,2,FALSE)</f>
        <v>34</v>
      </c>
      <c r="F374" s="37" t="str">
        <f>VLOOKUP(D374,episodes!$A$1:$E$81,5,FALSE)</f>
        <v>Mirror, Mirror</v>
      </c>
      <c r="G374" s="37">
        <f>VLOOKUP(D374,episodes!$A$1:$D$81,3,FALSE)</f>
        <v>2</v>
      </c>
      <c r="H374" s="37">
        <f>VLOOKUP(D374,episodes!$A$1:$D$81,4,FALSE)</f>
        <v>4</v>
      </c>
      <c r="J374" s="43"/>
      <c r="K374" s="44">
        <f>COUNTIFS(A:A,A374)</f>
        <v>115</v>
      </c>
      <c r="L374" s="44">
        <f>COUNTIFS(B:B,B374)</f>
        <v>115</v>
      </c>
      <c r="N374" s="39" t="s">
        <v>192</v>
      </c>
      <c r="O374" s="62"/>
      <c r="P374" s="39" t="s">
        <v>2979</v>
      </c>
    </row>
    <row r="375" spans="1:16" hidden="1" x14ac:dyDescent="0.3">
      <c r="A375" s="40" t="s">
        <v>1823</v>
      </c>
      <c r="B375" s="40" t="s">
        <v>762</v>
      </c>
      <c r="C375" s="35" t="s">
        <v>3431</v>
      </c>
      <c r="D375" s="41">
        <v>204</v>
      </c>
      <c r="E375" s="42">
        <f>VLOOKUP(D375,episodes!$A$1:$B$81,2,FALSE)</f>
        <v>34</v>
      </c>
      <c r="F375" s="37" t="str">
        <f>VLOOKUP(D375,episodes!$A$1:$E$81,5,FALSE)</f>
        <v>Mirror, Mirror</v>
      </c>
      <c r="G375" s="37">
        <f>VLOOKUP(D375,episodes!$A$1:$D$81,3,FALSE)</f>
        <v>2</v>
      </c>
      <c r="H375" s="37">
        <f>VLOOKUP(D375,episodes!$A$1:$D$81,4,FALSE)</f>
        <v>4</v>
      </c>
      <c r="J375" s="43"/>
      <c r="K375" s="44">
        <f>COUNTIFS(A:A,A375)</f>
        <v>115</v>
      </c>
      <c r="L375" s="44">
        <f>COUNTIFS(B:B,B375)</f>
        <v>115</v>
      </c>
      <c r="N375" s="39" t="s">
        <v>192</v>
      </c>
      <c r="O375" s="62"/>
      <c r="P375" s="39" t="s">
        <v>2979</v>
      </c>
    </row>
    <row r="376" spans="1:16" hidden="1" x14ac:dyDescent="0.3">
      <c r="A376" s="40" t="s">
        <v>1823</v>
      </c>
      <c r="B376" s="40" t="s">
        <v>762</v>
      </c>
      <c r="C376" s="35" t="s">
        <v>3423</v>
      </c>
      <c r="D376" s="41">
        <v>204</v>
      </c>
      <c r="E376" s="42">
        <f>VLOOKUP(D376,episodes!$A$1:$B$81,2,FALSE)</f>
        <v>34</v>
      </c>
      <c r="F376" s="37" t="str">
        <f>VLOOKUP(D376,episodes!$A$1:$E$81,5,FALSE)</f>
        <v>Mirror, Mirror</v>
      </c>
      <c r="G376" s="37">
        <f>VLOOKUP(D376,episodes!$A$1:$D$81,3,FALSE)</f>
        <v>2</v>
      </c>
      <c r="H376" s="37">
        <f>VLOOKUP(D376,episodes!$A$1:$D$81,4,FALSE)</f>
        <v>4</v>
      </c>
      <c r="J376" s="43"/>
      <c r="K376" s="44">
        <f>COUNTIFS(A:A,A376)</f>
        <v>115</v>
      </c>
      <c r="L376" s="44">
        <f>COUNTIFS(B:B,B376)</f>
        <v>115</v>
      </c>
      <c r="N376" s="39" t="s">
        <v>192</v>
      </c>
      <c r="O376" s="62"/>
      <c r="P376" s="39" t="s">
        <v>2979</v>
      </c>
    </row>
    <row r="377" spans="1:16" hidden="1" x14ac:dyDescent="0.3">
      <c r="A377" s="40" t="s">
        <v>1823</v>
      </c>
      <c r="B377" s="40" t="s">
        <v>762</v>
      </c>
      <c r="C377" s="35" t="s">
        <v>3429</v>
      </c>
      <c r="D377" s="41">
        <v>204</v>
      </c>
      <c r="E377" s="42">
        <f>VLOOKUP(D377,episodes!$A$1:$B$81,2,FALSE)</f>
        <v>34</v>
      </c>
      <c r="F377" s="37" t="str">
        <f>VLOOKUP(D377,episodes!$A$1:$E$81,5,FALSE)</f>
        <v>Mirror, Mirror</v>
      </c>
      <c r="G377" s="37">
        <f>VLOOKUP(D377,episodes!$A$1:$D$81,3,FALSE)</f>
        <v>2</v>
      </c>
      <c r="H377" s="37">
        <f>VLOOKUP(D377,episodes!$A$1:$D$81,4,FALSE)</f>
        <v>4</v>
      </c>
      <c r="J377" s="43"/>
      <c r="K377" s="44">
        <f>COUNTIFS(A:A,A377)</f>
        <v>115</v>
      </c>
      <c r="L377" s="44">
        <f>COUNTIFS(B:B,B377)</f>
        <v>115</v>
      </c>
      <c r="N377" s="39" t="s">
        <v>192</v>
      </c>
      <c r="O377" s="62"/>
      <c r="P377" s="39" t="s">
        <v>2979</v>
      </c>
    </row>
    <row r="378" spans="1:16" hidden="1" x14ac:dyDescent="0.3">
      <c r="A378" s="40" t="s">
        <v>1823</v>
      </c>
      <c r="B378" s="40" t="s">
        <v>762</v>
      </c>
      <c r="C378" s="35" t="s">
        <v>3434</v>
      </c>
      <c r="D378" s="41">
        <v>204</v>
      </c>
      <c r="E378" s="42">
        <f>VLOOKUP(D378,episodes!$A$1:$B$81,2,FALSE)</f>
        <v>34</v>
      </c>
      <c r="F378" s="37" t="str">
        <f>VLOOKUP(D378,episodes!$A$1:$E$81,5,FALSE)</f>
        <v>Mirror, Mirror</v>
      </c>
      <c r="G378" s="37">
        <f>VLOOKUP(D378,episodes!$A$1:$D$81,3,FALSE)</f>
        <v>2</v>
      </c>
      <c r="H378" s="37">
        <f>VLOOKUP(D378,episodes!$A$1:$D$81,4,FALSE)</f>
        <v>4</v>
      </c>
      <c r="J378" s="43"/>
      <c r="K378" s="44">
        <f>COUNTIFS(A:A,A378)</f>
        <v>115</v>
      </c>
      <c r="L378" s="44">
        <f>COUNTIFS(B:B,B378)</f>
        <v>115</v>
      </c>
      <c r="N378" s="39" t="s">
        <v>192</v>
      </c>
      <c r="O378" s="62"/>
      <c r="P378" s="39" t="s">
        <v>2979</v>
      </c>
    </row>
    <row r="379" spans="1:16" hidden="1" x14ac:dyDescent="0.3">
      <c r="A379" s="40" t="s">
        <v>1824</v>
      </c>
      <c r="B379" s="34" t="s">
        <v>728</v>
      </c>
      <c r="C379" s="35" t="s">
        <v>2726</v>
      </c>
      <c r="D379" s="41">
        <v>101</v>
      </c>
      <c r="E379" s="42">
        <f>VLOOKUP(D379,episodes!$A$1:$B$76,2,FALSE)</f>
        <v>2</v>
      </c>
      <c r="F379" s="37" t="str">
        <f>VLOOKUP(D379,episodes!$A$1:$E$76,5,FALSE)</f>
        <v>The Man Trap</v>
      </c>
      <c r="G379" s="37">
        <f>VLOOKUP(D379,episodes!$A$1:$D$76,3,FALSE)</f>
        <v>1</v>
      </c>
      <c r="H379" s="37">
        <f>VLOOKUP(D379,episodes!$A$1:$D$76,4,FALSE)</f>
        <v>1</v>
      </c>
      <c r="J379" s="43"/>
      <c r="K379" s="44">
        <f>COUNTIFS(A:A,A378)</f>
        <v>115</v>
      </c>
      <c r="L379" s="44">
        <f>COUNTIFS(B:B,B379)</f>
        <v>116</v>
      </c>
      <c r="M379" s="46" t="s">
        <v>2491</v>
      </c>
      <c r="N379" s="49" t="s">
        <v>1247</v>
      </c>
      <c r="P379" s="39" t="s">
        <v>2983</v>
      </c>
    </row>
    <row r="380" spans="1:16" hidden="1" x14ac:dyDescent="0.3">
      <c r="A380" s="40" t="s">
        <v>1824</v>
      </c>
      <c r="B380" s="34" t="s">
        <v>728</v>
      </c>
      <c r="C380" s="35" t="s">
        <v>2479</v>
      </c>
      <c r="D380" s="41">
        <v>101</v>
      </c>
      <c r="E380" s="42">
        <f>VLOOKUP(D380,episodes!$A$1:$B$76,2,FALSE)</f>
        <v>2</v>
      </c>
      <c r="F380" s="37" t="str">
        <f>VLOOKUP(D380,episodes!$A$1:$E$76,5,FALSE)</f>
        <v>The Man Trap</v>
      </c>
      <c r="G380" s="37">
        <f>VLOOKUP(D380,episodes!$A$1:$D$76,3,FALSE)</f>
        <v>1</v>
      </c>
      <c r="H380" s="37">
        <f>VLOOKUP(D380,episodes!$A$1:$D$76,4,FALSE)</f>
        <v>1</v>
      </c>
      <c r="J380" s="43"/>
      <c r="K380" s="44">
        <f>COUNTIFS(A:A,A379)</f>
        <v>116</v>
      </c>
      <c r="L380" s="44">
        <f>COUNTIFS(B:B,B380)</f>
        <v>116</v>
      </c>
      <c r="M380" s="46" t="s">
        <v>1247</v>
      </c>
      <c r="N380" s="49" t="s">
        <v>2491</v>
      </c>
      <c r="O380" s="39" t="s">
        <v>25</v>
      </c>
      <c r="P380" s="39" t="s">
        <v>2979</v>
      </c>
    </row>
    <row r="381" spans="1:16" hidden="1" x14ac:dyDescent="0.3">
      <c r="A381" s="40" t="s">
        <v>1824</v>
      </c>
      <c r="B381" s="34" t="s">
        <v>728</v>
      </c>
      <c r="C381" s="35" t="s">
        <v>2733</v>
      </c>
      <c r="D381" s="41">
        <v>102</v>
      </c>
      <c r="E381" s="42">
        <f>VLOOKUP(D381,episodes!$A$1:$B$76,2,FALSE)</f>
        <v>3</v>
      </c>
      <c r="F381" s="37" t="str">
        <f>VLOOKUP(D381,episodes!$A$1:$E$76,5,FALSE)</f>
        <v>Charlie X</v>
      </c>
      <c r="G381" s="37">
        <f>VLOOKUP(D381,episodes!$A$1:$D$76,3,FALSE)</f>
        <v>1</v>
      </c>
      <c r="H381" s="37">
        <f>VLOOKUP(D381,episodes!$A$1:$D$76,4,FALSE)</f>
        <v>2</v>
      </c>
      <c r="J381" s="43"/>
      <c r="K381" s="44">
        <f>COUNTIFS(A:A,A380)</f>
        <v>116</v>
      </c>
      <c r="L381" s="44">
        <f>COUNTIFS(B:B,B381)</f>
        <v>116</v>
      </c>
      <c r="M381" s="39" t="s">
        <v>573</v>
      </c>
      <c r="N381" s="45"/>
      <c r="P381" s="39" t="s">
        <v>2990</v>
      </c>
    </row>
    <row r="382" spans="1:16" hidden="1" x14ac:dyDescent="0.3">
      <c r="A382" s="40" t="s">
        <v>1824</v>
      </c>
      <c r="B382" s="34" t="s">
        <v>728</v>
      </c>
      <c r="C382" s="35" t="s">
        <v>2734</v>
      </c>
      <c r="D382" s="41">
        <v>102</v>
      </c>
      <c r="E382" s="42">
        <f>VLOOKUP(D382,episodes!$A$1:$B$76,2,FALSE)</f>
        <v>3</v>
      </c>
      <c r="F382" s="37" t="str">
        <f>VLOOKUP(D382,episodes!$A$1:$E$76,5,FALSE)</f>
        <v>Charlie X</v>
      </c>
      <c r="G382" s="37">
        <f>VLOOKUP(D382,episodes!$A$1:$D$76,3,FALSE)</f>
        <v>1</v>
      </c>
      <c r="H382" s="37">
        <f>VLOOKUP(D382,episodes!$A$1:$D$76,4,FALSE)</f>
        <v>2</v>
      </c>
      <c r="J382" s="43"/>
      <c r="K382" s="44">
        <f>COUNTIFS(A:A,A381)</f>
        <v>116</v>
      </c>
      <c r="L382" s="44">
        <f>COUNTIFS(B:B,B382)</f>
        <v>116</v>
      </c>
      <c r="M382" s="39" t="s">
        <v>523</v>
      </c>
      <c r="N382" s="45"/>
      <c r="P382" s="39" t="s">
        <v>2991</v>
      </c>
    </row>
    <row r="383" spans="1:16" hidden="1" x14ac:dyDescent="0.3">
      <c r="A383" s="40" t="s">
        <v>1824</v>
      </c>
      <c r="B383" s="34" t="s">
        <v>728</v>
      </c>
      <c r="C383" s="35" t="s">
        <v>2735</v>
      </c>
      <c r="D383" s="41">
        <v>102</v>
      </c>
      <c r="E383" s="42">
        <f>VLOOKUP(D383,episodes!$A$1:$B$76,2,FALSE)</f>
        <v>3</v>
      </c>
      <c r="F383" s="37" t="str">
        <f>VLOOKUP(D383,episodes!$A$1:$E$76,5,FALSE)</f>
        <v>Charlie X</v>
      </c>
      <c r="G383" s="37">
        <f>VLOOKUP(D383,episodes!$A$1:$D$76,3,FALSE)</f>
        <v>1</v>
      </c>
      <c r="H383" s="37">
        <f>VLOOKUP(D383,episodes!$A$1:$D$76,4,FALSE)</f>
        <v>2</v>
      </c>
      <c r="J383" s="43"/>
      <c r="K383" s="44">
        <f>COUNTIFS(A:A,A382)</f>
        <v>116</v>
      </c>
      <c r="L383" s="44">
        <f>COUNTIFS(B:B,B383)</f>
        <v>116</v>
      </c>
      <c r="M383" s="46" t="s">
        <v>1247</v>
      </c>
      <c r="N383" s="49" t="s">
        <v>2491</v>
      </c>
      <c r="P383" s="39" t="s">
        <v>2992</v>
      </c>
    </row>
    <row r="384" spans="1:16" hidden="1" x14ac:dyDescent="0.3">
      <c r="A384" s="40" t="s">
        <v>1824</v>
      </c>
      <c r="B384" s="34" t="s">
        <v>728</v>
      </c>
      <c r="C384" s="35" t="s">
        <v>3518</v>
      </c>
      <c r="D384" s="41">
        <v>102</v>
      </c>
      <c r="E384" s="42">
        <f>VLOOKUP(D384,episodes!$A$1:$B$76,2,FALSE)</f>
        <v>3</v>
      </c>
      <c r="F384" s="37" t="str">
        <f>VLOOKUP(D384,episodes!$A$1:$E$76,5,FALSE)</f>
        <v>Charlie X</v>
      </c>
      <c r="G384" s="37">
        <f>VLOOKUP(D384,episodes!$A$1:$D$76,3,FALSE)</f>
        <v>1</v>
      </c>
      <c r="H384" s="37">
        <f>VLOOKUP(D384,episodes!$A$1:$D$76,4,FALSE)</f>
        <v>2</v>
      </c>
      <c r="J384" s="43"/>
      <c r="K384" s="44">
        <f>COUNTIFS(A:A,A383)</f>
        <v>116</v>
      </c>
      <c r="L384" s="44">
        <f>COUNTIFS(B:B,B384)</f>
        <v>116</v>
      </c>
      <c r="M384" s="39" t="s">
        <v>1247</v>
      </c>
      <c r="N384" s="45"/>
      <c r="P384" s="39" t="s">
        <v>3041</v>
      </c>
    </row>
    <row r="385" spans="1:16" hidden="1" x14ac:dyDescent="0.3">
      <c r="A385" s="40" t="s">
        <v>1824</v>
      </c>
      <c r="B385" s="34" t="s">
        <v>728</v>
      </c>
      <c r="C385" s="35" t="s">
        <v>2736</v>
      </c>
      <c r="D385" s="41">
        <v>102</v>
      </c>
      <c r="E385" s="42">
        <f>VLOOKUP(D385,episodes!$A$1:$B$76,2,FALSE)</f>
        <v>3</v>
      </c>
      <c r="F385" s="37" t="str">
        <f>VLOOKUP(D385,episodes!$A$1:$E$76,5,FALSE)</f>
        <v>Charlie X</v>
      </c>
      <c r="G385" s="37">
        <f>VLOOKUP(D385,episodes!$A$1:$D$76,3,FALSE)</f>
        <v>1</v>
      </c>
      <c r="H385" s="37">
        <f>VLOOKUP(D385,episodes!$A$1:$D$76,4,FALSE)</f>
        <v>2</v>
      </c>
      <c r="J385" s="43"/>
      <c r="K385" s="44">
        <f>COUNTIFS(A:A,A384)</f>
        <v>116</v>
      </c>
      <c r="L385" s="44">
        <f>COUNTIFS(B:B,B385)</f>
        <v>116</v>
      </c>
      <c r="M385" s="46" t="s">
        <v>1247</v>
      </c>
      <c r="N385" s="49" t="s">
        <v>2491</v>
      </c>
      <c r="P385" s="39" t="s">
        <v>2993</v>
      </c>
    </row>
    <row r="386" spans="1:16" hidden="1" x14ac:dyDescent="0.3">
      <c r="A386" s="40" t="s">
        <v>1824</v>
      </c>
      <c r="B386" s="34" t="s">
        <v>728</v>
      </c>
      <c r="C386" s="35" t="s">
        <v>2737</v>
      </c>
      <c r="D386" s="41">
        <v>102</v>
      </c>
      <c r="E386" s="42">
        <f>VLOOKUP(D386,episodes!$A$1:$B$76,2,FALSE)</f>
        <v>3</v>
      </c>
      <c r="F386" s="37" t="str">
        <f>VLOOKUP(D386,episodes!$A$1:$E$76,5,FALSE)</f>
        <v>Charlie X</v>
      </c>
      <c r="G386" s="37">
        <f>VLOOKUP(D386,episodes!$A$1:$D$76,3,FALSE)</f>
        <v>1</v>
      </c>
      <c r="H386" s="37">
        <f>VLOOKUP(D386,episodes!$A$1:$D$76,4,FALSE)</f>
        <v>2</v>
      </c>
      <c r="J386" s="43"/>
      <c r="K386" s="44">
        <f>COUNTIFS(A:A,A385)</f>
        <v>116</v>
      </c>
      <c r="L386" s="44">
        <f>COUNTIFS(B:B,B386)</f>
        <v>116</v>
      </c>
      <c r="M386" s="46" t="s">
        <v>1247</v>
      </c>
      <c r="N386" s="49" t="s">
        <v>2491</v>
      </c>
      <c r="P386" s="39" t="s">
        <v>2994</v>
      </c>
    </row>
    <row r="387" spans="1:16" hidden="1" x14ac:dyDescent="0.3">
      <c r="A387" s="40" t="s">
        <v>1824</v>
      </c>
      <c r="B387" s="34" t="s">
        <v>728</v>
      </c>
      <c r="C387" s="35" t="s">
        <v>2738</v>
      </c>
      <c r="D387" s="41">
        <v>102</v>
      </c>
      <c r="E387" s="42">
        <f>VLOOKUP(D387,episodes!$A$1:$B$76,2,FALSE)</f>
        <v>3</v>
      </c>
      <c r="F387" s="37" t="str">
        <f>VLOOKUP(D387,episodes!$A$1:$E$76,5,FALSE)</f>
        <v>Charlie X</v>
      </c>
      <c r="G387" s="37">
        <f>VLOOKUP(D387,episodes!$A$1:$D$76,3,FALSE)</f>
        <v>1</v>
      </c>
      <c r="H387" s="37">
        <f>VLOOKUP(D387,episodes!$A$1:$D$76,4,FALSE)</f>
        <v>2</v>
      </c>
      <c r="J387" s="43"/>
      <c r="K387" s="44">
        <f>COUNTIFS(A:A,A386)</f>
        <v>116</v>
      </c>
      <c r="L387" s="44">
        <f>COUNTIFS(B:B,B387)</f>
        <v>116</v>
      </c>
      <c r="M387" s="39" t="s">
        <v>1247</v>
      </c>
      <c r="N387" s="39" t="s">
        <v>88</v>
      </c>
      <c r="P387" s="39" t="s">
        <v>2995</v>
      </c>
    </row>
    <row r="388" spans="1:16" hidden="1" x14ac:dyDescent="0.3">
      <c r="A388" s="40" t="s">
        <v>1824</v>
      </c>
      <c r="B388" s="34" t="s">
        <v>728</v>
      </c>
      <c r="C388" s="50" t="s">
        <v>2713</v>
      </c>
      <c r="D388" s="41">
        <v>106</v>
      </c>
      <c r="E388" s="42">
        <f>VLOOKUP(D388,episodes!$A$1:$B$76,2,FALSE)</f>
        <v>7</v>
      </c>
      <c r="F388" s="37" t="str">
        <f>VLOOKUP(D388,episodes!$A$1:$E$76,5,FALSE)</f>
        <v>Mudd's Women</v>
      </c>
      <c r="G388" s="37">
        <f>VLOOKUP(D388,episodes!$A$1:$D$76,3,FALSE)</f>
        <v>1</v>
      </c>
      <c r="H388" s="37">
        <f>VLOOKUP(D388,episodes!$A$1:$D$76,4,FALSE)</f>
        <v>6</v>
      </c>
      <c r="J388" s="43"/>
      <c r="K388" s="44">
        <f>COUNTIFS(A:A,A387)</f>
        <v>116</v>
      </c>
      <c r="L388" s="44">
        <f>COUNTIFS(B:B,B388)</f>
        <v>116</v>
      </c>
      <c r="M388" s="39" t="s">
        <v>2491</v>
      </c>
      <c r="O388" s="39" t="s">
        <v>654</v>
      </c>
      <c r="P388" s="39" t="s">
        <v>2979</v>
      </c>
    </row>
    <row r="389" spans="1:16" hidden="1" x14ac:dyDescent="0.3">
      <c r="A389" s="40" t="s">
        <v>1824</v>
      </c>
      <c r="B389" s="34" t="s">
        <v>728</v>
      </c>
      <c r="C389" s="35" t="s">
        <v>2760</v>
      </c>
      <c r="D389" s="41">
        <v>106</v>
      </c>
      <c r="E389" s="42">
        <f>VLOOKUP(D389,episodes!$A$1:$B$76,2,FALSE)</f>
        <v>7</v>
      </c>
      <c r="F389" s="37" t="str">
        <f>VLOOKUP(D389,episodes!$A$1:$E$76,5,FALSE)</f>
        <v>Mudd's Women</v>
      </c>
      <c r="G389" s="37">
        <f>VLOOKUP(D389,episodes!$A$1:$D$76,3,FALSE)</f>
        <v>1</v>
      </c>
      <c r="H389" s="37">
        <f>VLOOKUP(D389,episodes!$A$1:$D$76,4,FALSE)</f>
        <v>6</v>
      </c>
      <c r="J389" s="43"/>
      <c r="K389" s="44">
        <f>COUNTIFS(A:A,A388)</f>
        <v>116</v>
      </c>
      <c r="L389" s="44">
        <f>COUNTIFS(B:B,B389)</f>
        <v>116</v>
      </c>
      <c r="M389" s="52" t="s">
        <v>571</v>
      </c>
      <c r="N389" s="39" t="s">
        <v>606</v>
      </c>
      <c r="P389" s="39" t="s">
        <v>3016</v>
      </c>
    </row>
    <row r="390" spans="1:16" hidden="1" x14ac:dyDescent="0.3">
      <c r="A390" s="40" t="s">
        <v>1824</v>
      </c>
      <c r="B390" s="34" t="s">
        <v>728</v>
      </c>
      <c r="C390" s="35" t="s">
        <v>2761</v>
      </c>
      <c r="D390" s="41">
        <v>106</v>
      </c>
      <c r="E390" s="42">
        <f>VLOOKUP(D390,episodes!$A$1:$B$76,2,FALSE)</f>
        <v>7</v>
      </c>
      <c r="F390" s="37" t="str">
        <f>VLOOKUP(D390,episodes!$A$1:$E$76,5,FALSE)</f>
        <v>Mudd's Women</v>
      </c>
      <c r="G390" s="37">
        <f>VLOOKUP(D390,episodes!$A$1:$D$76,3,FALSE)</f>
        <v>1</v>
      </c>
      <c r="H390" s="37">
        <f>VLOOKUP(D390,episodes!$A$1:$D$76,4,FALSE)</f>
        <v>6</v>
      </c>
      <c r="J390" s="43"/>
      <c r="K390" s="44">
        <f>COUNTIFS(A:A,A389)</f>
        <v>116</v>
      </c>
      <c r="L390" s="44">
        <f>COUNTIFS(B:B,B390)</f>
        <v>116</v>
      </c>
      <c r="M390" s="46" t="s">
        <v>1247</v>
      </c>
      <c r="N390" s="49" t="s">
        <v>2491</v>
      </c>
      <c r="P390" s="39" t="s">
        <v>3017</v>
      </c>
    </row>
    <row r="391" spans="1:16" hidden="1" x14ac:dyDescent="0.3">
      <c r="A391" s="40" t="s">
        <v>1824</v>
      </c>
      <c r="B391" s="34" t="s">
        <v>728</v>
      </c>
      <c r="C391" s="35" t="s">
        <v>2768</v>
      </c>
      <c r="D391" s="41">
        <v>107</v>
      </c>
      <c r="E391" s="42">
        <f>VLOOKUP(D391,episodes!$A$1:$B$76,2,FALSE)</f>
        <v>8</v>
      </c>
      <c r="F391" s="37" t="str">
        <f>VLOOKUP(D391,episodes!$A$1:$E$76,5,FALSE)</f>
        <v>What Are Little Girls Made Of?</v>
      </c>
      <c r="G391" s="37">
        <f>VLOOKUP(D391,episodes!$A$1:$D$76,3,FALSE)</f>
        <v>1</v>
      </c>
      <c r="H391" s="37">
        <f>VLOOKUP(D391,episodes!$A$1:$D$76,4,FALSE)</f>
        <v>7</v>
      </c>
      <c r="J391" s="43"/>
      <c r="K391" s="44">
        <f>COUNTIFS(A:A,A390)</f>
        <v>116</v>
      </c>
      <c r="L391" s="44">
        <f>COUNTIFS(B:B,B391)</f>
        <v>116</v>
      </c>
      <c r="M391" s="46" t="s">
        <v>2491</v>
      </c>
      <c r="N391" s="39" t="s">
        <v>1247</v>
      </c>
      <c r="P391" s="39" t="s">
        <v>3026</v>
      </c>
    </row>
    <row r="392" spans="1:16" hidden="1" x14ac:dyDescent="0.3">
      <c r="A392" s="40" t="s">
        <v>1824</v>
      </c>
      <c r="B392" s="34" t="s">
        <v>728</v>
      </c>
      <c r="C392" s="35" t="s">
        <v>2769</v>
      </c>
      <c r="D392" s="41">
        <v>107</v>
      </c>
      <c r="E392" s="42">
        <f>VLOOKUP(D392,episodes!$A$1:$B$76,2,FALSE)</f>
        <v>8</v>
      </c>
      <c r="F392" s="37" t="str">
        <f>VLOOKUP(D392,episodes!$A$1:$E$76,5,FALSE)</f>
        <v>What Are Little Girls Made Of?</v>
      </c>
      <c r="G392" s="37">
        <f>VLOOKUP(D392,episodes!$A$1:$D$76,3,FALSE)</f>
        <v>1</v>
      </c>
      <c r="H392" s="37">
        <f>VLOOKUP(D392,episodes!$A$1:$D$76,4,FALSE)</f>
        <v>7</v>
      </c>
      <c r="J392" s="43"/>
      <c r="K392" s="44">
        <f>COUNTIFS(A:A,A391)</f>
        <v>116</v>
      </c>
      <c r="L392" s="44">
        <f>COUNTIFS(B:B,B392)</f>
        <v>116</v>
      </c>
      <c r="M392" s="46" t="s">
        <v>1247</v>
      </c>
      <c r="N392" s="49" t="s">
        <v>2491</v>
      </c>
      <c r="P392" s="39" t="s">
        <v>3027</v>
      </c>
    </row>
    <row r="393" spans="1:16" hidden="1" x14ac:dyDescent="0.3">
      <c r="A393" s="40" t="s">
        <v>1824</v>
      </c>
      <c r="B393" s="34" t="s">
        <v>728</v>
      </c>
      <c r="C393" s="35" t="s">
        <v>2770</v>
      </c>
      <c r="D393" s="41">
        <v>107</v>
      </c>
      <c r="E393" s="42">
        <f>VLOOKUP(D393,episodes!$A$1:$B$76,2,FALSE)</f>
        <v>8</v>
      </c>
      <c r="F393" s="37" t="str">
        <f>VLOOKUP(D393,episodes!$A$1:$E$76,5,FALSE)</f>
        <v>What Are Little Girls Made Of?</v>
      </c>
      <c r="G393" s="37">
        <f>VLOOKUP(D393,episodes!$A$1:$D$76,3,FALSE)</f>
        <v>1</v>
      </c>
      <c r="H393" s="37">
        <f>VLOOKUP(D393,episodes!$A$1:$D$76,4,FALSE)</f>
        <v>7</v>
      </c>
      <c r="J393" s="43"/>
      <c r="K393" s="44">
        <f>COUNTIFS(A:A,A392)</f>
        <v>116</v>
      </c>
      <c r="L393" s="44">
        <f>COUNTIFS(B:B,B393)</f>
        <v>116</v>
      </c>
      <c r="M393" s="46" t="s">
        <v>1247</v>
      </c>
      <c r="N393" s="39" t="s">
        <v>1068</v>
      </c>
      <c r="P393" s="39" t="s">
        <v>3028</v>
      </c>
    </row>
    <row r="394" spans="1:16" hidden="1" x14ac:dyDescent="0.3">
      <c r="A394" s="40" t="s">
        <v>1824</v>
      </c>
      <c r="B394" s="34" t="s">
        <v>728</v>
      </c>
      <c r="C394" s="35" t="s">
        <v>2771</v>
      </c>
      <c r="D394" s="41">
        <v>107</v>
      </c>
      <c r="E394" s="42">
        <f>VLOOKUP(D394,episodes!$A$1:$B$76,2,FALSE)</f>
        <v>8</v>
      </c>
      <c r="F394" s="37" t="str">
        <f>VLOOKUP(D394,episodes!$A$1:$E$76,5,FALSE)</f>
        <v>What Are Little Girls Made Of?</v>
      </c>
      <c r="G394" s="37">
        <f>VLOOKUP(D394,episodes!$A$1:$D$76,3,FALSE)</f>
        <v>1</v>
      </c>
      <c r="H394" s="37">
        <f>VLOOKUP(D394,episodes!$A$1:$D$76,4,FALSE)</f>
        <v>7</v>
      </c>
      <c r="J394" s="43"/>
      <c r="K394" s="44">
        <f>COUNTIFS(A:A,A393)</f>
        <v>116</v>
      </c>
      <c r="L394" s="44">
        <f>COUNTIFS(B:B,B394)</f>
        <v>116</v>
      </c>
      <c r="M394" s="46" t="s">
        <v>1247</v>
      </c>
      <c r="N394" s="49" t="s">
        <v>2491</v>
      </c>
      <c r="P394" s="39" t="s">
        <v>3029</v>
      </c>
    </row>
    <row r="395" spans="1:16" hidden="1" x14ac:dyDescent="0.3">
      <c r="A395" s="40" t="s">
        <v>1824</v>
      </c>
      <c r="B395" s="34" t="s">
        <v>728</v>
      </c>
      <c r="C395" s="35" t="s">
        <v>2772</v>
      </c>
      <c r="D395" s="41">
        <v>107</v>
      </c>
      <c r="E395" s="42">
        <f>VLOOKUP(D395,episodes!$A$1:$B$76,2,FALSE)</f>
        <v>8</v>
      </c>
      <c r="F395" s="37" t="str">
        <f>VLOOKUP(D395,episodes!$A$1:$E$76,5,FALSE)</f>
        <v>What Are Little Girls Made Of?</v>
      </c>
      <c r="G395" s="37">
        <f>VLOOKUP(D395,episodes!$A$1:$D$76,3,FALSE)</f>
        <v>1</v>
      </c>
      <c r="H395" s="37">
        <f>VLOOKUP(D395,episodes!$A$1:$D$76,4,FALSE)</f>
        <v>7</v>
      </c>
      <c r="J395" s="43"/>
      <c r="K395" s="44">
        <f>COUNTIFS(A:A,A394)</f>
        <v>116</v>
      </c>
      <c r="L395" s="44">
        <f>COUNTIFS(B:B,B395)</f>
        <v>116</v>
      </c>
      <c r="M395" s="46" t="s">
        <v>1247</v>
      </c>
      <c r="N395" s="49" t="s">
        <v>2491</v>
      </c>
      <c r="P395" s="39" t="s">
        <v>3030</v>
      </c>
    </row>
    <row r="396" spans="1:16" hidden="1" x14ac:dyDescent="0.3">
      <c r="A396" s="40" t="s">
        <v>1824</v>
      </c>
      <c r="B396" s="34" t="s">
        <v>728</v>
      </c>
      <c r="C396" s="35" t="s">
        <v>2778</v>
      </c>
      <c r="D396" s="41">
        <v>109</v>
      </c>
      <c r="E396" s="42">
        <f>VLOOKUP(D396,episodes!$A$1:$B$76,2,FALSE)</f>
        <v>10</v>
      </c>
      <c r="F396" s="37" t="str">
        <f>VLOOKUP(D396,episodes!$A$1:$E$76,5,FALSE)</f>
        <v>Dagger of the Mind</v>
      </c>
      <c r="G396" s="37">
        <f>VLOOKUP(D396,episodes!$A$1:$D$76,3,FALSE)</f>
        <v>1</v>
      </c>
      <c r="H396" s="37">
        <f>VLOOKUP(D396,episodes!$A$1:$D$76,4,FALSE)</f>
        <v>9</v>
      </c>
      <c r="J396" s="43"/>
      <c r="K396" s="44">
        <f>COUNTIFS(A:A,A395)</f>
        <v>116</v>
      </c>
      <c r="L396" s="44">
        <f>COUNTIFS(B:B,B396)</f>
        <v>116</v>
      </c>
      <c r="M396" s="46" t="s">
        <v>2491</v>
      </c>
      <c r="N396" s="39" t="s">
        <v>1247</v>
      </c>
      <c r="P396" s="39" t="s">
        <v>3039</v>
      </c>
    </row>
    <row r="397" spans="1:16" hidden="1" x14ac:dyDescent="0.3">
      <c r="A397" s="40" t="s">
        <v>1824</v>
      </c>
      <c r="B397" s="34" t="s">
        <v>728</v>
      </c>
      <c r="C397" s="35" t="s">
        <v>2779</v>
      </c>
      <c r="D397" s="41">
        <v>109</v>
      </c>
      <c r="E397" s="42">
        <f>VLOOKUP(D397,episodes!$A$1:$B$76,2,FALSE)</f>
        <v>10</v>
      </c>
      <c r="F397" s="37" t="str">
        <f>VLOOKUP(D397,episodes!$A$1:$E$76,5,FALSE)</f>
        <v>Dagger of the Mind</v>
      </c>
      <c r="G397" s="37">
        <f>VLOOKUP(D397,episodes!$A$1:$D$76,3,FALSE)</f>
        <v>1</v>
      </c>
      <c r="H397" s="37">
        <f>VLOOKUP(D397,episodes!$A$1:$D$76,4,FALSE)</f>
        <v>9</v>
      </c>
      <c r="J397" s="43"/>
      <c r="K397" s="44">
        <f>COUNTIFS(A:A,A396)</f>
        <v>116</v>
      </c>
      <c r="L397" s="44">
        <f>COUNTIFS(B:B,B397)</f>
        <v>116</v>
      </c>
      <c r="M397" s="39" t="s">
        <v>1068</v>
      </c>
      <c r="N397" s="45"/>
      <c r="P397" s="39" t="s">
        <v>3040</v>
      </c>
    </row>
    <row r="398" spans="1:16" hidden="1" x14ac:dyDescent="0.3">
      <c r="A398" s="40" t="s">
        <v>1824</v>
      </c>
      <c r="B398" s="34" t="s">
        <v>728</v>
      </c>
      <c r="C398" s="35" t="s">
        <v>2780</v>
      </c>
      <c r="D398" s="41">
        <v>109</v>
      </c>
      <c r="E398" s="42">
        <f>VLOOKUP(D398,episodes!$A$1:$B$76,2,FALSE)</f>
        <v>10</v>
      </c>
      <c r="F398" s="37" t="str">
        <f>VLOOKUP(D398,episodes!$A$1:$E$76,5,FALSE)</f>
        <v>Dagger of the Mind</v>
      </c>
      <c r="G398" s="37">
        <f>VLOOKUP(D398,episodes!$A$1:$D$76,3,FALSE)</f>
        <v>1</v>
      </c>
      <c r="H398" s="37">
        <f>VLOOKUP(D398,episodes!$A$1:$D$76,4,FALSE)</f>
        <v>9</v>
      </c>
      <c r="J398" s="43"/>
      <c r="K398" s="44">
        <f>COUNTIFS(A:A,A397)</f>
        <v>116</v>
      </c>
      <c r="L398" s="44">
        <f>COUNTIFS(B:B,B398)</f>
        <v>116</v>
      </c>
      <c r="M398" s="46" t="s">
        <v>1247</v>
      </c>
      <c r="N398" s="49" t="s">
        <v>2491</v>
      </c>
      <c r="P398" s="39" t="s">
        <v>3042</v>
      </c>
    </row>
    <row r="399" spans="1:16" hidden="1" x14ac:dyDescent="0.3">
      <c r="A399" s="40" t="s">
        <v>1824</v>
      </c>
      <c r="B399" s="34" t="s">
        <v>728</v>
      </c>
      <c r="C399" s="35" t="s">
        <v>2781</v>
      </c>
      <c r="D399" s="41">
        <v>109</v>
      </c>
      <c r="E399" s="42">
        <f>VLOOKUP(D399,episodes!$A$1:$B$76,2,FALSE)</f>
        <v>10</v>
      </c>
      <c r="F399" s="37" t="str">
        <f>VLOOKUP(D399,episodes!$A$1:$E$76,5,FALSE)</f>
        <v>Dagger of the Mind</v>
      </c>
      <c r="G399" s="37">
        <f>VLOOKUP(D399,episodes!$A$1:$D$76,3,FALSE)</f>
        <v>1</v>
      </c>
      <c r="H399" s="37">
        <f>VLOOKUP(D399,episodes!$A$1:$D$76,4,FALSE)</f>
        <v>9</v>
      </c>
      <c r="J399" s="43"/>
      <c r="K399" s="44">
        <f>COUNTIFS(A:A,A398)</f>
        <v>116</v>
      </c>
      <c r="L399" s="44">
        <f>COUNTIFS(B:B,B399)</f>
        <v>116</v>
      </c>
      <c r="M399" s="46" t="s">
        <v>1247</v>
      </c>
      <c r="N399" s="49" t="s">
        <v>2491</v>
      </c>
      <c r="P399" s="39" t="s">
        <v>3043</v>
      </c>
    </row>
    <row r="400" spans="1:16" hidden="1" x14ac:dyDescent="0.3">
      <c r="A400" s="40" t="s">
        <v>1824</v>
      </c>
      <c r="B400" s="34" t="s">
        <v>728</v>
      </c>
      <c r="C400" s="50" t="s">
        <v>3225</v>
      </c>
      <c r="D400" s="41">
        <v>110</v>
      </c>
      <c r="E400" s="42">
        <f>VLOOKUP(D400,episodes!$A$1:$B$76,2,FALSE)</f>
        <v>11</v>
      </c>
      <c r="F400" s="37" t="str">
        <f>VLOOKUP(D400,episodes!$A$1:$E$76,5,FALSE)</f>
        <v>The Corbomite Maneuver</v>
      </c>
      <c r="G400" s="37">
        <f>VLOOKUP(D400,episodes!$A$1:$D$76,3,FALSE)</f>
        <v>1</v>
      </c>
      <c r="H400" s="37">
        <f>VLOOKUP(D400,episodes!$A$1:$D$76,4,FALSE)</f>
        <v>10</v>
      </c>
      <c r="J400" s="43"/>
      <c r="K400" s="44">
        <f>COUNTIFS(A:A,A399)</f>
        <v>116</v>
      </c>
      <c r="L400" s="44">
        <f>COUNTIFS(B:B,B400)</f>
        <v>116</v>
      </c>
      <c r="M400" s="39" t="s">
        <v>127</v>
      </c>
      <c r="N400" s="45"/>
      <c r="O400" s="39" t="s">
        <v>1647</v>
      </c>
      <c r="P400" s="39" t="s">
        <v>2979</v>
      </c>
    </row>
    <row r="401" spans="1:16" hidden="1" x14ac:dyDescent="0.3">
      <c r="A401" s="40" t="s">
        <v>1824</v>
      </c>
      <c r="B401" s="34" t="s">
        <v>728</v>
      </c>
      <c r="C401" s="35" t="s">
        <v>2784</v>
      </c>
      <c r="D401" s="41">
        <v>110</v>
      </c>
      <c r="E401" s="42">
        <f>VLOOKUP(D401,episodes!$A$1:$B$76,2,FALSE)</f>
        <v>11</v>
      </c>
      <c r="F401" s="37" t="str">
        <f>VLOOKUP(D401,episodes!$A$1:$E$76,5,FALSE)</f>
        <v>The Corbomite Maneuver</v>
      </c>
      <c r="G401" s="37">
        <f>VLOOKUP(D401,episodes!$A$1:$D$76,3,FALSE)</f>
        <v>1</v>
      </c>
      <c r="H401" s="37">
        <f>VLOOKUP(D401,episodes!$A$1:$D$76,4,FALSE)</f>
        <v>10</v>
      </c>
      <c r="J401" s="43"/>
      <c r="K401" s="44">
        <f>COUNTIFS(A:A,A400)</f>
        <v>116</v>
      </c>
      <c r="L401" s="44">
        <f>COUNTIFS(B:B,B401)</f>
        <v>116</v>
      </c>
      <c r="M401" s="46" t="s">
        <v>2491</v>
      </c>
      <c r="N401" s="39" t="s">
        <v>1068</v>
      </c>
      <c r="P401" s="39" t="s">
        <v>3047</v>
      </c>
    </row>
    <row r="402" spans="1:16" hidden="1" x14ac:dyDescent="0.3">
      <c r="A402" s="40" t="s">
        <v>1824</v>
      </c>
      <c r="B402" s="34" t="s">
        <v>728</v>
      </c>
      <c r="C402" s="35" t="s">
        <v>3519</v>
      </c>
      <c r="D402" s="41">
        <v>110</v>
      </c>
      <c r="E402" s="42">
        <f>VLOOKUP(D402,episodes!$A$1:$B$76,2,FALSE)</f>
        <v>11</v>
      </c>
      <c r="F402" s="37" t="str">
        <f>VLOOKUP(D402,episodes!$A$1:$E$76,5,FALSE)</f>
        <v>The Corbomite Maneuver</v>
      </c>
      <c r="G402" s="37">
        <f>VLOOKUP(D402,episodes!$A$1:$D$76,3,FALSE)</f>
        <v>1</v>
      </c>
      <c r="H402" s="37">
        <f>VLOOKUP(D402,episodes!$A$1:$D$76,4,FALSE)</f>
        <v>10</v>
      </c>
      <c r="J402" s="43"/>
      <c r="K402" s="44">
        <f>COUNTIFS(A:A,A401)</f>
        <v>116</v>
      </c>
      <c r="L402" s="44">
        <f>COUNTIFS(B:B,B402)</f>
        <v>116</v>
      </c>
      <c r="M402" s="46" t="s">
        <v>2491</v>
      </c>
      <c r="N402" s="39" t="s">
        <v>1247</v>
      </c>
      <c r="P402" s="39" t="s">
        <v>3048</v>
      </c>
    </row>
    <row r="403" spans="1:16" hidden="1" x14ac:dyDescent="0.3">
      <c r="A403" s="40" t="s">
        <v>1824</v>
      </c>
      <c r="B403" s="34" t="s">
        <v>728</v>
      </c>
      <c r="C403" s="35" t="s">
        <v>3519</v>
      </c>
      <c r="D403" s="41">
        <v>110</v>
      </c>
      <c r="E403" s="42">
        <f>VLOOKUP(D403,episodes!$A$1:$B$76,2,FALSE)</f>
        <v>11</v>
      </c>
      <c r="F403" s="37" t="str">
        <f>VLOOKUP(D403,episodes!$A$1:$E$76,5,FALSE)</f>
        <v>The Corbomite Maneuver</v>
      </c>
      <c r="G403" s="37">
        <f>VLOOKUP(D403,episodes!$A$1:$D$76,3,FALSE)</f>
        <v>1</v>
      </c>
      <c r="H403" s="37">
        <f>VLOOKUP(D403,episodes!$A$1:$D$76,4,FALSE)</f>
        <v>10</v>
      </c>
      <c r="J403" s="43"/>
      <c r="K403" s="44">
        <f>COUNTIFS(A:A,A402)</f>
        <v>116</v>
      </c>
      <c r="L403" s="44">
        <f>COUNTIFS(B:B,B403)</f>
        <v>116</v>
      </c>
      <c r="M403" s="46" t="s">
        <v>2491</v>
      </c>
      <c r="N403" s="39" t="s">
        <v>1247</v>
      </c>
      <c r="P403" s="39" t="s">
        <v>3048</v>
      </c>
    </row>
    <row r="404" spans="1:16" hidden="1" x14ac:dyDescent="0.3">
      <c r="A404" s="40" t="s">
        <v>1824</v>
      </c>
      <c r="B404" s="34" t="s">
        <v>728</v>
      </c>
      <c r="C404" s="35" t="s">
        <v>3519</v>
      </c>
      <c r="D404" s="41">
        <v>110</v>
      </c>
      <c r="E404" s="42">
        <f>VLOOKUP(D404,episodes!$A$1:$B$76,2,FALSE)</f>
        <v>11</v>
      </c>
      <c r="F404" s="37" t="str">
        <f>VLOOKUP(D404,episodes!$A$1:$E$76,5,FALSE)</f>
        <v>The Corbomite Maneuver</v>
      </c>
      <c r="G404" s="37">
        <f>VLOOKUP(D404,episodes!$A$1:$D$76,3,FALSE)</f>
        <v>1</v>
      </c>
      <c r="H404" s="37">
        <f>VLOOKUP(D404,episodes!$A$1:$D$76,4,FALSE)</f>
        <v>10</v>
      </c>
      <c r="J404" s="43"/>
      <c r="K404" s="44">
        <f>COUNTIFS(A:A,A403)</f>
        <v>116</v>
      </c>
      <c r="L404" s="44">
        <f>COUNTIFS(B:B,B404)</f>
        <v>116</v>
      </c>
      <c r="M404" s="46" t="s">
        <v>2491</v>
      </c>
      <c r="N404" s="39" t="s">
        <v>1247</v>
      </c>
      <c r="P404" s="39" t="s">
        <v>3048</v>
      </c>
    </row>
    <row r="405" spans="1:16" hidden="1" x14ac:dyDescent="0.3">
      <c r="A405" s="40" t="s">
        <v>1824</v>
      </c>
      <c r="B405" s="34" t="s">
        <v>728</v>
      </c>
      <c r="C405" s="35" t="s">
        <v>3519</v>
      </c>
      <c r="D405" s="41">
        <v>110</v>
      </c>
      <c r="E405" s="42">
        <f>VLOOKUP(D405,episodes!$A$1:$B$76,2,FALSE)</f>
        <v>11</v>
      </c>
      <c r="F405" s="37" t="str">
        <f>VLOOKUP(D405,episodes!$A$1:$E$76,5,FALSE)</f>
        <v>The Corbomite Maneuver</v>
      </c>
      <c r="G405" s="37">
        <f>VLOOKUP(D405,episodes!$A$1:$D$76,3,FALSE)</f>
        <v>1</v>
      </c>
      <c r="H405" s="37">
        <f>VLOOKUP(D405,episodes!$A$1:$D$76,4,FALSE)</f>
        <v>10</v>
      </c>
      <c r="J405" s="43"/>
      <c r="K405" s="44">
        <f>COUNTIFS(A:A,A404)</f>
        <v>116</v>
      </c>
      <c r="L405" s="44">
        <f>COUNTIFS(B:B,B405)</f>
        <v>116</v>
      </c>
      <c r="M405" s="46" t="s">
        <v>2491</v>
      </c>
      <c r="N405" s="39" t="s">
        <v>1247</v>
      </c>
      <c r="P405" s="39" t="s">
        <v>3048</v>
      </c>
    </row>
    <row r="406" spans="1:16" hidden="1" x14ac:dyDescent="0.3">
      <c r="A406" s="40" t="s">
        <v>1824</v>
      </c>
      <c r="B406" s="34" t="s">
        <v>728</v>
      </c>
      <c r="C406" s="35" t="s">
        <v>3519</v>
      </c>
      <c r="D406" s="41">
        <v>110</v>
      </c>
      <c r="E406" s="42">
        <f>VLOOKUP(D406,episodes!$A$1:$B$76,2,FALSE)</f>
        <v>11</v>
      </c>
      <c r="F406" s="37" t="str">
        <f>VLOOKUP(D406,episodes!$A$1:$E$76,5,FALSE)</f>
        <v>The Corbomite Maneuver</v>
      </c>
      <c r="G406" s="37">
        <f>VLOOKUP(D406,episodes!$A$1:$D$76,3,FALSE)</f>
        <v>1</v>
      </c>
      <c r="H406" s="37">
        <f>VLOOKUP(D406,episodes!$A$1:$D$76,4,FALSE)</f>
        <v>10</v>
      </c>
      <c r="J406" s="43"/>
      <c r="K406" s="44">
        <f>COUNTIFS(A:A,A405)</f>
        <v>116</v>
      </c>
      <c r="L406" s="44">
        <f>COUNTIFS(B:B,B406)</f>
        <v>116</v>
      </c>
      <c r="M406" s="46" t="s">
        <v>2491</v>
      </c>
      <c r="N406" s="39" t="s">
        <v>1247</v>
      </c>
      <c r="P406" s="39" t="s">
        <v>3048</v>
      </c>
    </row>
    <row r="407" spans="1:16" hidden="1" x14ac:dyDescent="0.3">
      <c r="A407" s="40" t="s">
        <v>1824</v>
      </c>
      <c r="B407" s="34" t="s">
        <v>728</v>
      </c>
      <c r="C407" s="50" t="s">
        <v>3224</v>
      </c>
      <c r="D407" s="41">
        <v>110</v>
      </c>
      <c r="E407" s="42">
        <f>VLOOKUP(D407,episodes!$A$1:$B$76,2,FALSE)</f>
        <v>11</v>
      </c>
      <c r="F407" s="37" t="str">
        <f>VLOOKUP(D407,episodes!$A$1:$E$76,5,FALSE)</f>
        <v>The Corbomite Maneuver</v>
      </c>
      <c r="G407" s="37">
        <f>VLOOKUP(D407,episodes!$A$1:$D$76,3,FALSE)</f>
        <v>1</v>
      </c>
      <c r="H407" s="37">
        <f>VLOOKUP(D407,episodes!$A$1:$D$76,4,FALSE)</f>
        <v>10</v>
      </c>
      <c r="J407" s="43"/>
      <c r="K407" s="44">
        <f>COUNTIFS(A:A,A406)</f>
        <v>116</v>
      </c>
      <c r="L407" s="44">
        <f>COUNTIFS(B:B,B407)</f>
        <v>116</v>
      </c>
      <c r="M407" s="39" t="s">
        <v>127</v>
      </c>
      <c r="N407" s="45"/>
      <c r="O407" s="39" t="s">
        <v>1646</v>
      </c>
      <c r="P407" s="39" t="s">
        <v>2979</v>
      </c>
    </row>
    <row r="408" spans="1:16" hidden="1" x14ac:dyDescent="0.3">
      <c r="A408" s="40" t="s">
        <v>1824</v>
      </c>
      <c r="B408" s="34" t="s">
        <v>728</v>
      </c>
      <c r="C408" s="35" t="s">
        <v>2785</v>
      </c>
      <c r="D408" s="41">
        <v>110</v>
      </c>
      <c r="E408" s="42">
        <f>VLOOKUP(D408,episodes!$A$1:$B$76,2,FALSE)</f>
        <v>11</v>
      </c>
      <c r="F408" s="37" t="str">
        <f>VLOOKUP(D408,episodes!$A$1:$E$76,5,FALSE)</f>
        <v>The Corbomite Maneuver</v>
      </c>
      <c r="G408" s="37">
        <f>VLOOKUP(D408,episodes!$A$1:$D$76,3,FALSE)</f>
        <v>1</v>
      </c>
      <c r="H408" s="37">
        <f>VLOOKUP(D408,episodes!$A$1:$D$76,4,FALSE)</f>
        <v>10</v>
      </c>
      <c r="J408" s="43"/>
      <c r="K408" s="44">
        <f>COUNTIFS(A:A,A407)</f>
        <v>116</v>
      </c>
      <c r="L408" s="44">
        <f>COUNTIFS(B:B,B408)</f>
        <v>116</v>
      </c>
      <c r="M408" s="39" t="s">
        <v>1247</v>
      </c>
      <c r="N408" s="45"/>
      <c r="P408" s="39" t="s">
        <v>3049</v>
      </c>
    </row>
    <row r="409" spans="1:16" hidden="1" x14ac:dyDescent="0.3">
      <c r="A409" s="40" t="s">
        <v>1824</v>
      </c>
      <c r="B409" s="34" t="s">
        <v>728</v>
      </c>
      <c r="C409" s="35" t="s">
        <v>3226</v>
      </c>
      <c r="D409" s="41">
        <v>110</v>
      </c>
      <c r="E409" s="42">
        <f>VLOOKUP(D409,episodes!$A$1:$B$76,2,FALSE)</f>
        <v>11</v>
      </c>
      <c r="F409" s="37" t="str">
        <f>VLOOKUP(D409,episodes!$A$1:$E$76,5,FALSE)</f>
        <v>The Corbomite Maneuver</v>
      </c>
      <c r="G409" s="37">
        <f>VLOOKUP(D409,episodes!$A$1:$D$76,3,FALSE)</f>
        <v>1</v>
      </c>
      <c r="H409" s="37">
        <f>VLOOKUP(D409,episodes!$A$1:$D$76,4,FALSE)</f>
        <v>10</v>
      </c>
      <c r="J409" s="43"/>
      <c r="K409" s="44">
        <f>COUNTIFS(A:A,A408)</f>
        <v>116</v>
      </c>
      <c r="L409" s="44">
        <f>COUNTIFS(B:B,B409)</f>
        <v>116</v>
      </c>
      <c r="M409" s="39" t="s">
        <v>1247</v>
      </c>
      <c r="N409" s="45"/>
      <c r="P409" s="39" t="s">
        <v>3050</v>
      </c>
    </row>
    <row r="410" spans="1:16" hidden="1" x14ac:dyDescent="0.3">
      <c r="A410" s="40" t="s">
        <v>1824</v>
      </c>
      <c r="B410" s="34" t="s">
        <v>728</v>
      </c>
      <c r="C410" s="35" t="s">
        <v>2786</v>
      </c>
      <c r="D410" s="41">
        <v>110</v>
      </c>
      <c r="E410" s="42">
        <f>VLOOKUP(D410,episodes!$A$1:$B$76,2,FALSE)</f>
        <v>11</v>
      </c>
      <c r="F410" s="37" t="str">
        <f>VLOOKUP(D410,episodes!$A$1:$E$76,5,FALSE)</f>
        <v>The Corbomite Maneuver</v>
      </c>
      <c r="G410" s="37">
        <f>VLOOKUP(D410,episodes!$A$1:$D$76,3,FALSE)</f>
        <v>1</v>
      </c>
      <c r="H410" s="37">
        <f>VLOOKUP(D410,episodes!$A$1:$D$76,4,FALSE)</f>
        <v>10</v>
      </c>
      <c r="J410" s="43"/>
      <c r="K410" s="44">
        <f>COUNTIFS(A:A,A409)</f>
        <v>116</v>
      </c>
      <c r="L410" s="44">
        <f>COUNTIFS(B:B,B410)</f>
        <v>116</v>
      </c>
      <c r="M410" s="39" t="s">
        <v>597</v>
      </c>
      <c r="N410" s="45" t="s">
        <v>2526</v>
      </c>
      <c r="P410" s="39" t="s">
        <v>3051</v>
      </c>
    </row>
    <row r="411" spans="1:16" hidden="1" x14ac:dyDescent="0.3">
      <c r="A411" s="40" t="s">
        <v>1824</v>
      </c>
      <c r="B411" s="34" t="s">
        <v>728</v>
      </c>
      <c r="C411" s="35" t="s">
        <v>2798</v>
      </c>
      <c r="D411" s="41">
        <v>111</v>
      </c>
      <c r="E411" s="42">
        <f>VLOOKUP(D411,episodes!$A$1:$B$76,2,FALSE)</f>
        <v>12</v>
      </c>
      <c r="F411" s="37" t="str">
        <f>VLOOKUP(D411,episodes!$A$1:$E$76,5,FALSE)</f>
        <v>The Menagerie, Part I</v>
      </c>
      <c r="G411" s="37">
        <f>VLOOKUP(D411,episodes!$A$1:$D$76,3,FALSE)</f>
        <v>1</v>
      </c>
      <c r="H411" s="37">
        <f>VLOOKUP(D411,episodes!$A$1:$D$76,4,FALSE)</f>
        <v>11</v>
      </c>
      <c r="J411" s="43"/>
      <c r="K411" s="44">
        <f>COUNTIFS(A:A,A410)</f>
        <v>116</v>
      </c>
      <c r="L411" s="44">
        <f>COUNTIFS(B:B,B411)</f>
        <v>116</v>
      </c>
      <c r="M411" s="39" t="s">
        <v>598</v>
      </c>
      <c r="N411" s="45"/>
      <c r="P411" s="39" t="s">
        <v>3055</v>
      </c>
    </row>
    <row r="412" spans="1:16" hidden="1" x14ac:dyDescent="0.3">
      <c r="A412" s="40" t="s">
        <v>1824</v>
      </c>
      <c r="B412" s="34" t="s">
        <v>728</v>
      </c>
      <c r="C412" s="35" t="s">
        <v>2799</v>
      </c>
      <c r="D412" s="41">
        <v>111</v>
      </c>
      <c r="E412" s="42">
        <f>VLOOKUP(D412,episodes!$A$1:$B$76,2,FALSE)</f>
        <v>12</v>
      </c>
      <c r="F412" s="37" t="str">
        <f>VLOOKUP(D412,episodes!$A$1:$E$76,5,FALSE)</f>
        <v>The Menagerie, Part I</v>
      </c>
      <c r="G412" s="37">
        <f>VLOOKUP(D412,episodes!$A$1:$D$76,3,FALSE)</f>
        <v>1</v>
      </c>
      <c r="H412" s="37">
        <f>VLOOKUP(D412,episodes!$A$1:$D$76,4,FALSE)</f>
        <v>11</v>
      </c>
      <c r="J412" s="43"/>
      <c r="K412" s="44">
        <f>COUNTIFS(A:A,A411)</f>
        <v>116</v>
      </c>
      <c r="L412" s="44">
        <f>COUNTIFS(B:B,B412)</f>
        <v>116</v>
      </c>
      <c r="M412" s="39" t="s">
        <v>2491</v>
      </c>
      <c r="N412" s="45"/>
      <c r="P412" s="39" t="s">
        <v>3056</v>
      </c>
    </row>
    <row r="413" spans="1:16" hidden="1" x14ac:dyDescent="0.3">
      <c r="A413" s="40" t="s">
        <v>1824</v>
      </c>
      <c r="B413" s="34" t="s">
        <v>728</v>
      </c>
      <c r="C413" s="35" t="s">
        <v>2800</v>
      </c>
      <c r="D413" s="41">
        <v>111</v>
      </c>
      <c r="E413" s="42">
        <f>VLOOKUP(D413,episodes!$A$1:$B$76,2,FALSE)</f>
        <v>12</v>
      </c>
      <c r="F413" s="37" t="str">
        <f>VLOOKUP(D413,episodes!$A$1:$E$76,5,FALSE)</f>
        <v>The Menagerie, Part I</v>
      </c>
      <c r="G413" s="37">
        <f>VLOOKUP(D413,episodes!$A$1:$D$76,3,FALSE)</f>
        <v>1</v>
      </c>
      <c r="H413" s="37">
        <f>VLOOKUP(D413,episodes!$A$1:$D$76,4,FALSE)</f>
        <v>11</v>
      </c>
      <c r="J413" s="43"/>
      <c r="K413" s="44">
        <f>COUNTIFS(A:A,A412)</f>
        <v>116</v>
      </c>
      <c r="L413" s="44">
        <f>COUNTIFS(B:B,B413)</f>
        <v>116</v>
      </c>
      <c r="M413" s="46" t="s">
        <v>2491</v>
      </c>
      <c r="N413" s="45" t="s">
        <v>598</v>
      </c>
      <c r="P413" s="39" t="s">
        <v>3057</v>
      </c>
    </row>
    <row r="414" spans="1:16" hidden="1" x14ac:dyDescent="0.3">
      <c r="A414" s="40" t="s">
        <v>1824</v>
      </c>
      <c r="B414" s="34" t="s">
        <v>728</v>
      </c>
      <c r="C414" s="35" t="s">
        <v>2801</v>
      </c>
      <c r="D414" s="41">
        <v>111</v>
      </c>
      <c r="E414" s="42">
        <f>VLOOKUP(D414,episodes!$A$1:$B$76,2,FALSE)</f>
        <v>12</v>
      </c>
      <c r="F414" s="37" t="str">
        <f>VLOOKUP(D414,episodes!$A$1:$E$76,5,FALSE)</f>
        <v>The Menagerie, Part I</v>
      </c>
      <c r="G414" s="37">
        <f>VLOOKUP(D414,episodes!$A$1:$D$76,3,FALSE)</f>
        <v>1</v>
      </c>
      <c r="H414" s="37">
        <f>VLOOKUP(D414,episodes!$A$1:$D$76,4,FALSE)</f>
        <v>11</v>
      </c>
      <c r="J414" s="43"/>
      <c r="K414" s="44">
        <f>COUNTIFS(A:A,A413)</f>
        <v>116</v>
      </c>
      <c r="L414" s="44">
        <f>COUNTIFS(B:B,B414)</f>
        <v>116</v>
      </c>
      <c r="M414" s="46" t="s">
        <v>1247</v>
      </c>
      <c r="N414" s="39" t="s">
        <v>1068</v>
      </c>
      <c r="P414" s="39" t="s">
        <v>3058</v>
      </c>
    </row>
    <row r="415" spans="1:16" hidden="1" x14ac:dyDescent="0.3">
      <c r="A415" s="40" t="s">
        <v>1824</v>
      </c>
      <c r="B415" s="34" t="s">
        <v>728</v>
      </c>
      <c r="C415" s="35" t="s">
        <v>3530</v>
      </c>
      <c r="D415" s="41">
        <v>111</v>
      </c>
      <c r="E415" s="42">
        <f>VLOOKUP(D415,episodes!$A$1:$B$76,2,FALSE)</f>
        <v>12</v>
      </c>
      <c r="F415" s="37" t="str">
        <f>VLOOKUP(D415,episodes!$A$1:$E$76,5,FALSE)</f>
        <v>The Menagerie, Part I</v>
      </c>
      <c r="G415" s="37">
        <f>VLOOKUP(D415,episodes!$A$1:$D$76,3,FALSE)</f>
        <v>1</v>
      </c>
      <c r="H415" s="37">
        <f>VLOOKUP(D415,episodes!$A$1:$D$76,4,FALSE)</f>
        <v>11</v>
      </c>
      <c r="J415" s="43"/>
      <c r="K415" s="44">
        <f>COUNTIFS(A:A,A414)</f>
        <v>116</v>
      </c>
      <c r="L415" s="44">
        <f>COUNTIFS(B:B,B415)</f>
        <v>116</v>
      </c>
      <c r="M415" s="39" t="s">
        <v>1247</v>
      </c>
      <c r="N415" s="45"/>
      <c r="P415" s="39" t="s">
        <v>3059</v>
      </c>
    </row>
    <row r="416" spans="1:16" hidden="1" x14ac:dyDescent="0.3">
      <c r="A416" s="40" t="s">
        <v>1824</v>
      </c>
      <c r="B416" s="34" t="s">
        <v>728</v>
      </c>
      <c r="C416" s="35" t="s">
        <v>2802</v>
      </c>
      <c r="D416" s="41">
        <v>113</v>
      </c>
      <c r="E416" s="42">
        <f>VLOOKUP(D416,episodes!$A$1:$B$76,2,FALSE)</f>
        <v>14</v>
      </c>
      <c r="F416" s="37" t="str">
        <f>VLOOKUP(D416,episodes!$A$1:$E$76,5,FALSE)</f>
        <v>The Conscience of the King</v>
      </c>
      <c r="G416" s="37">
        <f>VLOOKUP(D416,episodes!$A$1:$D$76,3,FALSE)</f>
        <v>1</v>
      </c>
      <c r="H416" s="37">
        <f>VLOOKUP(D416,episodes!$A$1:$D$76,4,FALSE)</f>
        <v>13</v>
      </c>
      <c r="J416" s="43"/>
      <c r="K416" s="44">
        <f>COUNTIFS(A:A,A415)</f>
        <v>116</v>
      </c>
      <c r="L416" s="44">
        <f>COUNTIFS(B:B,B416)</f>
        <v>116</v>
      </c>
      <c r="M416" s="46" t="s">
        <v>2491</v>
      </c>
      <c r="N416" s="39" t="s">
        <v>1247</v>
      </c>
      <c r="P416" s="39" t="s">
        <v>3060</v>
      </c>
    </row>
    <row r="417" spans="1:16" hidden="1" x14ac:dyDescent="0.3">
      <c r="A417" s="40" t="s">
        <v>1824</v>
      </c>
      <c r="B417" s="34" t="s">
        <v>728</v>
      </c>
      <c r="C417" s="35" t="s">
        <v>2804</v>
      </c>
      <c r="D417" s="48">
        <v>114</v>
      </c>
      <c r="E417" s="42">
        <f>VLOOKUP(D417,episodes!$A$1:$B$76,2,FALSE)</f>
        <v>15</v>
      </c>
      <c r="F417" s="37" t="str">
        <f>VLOOKUP(D417,episodes!$A$1:$E$76,5,FALSE)</f>
        <v>Balance of Terror</v>
      </c>
      <c r="G417" s="37">
        <f>VLOOKUP(D417,episodes!$A$1:$D$76,3,FALSE)</f>
        <v>1</v>
      </c>
      <c r="H417" s="37">
        <f>VLOOKUP(D417,episodes!$A$1:$D$76,4,FALSE)</f>
        <v>14</v>
      </c>
      <c r="J417" s="43"/>
      <c r="K417" s="44">
        <f>COUNTIFS(A:A,A416)</f>
        <v>116</v>
      </c>
      <c r="L417" s="44">
        <f>COUNTIFS(B:B,B417)</f>
        <v>116</v>
      </c>
      <c r="M417" s="46" t="s">
        <v>2491</v>
      </c>
      <c r="N417" s="39" t="s">
        <v>1247</v>
      </c>
      <c r="P417" s="46" t="s">
        <v>3062</v>
      </c>
    </row>
    <row r="418" spans="1:16" hidden="1" x14ac:dyDescent="0.3">
      <c r="A418" s="40" t="s">
        <v>1824</v>
      </c>
      <c r="B418" s="34" t="s">
        <v>728</v>
      </c>
      <c r="C418" s="35" t="s">
        <v>3258</v>
      </c>
      <c r="D418" s="48">
        <v>114</v>
      </c>
      <c r="E418" s="42">
        <f>VLOOKUP(D418,episodes!$A$1:$B$76,2,FALSE)</f>
        <v>15</v>
      </c>
      <c r="F418" s="37" t="str">
        <f>VLOOKUP(D418,episodes!$A$1:$E$76,5,FALSE)</f>
        <v>Balance of Terror</v>
      </c>
      <c r="G418" s="37">
        <f>VLOOKUP(D418,episodes!$A$1:$D$76,3,FALSE)</f>
        <v>1</v>
      </c>
      <c r="H418" s="37">
        <f>VLOOKUP(D418,episodes!$A$1:$D$76,4,FALSE)</f>
        <v>14</v>
      </c>
      <c r="J418" s="43"/>
      <c r="K418" s="44">
        <f>COUNTIFS(A:A,A417)</f>
        <v>116</v>
      </c>
      <c r="L418" s="44">
        <f>COUNTIFS(B:B,B418)</f>
        <v>116</v>
      </c>
      <c r="M418" s="46" t="s">
        <v>2491</v>
      </c>
      <c r="N418" s="39" t="s">
        <v>1247</v>
      </c>
      <c r="P418" s="46" t="s">
        <v>3063</v>
      </c>
    </row>
    <row r="419" spans="1:16" hidden="1" x14ac:dyDescent="0.3">
      <c r="A419" s="40" t="s">
        <v>1824</v>
      </c>
      <c r="B419" s="34" t="s">
        <v>728</v>
      </c>
      <c r="C419" s="35" t="s">
        <v>3259</v>
      </c>
      <c r="D419" s="48">
        <v>114</v>
      </c>
      <c r="E419" s="42">
        <f>VLOOKUP(D419,episodes!$A$1:$B$76,2,FALSE)</f>
        <v>15</v>
      </c>
      <c r="F419" s="37" t="str">
        <f>VLOOKUP(D419,episodes!$A$1:$E$76,5,FALSE)</f>
        <v>Balance of Terror</v>
      </c>
      <c r="G419" s="37">
        <f>VLOOKUP(D419,episodes!$A$1:$D$76,3,FALSE)</f>
        <v>1</v>
      </c>
      <c r="H419" s="37">
        <f>VLOOKUP(D419,episodes!$A$1:$D$76,4,FALSE)</f>
        <v>14</v>
      </c>
      <c r="J419" s="43"/>
      <c r="K419" s="44">
        <f>COUNTIFS(A:A,A418)</f>
        <v>116</v>
      </c>
      <c r="L419" s="44">
        <f>COUNTIFS(B:B,B419)</f>
        <v>116</v>
      </c>
      <c r="M419" s="46" t="s">
        <v>1068</v>
      </c>
      <c r="N419" s="46" t="s">
        <v>2491</v>
      </c>
      <c r="O419" s="46"/>
      <c r="P419" s="46" t="s">
        <v>3064</v>
      </c>
    </row>
    <row r="420" spans="1:16" hidden="1" x14ac:dyDescent="0.3">
      <c r="A420" s="40" t="s">
        <v>1824</v>
      </c>
      <c r="B420" s="34" t="s">
        <v>728</v>
      </c>
      <c r="C420" s="35" t="s">
        <v>2805</v>
      </c>
      <c r="D420" s="48">
        <v>114</v>
      </c>
      <c r="E420" s="42">
        <f>VLOOKUP(D420,episodes!$A$1:$B$76,2,FALSE)</f>
        <v>15</v>
      </c>
      <c r="F420" s="37" t="str">
        <f>VLOOKUP(D420,episodes!$A$1:$E$76,5,FALSE)</f>
        <v>Balance of Terror</v>
      </c>
      <c r="G420" s="37">
        <f>VLOOKUP(D420,episodes!$A$1:$D$76,3,FALSE)</f>
        <v>1</v>
      </c>
      <c r="H420" s="37">
        <f>VLOOKUP(D420,episodes!$A$1:$D$76,4,FALSE)</f>
        <v>14</v>
      </c>
      <c r="J420" s="43"/>
      <c r="K420" s="44">
        <f>COUNTIFS(A:A,A419)</f>
        <v>116</v>
      </c>
      <c r="L420" s="44">
        <f>COUNTIFS(B:B,B420)</f>
        <v>116</v>
      </c>
      <c r="M420" s="46" t="s">
        <v>1068</v>
      </c>
      <c r="N420" s="46" t="s">
        <v>2491</v>
      </c>
      <c r="O420" s="46"/>
      <c r="P420" s="46" t="s">
        <v>3065</v>
      </c>
    </row>
    <row r="421" spans="1:16" hidden="1" x14ac:dyDescent="0.3">
      <c r="A421" s="40" t="s">
        <v>1824</v>
      </c>
      <c r="B421" s="34" t="s">
        <v>728</v>
      </c>
      <c r="C421" s="35" t="s">
        <v>2806</v>
      </c>
      <c r="D421" s="48">
        <v>114</v>
      </c>
      <c r="E421" s="42">
        <f>VLOOKUP(D421,episodes!$A$1:$B$76,2,FALSE)</f>
        <v>15</v>
      </c>
      <c r="F421" s="37" t="str">
        <f>VLOOKUP(D421,episodes!$A$1:$E$76,5,FALSE)</f>
        <v>Balance of Terror</v>
      </c>
      <c r="G421" s="37">
        <f>VLOOKUP(D421,episodes!$A$1:$D$76,3,FALSE)</f>
        <v>1</v>
      </c>
      <c r="H421" s="37">
        <f>VLOOKUP(D421,episodes!$A$1:$D$76,4,FALSE)</f>
        <v>14</v>
      </c>
      <c r="J421" s="43"/>
      <c r="K421" s="44">
        <f>COUNTIFS(A:A,A420)</f>
        <v>116</v>
      </c>
      <c r="L421" s="44">
        <f>COUNTIFS(B:B,B421)</f>
        <v>116</v>
      </c>
      <c r="M421" s="46" t="s">
        <v>1247</v>
      </c>
      <c r="N421" s="49" t="s">
        <v>2491</v>
      </c>
      <c r="O421" s="46"/>
      <c r="P421" s="39" t="s">
        <v>3067</v>
      </c>
    </row>
    <row r="422" spans="1:16" hidden="1" x14ac:dyDescent="0.3">
      <c r="A422" s="40" t="s">
        <v>1824</v>
      </c>
      <c r="B422" s="34" t="s">
        <v>728</v>
      </c>
      <c r="C422" s="35" t="s">
        <v>2807</v>
      </c>
      <c r="D422" s="48">
        <v>114</v>
      </c>
      <c r="E422" s="42">
        <f>VLOOKUP(D422,episodes!$A$1:$B$76,2,FALSE)</f>
        <v>15</v>
      </c>
      <c r="F422" s="37" t="str">
        <f>VLOOKUP(D422,episodes!$A$1:$E$76,5,FALSE)</f>
        <v>Balance of Terror</v>
      </c>
      <c r="G422" s="37">
        <f>VLOOKUP(D422,episodes!$A$1:$D$76,3,FALSE)</f>
        <v>1</v>
      </c>
      <c r="H422" s="37">
        <f>VLOOKUP(D422,episodes!$A$1:$D$76,4,FALSE)</f>
        <v>14</v>
      </c>
      <c r="J422" s="43"/>
      <c r="K422" s="44">
        <f>COUNTIFS(A:A,A421)</f>
        <v>116</v>
      </c>
      <c r="L422" s="44">
        <f>COUNTIFS(B:B,B422)</f>
        <v>116</v>
      </c>
      <c r="M422" s="46" t="s">
        <v>1247</v>
      </c>
      <c r="N422" s="49" t="s">
        <v>2491</v>
      </c>
      <c r="O422" s="46"/>
      <c r="P422" s="39" t="s">
        <v>3068</v>
      </c>
    </row>
    <row r="423" spans="1:16" hidden="1" x14ac:dyDescent="0.3">
      <c r="A423" s="40" t="s">
        <v>1824</v>
      </c>
      <c r="B423" s="34" t="s">
        <v>728</v>
      </c>
      <c r="C423" s="35" t="s">
        <v>2808</v>
      </c>
      <c r="D423" s="48">
        <v>114</v>
      </c>
      <c r="E423" s="42">
        <f>VLOOKUP(D423,episodes!$A$1:$B$76,2,FALSE)</f>
        <v>15</v>
      </c>
      <c r="F423" s="37" t="str">
        <f>VLOOKUP(D423,episodes!$A$1:$E$76,5,FALSE)</f>
        <v>Balance of Terror</v>
      </c>
      <c r="G423" s="37">
        <f>VLOOKUP(D423,episodes!$A$1:$D$76,3,FALSE)</f>
        <v>1</v>
      </c>
      <c r="H423" s="37">
        <f>VLOOKUP(D423,episodes!$A$1:$D$76,4,FALSE)</f>
        <v>14</v>
      </c>
      <c r="J423" s="43"/>
      <c r="K423" s="44">
        <f>COUNTIFS(A:A,A422)</f>
        <v>116</v>
      </c>
      <c r="L423" s="44">
        <f>COUNTIFS(B:B,B423)</f>
        <v>116</v>
      </c>
      <c r="M423" s="46" t="s">
        <v>1247</v>
      </c>
      <c r="N423" s="49" t="s">
        <v>2491</v>
      </c>
      <c r="O423" s="46"/>
      <c r="P423" s="39" t="s">
        <v>3069</v>
      </c>
    </row>
    <row r="424" spans="1:16" hidden="1" x14ac:dyDescent="0.3">
      <c r="A424" s="40" t="s">
        <v>1824</v>
      </c>
      <c r="B424" s="34" t="s">
        <v>728</v>
      </c>
      <c r="C424" s="35" t="s">
        <v>2809</v>
      </c>
      <c r="D424" s="48">
        <v>114</v>
      </c>
      <c r="E424" s="42">
        <f>VLOOKUP(D424,episodes!$A$1:$B$76,2,FALSE)</f>
        <v>15</v>
      </c>
      <c r="F424" s="37" t="str">
        <f>VLOOKUP(D424,episodes!$A$1:$E$76,5,FALSE)</f>
        <v>Balance of Terror</v>
      </c>
      <c r="G424" s="37">
        <f>VLOOKUP(D424,episodes!$A$1:$D$76,3,FALSE)</f>
        <v>1</v>
      </c>
      <c r="H424" s="37">
        <f>VLOOKUP(D424,episodes!$A$1:$D$76,4,FALSE)</f>
        <v>14</v>
      </c>
      <c r="J424" s="43"/>
      <c r="K424" s="44">
        <f>COUNTIFS(A:A,A423)</f>
        <v>116</v>
      </c>
      <c r="L424" s="44">
        <f>COUNTIFS(B:B,B424)</f>
        <v>116</v>
      </c>
      <c r="M424" s="46" t="s">
        <v>1247</v>
      </c>
      <c r="N424" s="49" t="s">
        <v>2491</v>
      </c>
      <c r="O424" s="46"/>
      <c r="P424" s="39" t="s">
        <v>3070</v>
      </c>
    </row>
    <row r="425" spans="1:16" hidden="1" x14ac:dyDescent="0.3">
      <c r="A425" s="40" t="s">
        <v>1824</v>
      </c>
      <c r="B425" s="34" t="s">
        <v>728</v>
      </c>
      <c r="C425" s="35" t="s">
        <v>3260</v>
      </c>
      <c r="D425" s="48">
        <v>114</v>
      </c>
      <c r="E425" s="42">
        <f>VLOOKUP(D425,episodes!$A$1:$B$76,2,FALSE)</f>
        <v>15</v>
      </c>
      <c r="F425" s="37" t="str">
        <f>VLOOKUP(D425,episodes!$A$1:$E$76,5,FALSE)</f>
        <v>Balance of Terror</v>
      </c>
      <c r="G425" s="37">
        <f>VLOOKUP(D425,episodes!$A$1:$D$76,3,FALSE)</f>
        <v>1</v>
      </c>
      <c r="H425" s="37">
        <f>VLOOKUP(D425,episodes!$A$1:$D$76,4,FALSE)</f>
        <v>14</v>
      </c>
      <c r="J425" s="43"/>
      <c r="K425" s="44">
        <f>COUNTIFS(A:A,A424)</f>
        <v>116</v>
      </c>
      <c r="L425" s="44">
        <f>COUNTIFS(B:B,B425)</f>
        <v>116</v>
      </c>
      <c r="M425" s="46" t="s">
        <v>511</v>
      </c>
      <c r="N425" s="49" t="s">
        <v>2491</v>
      </c>
      <c r="O425" s="46"/>
      <c r="P425" s="46" t="s">
        <v>3066</v>
      </c>
    </row>
    <row r="426" spans="1:16" hidden="1" x14ac:dyDescent="0.3">
      <c r="A426" s="40" t="s">
        <v>1824</v>
      </c>
      <c r="B426" s="34" t="s">
        <v>728</v>
      </c>
      <c r="C426" s="35" t="s">
        <v>2813</v>
      </c>
      <c r="D426" s="48">
        <v>115</v>
      </c>
      <c r="E426" s="42">
        <f>VLOOKUP(D426,episodes!$A$1:$B$76,2,FALSE)</f>
        <v>16</v>
      </c>
      <c r="F426" s="37" t="str">
        <f>VLOOKUP(D426,episodes!$A$1:$E$76,5,FALSE)</f>
        <v>Shore Leave</v>
      </c>
      <c r="G426" s="37">
        <f>VLOOKUP(D426,episodes!$A$1:$D$76,3,FALSE)</f>
        <v>1</v>
      </c>
      <c r="H426" s="37">
        <f>VLOOKUP(D426,episodes!$A$1:$D$76,4,FALSE)</f>
        <v>15</v>
      </c>
      <c r="J426" s="43"/>
      <c r="K426" s="44">
        <f>COUNTIFS(A:A,A425)</f>
        <v>116</v>
      </c>
      <c r="L426" s="44">
        <f>COUNTIFS(B:B,B426)</f>
        <v>116</v>
      </c>
      <c r="M426" s="46" t="s">
        <v>1247</v>
      </c>
      <c r="N426" s="49" t="s">
        <v>2491</v>
      </c>
      <c r="O426" s="46"/>
      <c r="P426" s="39" t="s">
        <v>3074</v>
      </c>
    </row>
    <row r="427" spans="1:16" hidden="1" x14ac:dyDescent="0.3">
      <c r="A427" s="40" t="s">
        <v>1824</v>
      </c>
      <c r="B427" s="34" t="s">
        <v>728</v>
      </c>
      <c r="C427" s="35" t="s">
        <v>3288</v>
      </c>
      <c r="D427" s="48">
        <v>116</v>
      </c>
      <c r="E427" s="42">
        <f>VLOOKUP(D427,episodes!$A$1:$B$76,2,FALSE)</f>
        <v>17</v>
      </c>
      <c r="F427" s="37" t="str">
        <f>VLOOKUP(D427,episodes!$A$1:$E$76,5,FALSE)</f>
        <v>The Galileo Seven</v>
      </c>
      <c r="G427" s="37">
        <f>VLOOKUP(D427,episodes!$A$1:$D$76,3,FALSE)</f>
        <v>1</v>
      </c>
      <c r="H427" s="37">
        <f>VLOOKUP(D427,episodes!$A$1:$D$76,4,FALSE)</f>
        <v>16</v>
      </c>
      <c r="J427" s="43"/>
      <c r="K427" s="44">
        <f>COUNTIFS(A:A,A426)</f>
        <v>116</v>
      </c>
      <c r="L427" s="44">
        <f>COUNTIFS(B:B,B427)</f>
        <v>116</v>
      </c>
      <c r="M427" s="46" t="s">
        <v>2491</v>
      </c>
      <c r="N427" s="39" t="s">
        <v>1247</v>
      </c>
      <c r="P427" s="46" t="s">
        <v>3076</v>
      </c>
    </row>
    <row r="428" spans="1:16" hidden="1" x14ac:dyDescent="0.3">
      <c r="A428" s="40" t="s">
        <v>1824</v>
      </c>
      <c r="B428" s="34" t="s">
        <v>728</v>
      </c>
      <c r="C428" s="35" t="s">
        <v>3330</v>
      </c>
      <c r="D428" s="48">
        <v>116</v>
      </c>
      <c r="E428" s="42">
        <f>VLOOKUP(D428,episodes!$A$1:$B$76,2,FALSE)</f>
        <v>17</v>
      </c>
      <c r="F428" s="37" t="str">
        <f>VLOOKUP(D428,episodes!$A$1:$E$76,5,FALSE)</f>
        <v>The Galileo Seven</v>
      </c>
      <c r="G428" s="37">
        <f>VLOOKUP(D428,episodes!$A$1:$D$76,3,FALSE)</f>
        <v>1</v>
      </c>
      <c r="H428" s="37">
        <f>VLOOKUP(D428,episodes!$A$1:$D$76,4,FALSE)</f>
        <v>16</v>
      </c>
      <c r="J428" s="43"/>
      <c r="K428" s="44">
        <f>COUNTIFS(A:A,A427)</f>
        <v>116</v>
      </c>
      <c r="L428" s="44">
        <f>COUNTIFS(B:B,B428)</f>
        <v>116</v>
      </c>
      <c r="M428" s="46" t="s">
        <v>2491</v>
      </c>
      <c r="N428" s="39" t="s">
        <v>1247</v>
      </c>
      <c r="P428" s="46" t="s">
        <v>3097</v>
      </c>
    </row>
    <row r="429" spans="1:16" hidden="1" x14ac:dyDescent="0.3">
      <c r="A429" s="40" t="s">
        <v>1824</v>
      </c>
      <c r="B429" s="34" t="s">
        <v>728</v>
      </c>
      <c r="C429" s="35" t="s">
        <v>3289</v>
      </c>
      <c r="D429" s="48">
        <v>116</v>
      </c>
      <c r="E429" s="42">
        <f>VLOOKUP(D429,episodes!$A$1:$B$76,2,FALSE)</f>
        <v>17</v>
      </c>
      <c r="F429" s="37" t="str">
        <f>VLOOKUP(D429,episodes!$A$1:$E$76,5,FALSE)</f>
        <v>The Galileo Seven</v>
      </c>
      <c r="G429" s="37">
        <f>VLOOKUP(D429,episodes!$A$1:$D$76,3,FALSE)</f>
        <v>1</v>
      </c>
      <c r="H429" s="37">
        <f>VLOOKUP(D429,episodes!$A$1:$D$76,4,FALSE)</f>
        <v>16</v>
      </c>
      <c r="J429" s="43"/>
      <c r="K429" s="44">
        <f>COUNTIFS(A:A,A428)</f>
        <v>116</v>
      </c>
      <c r="L429" s="44">
        <f>COUNTIFS(B:B,B429)</f>
        <v>116</v>
      </c>
      <c r="M429" s="46" t="s">
        <v>2491</v>
      </c>
      <c r="N429" s="39" t="s">
        <v>1247</v>
      </c>
      <c r="P429" s="46" t="s">
        <v>3077</v>
      </c>
    </row>
    <row r="430" spans="1:16" hidden="1" x14ac:dyDescent="0.3">
      <c r="A430" s="40" t="s">
        <v>1824</v>
      </c>
      <c r="B430" s="34" t="s">
        <v>728</v>
      </c>
      <c r="C430" s="35" t="s">
        <v>2815</v>
      </c>
      <c r="D430" s="48">
        <v>116</v>
      </c>
      <c r="E430" s="42">
        <f>VLOOKUP(D430,episodes!$A$1:$B$76,2,FALSE)</f>
        <v>17</v>
      </c>
      <c r="F430" s="37" t="str">
        <f>VLOOKUP(D430,episodes!$A$1:$E$76,5,FALSE)</f>
        <v>The Galileo Seven</v>
      </c>
      <c r="G430" s="37">
        <f>VLOOKUP(D430,episodes!$A$1:$D$76,3,FALSE)</f>
        <v>1</v>
      </c>
      <c r="H430" s="37">
        <f>VLOOKUP(D430,episodes!$A$1:$D$76,4,FALSE)</f>
        <v>16</v>
      </c>
      <c r="J430" s="43"/>
      <c r="K430" s="44">
        <f>COUNTIFS(A:A,A429)</f>
        <v>116</v>
      </c>
      <c r="L430" s="44">
        <f>COUNTIFS(B:B,B430)</f>
        <v>116</v>
      </c>
      <c r="M430" s="46" t="s">
        <v>2491</v>
      </c>
      <c r="N430" s="49" t="s">
        <v>1247</v>
      </c>
      <c r="P430" s="46" t="s">
        <v>3078</v>
      </c>
    </row>
    <row r="431" spans="1:16" hidden="1" x14ac:dyDescent="0.3">
      <c r="A431" s="40" t="s">
        <v>1824</v>
      </c>
      <c r="B431" s="34" t="s">
        <v>728</v>
      </c>
      <c r="C431" s="35" t="s">
        <v>2816</v>
      </c>
      <c r="D431" s="48">
        <v>116</v>
      </c>
      <c r="E431" s="42">
        <f>VLOOKUP(D431,episodes!$A$1:$B$76,2,FALSE)</f>
        <v>17</v>
      </c>
      <c r="F431" s="37" t="str">
        <f>VLOOKUP(D431,episodes!$A$1:$E$76,5,FALSE)</f>
        <v>The Galileo Seven</v>
      </c>
      <c r="G431" s="37">
        <f>VLOOKUP(D431,episodes!$A$1:$D$76,3,FALSE)</f>
        <v>1</v>
      </c>
      <c r="H431" s="37">
        <f>VLOOKUP(D431,episodes!$A$1:$D$76,4,FALSE)</f>
        <v>16</v>
      </c>
      <c r="J431" s="43"/>
      <c r="K431" s="44">
        <f>COUNTIFS(A:A,A430)</f>
        <v>116</v>
      </c>
      <c r="L431" s="44">
        <f>COUNTIFS(B:B,B431)</f>
        <v>116</v>
      </c>
      <c r="M431" s="46" t="s">
        <v>2519</v>
      </c>
      <c r="N431" s="45" t="s">
        <v>243</v>
      </c>
      <c r="O431" s="46"/>
      <c r="P431" s="46" t="s">
        <v>3079</v>
      </c>
    </row>
    <row r="432" spans="1:16" hidden="1" x14ac:dyDescent="0.3">
      <c r="A432" s="40" t="s">
        <v>1824</v>
      </c>
      <c r="B432" s="34" t="s">
        <v>728</v>
      </c>
      <c r="C432" s="35" t="s">
        <v>2817</v>
      </c>
      <c r="D432" s="48">
        <v>116</v>
      </c>
      <c r="E432" s="42">
        <f>VLOOKUP(D432,episodes!$A$1:$B$76,2,FALSE)</f>
        <v>17</v>
      </c>
      <c r="F432" s="37" t="str">
        <f>VLOOKUP(D432,episodes!$A$1:$E$76,5,FALSE)</f>
        <v>The Galileo Seven</v>
      </c>
      <c r="G432" s="37">
        <f>VLOOKUP(D432,episodes!$A$1:$D$76,3,FALSE)</f>
        <v>1</v>
      </c>
      <c r="H432" s="37">
        <f>VLOOKUP(D432,episodes!$A$1:$D$76,4,FALSE)</f>
        <v>16</v>
      </c>
      <c r="J432" s="43"/>
      <c r="K432" s="44">
        <f>COUNTIFS(A:A,A431)</f>
        <v>116</v>
      </c>
      <c r="L432" s="44">
        <f>COUNTIFS(B:B,B432)</f>
        <v>116</v>
      </c>
      <c r="M432" s="46" t="s">
        <v>1247</v>
      </c>
      <c r="N432" s="49" t="s">
        <v>2491</v>
      </c>
      <c r="O432" s="46"/>
      <c r="P432" s="39" t="s">
        <v>3080</v>
      </c>
    </row>
    <row r="433" spans="1:16" hidden="1" x14ac:dyDescent="0.3">
      <c r="A433" s="40" t="s">
        <v>1824</v>
      </c>
      <c r="B433" s="34" t="s">
        <v>728</v>
      </c>
      <c r="C433" s="35" t="s">
        <v>2818</v>
      </c>
      <c r="D433" s="48">
        <v>116</v>
      </c>
      <c r="E433" s="42">
        <f>VLOOKUP(D433,episodes!$A$1:$B$76,2,FALSE)</f>
        <v>17</v>
      </c>
      <c r="F433" s="37" t="str">
        <f>VLOOKUP(D433,episodes!$A$1:$E$76,5,FALSE)</f>
        <v>The Galileo Seven</v>
      </c>
      <c r="G433" s="37">
        <f>VLOOKUP(D433,episodes!$A$1:$D$76,3,FALSE)</f>
        <v>1</v>
      </c>
      <c r="H433" s="37">
        <f>VLOOKUP(D433,episodes!$A$1:$D$76,4,FALSE)</f>
        <v>16</v>
      </c>
      <c r="J433" s="43"/>
      <c r="K433" s="44">
        <f>COUNTIFS(A:A,A432)</f>
        <v>116</v>
      </c>
      <c r="L433" s="44">
        <f>COUNTIFS(B:B,B433)</f>
        <v>116</v>
      </c>
      <c r="M433" s="46" t="s">
        <v>1247</v>
      </c>
      <c r="N433" s="49" t="s">
        <v>2491</v>
      </c>
      <c r="O433" s="46"/>
      <c r="P433" s="39" t="s">
        <v>3081</v>
      </c>
    </row>
    <row r="434" spans="1:16" hidden="1" x14ac:dyDescent="0.3">
      <c r="A434" s="40" t="s">
        <v>1824</v>
      </c>
      <c r="B434" s="34" t="s">
        <v>728</v>
      </c>
      <c r="C434" s="35" t="s">
        <v>2819</v>
      </c>
      <c r="D434" s="48">
        <v>116</v>
      </c>
      <c r="E434" s="42">
        <f>VLOOKUP(D434,episodes!$A$1:$B$76,2,FALSE)</f>
        <v>17</v>
      </c>
      <c r="F434" s="37" t="str">
        <f>VLOOKUP(D434,episodes!$A$1:$E$76,5,FALSE)</f>
        <v>The Galileo Seven</v>
      </c>
      <c r="G434" s="37">
        <f>VLOOKUP(D434,episodes!$A$1:$D$76,3,FALSE)</f>
        <v>1</v>
      </c>
      <c r="H434" s="37">
        <f>VLOOKUP(D434,episodes!$A$1:$D$76,4,FALSE)</f>
        <v>16</v>
      </c>
      <c r="J434" s="43"/>
      <c r="K434" s="44">
        <f>COUNTIFS(A:A,A433)</f>
        <v>116</v>
      </c>
      <c r="L434" s="44">
        <f>COUNTIFS(B:B,B434)</f>
        <v>116</v>
      </c>
      <c r="M434" s="46" t="s">
        <v>1247</v>
      </c>
      <c r="N434" s="49" t="s">
        <v>2491</v>
      </c>
      <c r="O434" s="46"/>
      <c r="P434" s="39" t="s">
        <v>3082</v>
      </c>
    </row>
    <row r="435" spans="1:16" hidden="1" x14ac:dyDescent="0.3">
      <c r="A435" s="40" t="s">
        <v>1824</v>
      </c>
      <c r="B435" s="34" t="s">
        <v>728</v>
      </c>
      <c r="C435" s="35" t="s">
        <v>2820</v>
      </c>
      <c r="D435" s="48">
        <v>116</v>
      </c>
      <c r="E435" s="42">
        <f>VLOOKUP(D435,episodes!$A$1:$B$76,2,FALSE)</f>
        <v>17</v>
      </c>
      <c r="F435" s="37" t="str">
        <f>VLOOKUP(D435,episodes!$A$1:$E$76,5,FALSE)</f>
        <v>The Galileo Seven</v>
      </c>
      <c r="G435" s="37">
        <f>VLOOKUP(D435,episodes!$A$1:$D$76,3,FALSE)</f>
        <v>1</v>
      </c>
      <c r="H435" s="37">
        <f>VLOOKUP(D435,episodes!$A$1:$D$76,4,FALSE)</f>
        <v>16</v>
      </c>
      <c r="J435" s="43"/>
      <c r="K435" s="44">
        <f>COUNTIFS(A:A,A434)</f>
        <v>116</v>
      </c>
      <c r="L435" s="44">
        <f>COUNTIFS(B:B,B435)</f>
        <v>116</v>
      </c>
      <c r="M435" s="46" t="s">
        <v>1247</v>
      </c>
      <c r="N435" s="49" t="s">
        <v>2491</v>
      </c>
      <c r="O435" s="46"/>
      <c r="P435" s="39" t="s">
        <v>3083</v>
      </c>
    </row>
    <row r="436" spans="1:16" hidden="1" x14ac:dyDescent="0.3">
      <c r="A436" s="40" t="s">
        <v>1824</v>
      </c>
      <c r="B436" s="34" t="s">
        <v>728</v>
      </c>
      <c r="C436" s="35" t="s">
        <v>2823</v>
      </c>
      <c r="D436" s="48">
        <v>117</v>
      </c>
      <c r="E436" s="42">
        <f>VLOOKUP(D436,episodes!$A$1:$B$76,2,FALSE)</f>
        <v>18</v>
      </c>
      <c r="F436" s="37" t="str">
        <f>VLOOKUP(D436,episodes!$A$1:$E$76,5,FALSE)</f>
        <v>The Squire of Gothos</v>
      </c>
      <c r="G436" s="37">
        <f>VLOOKUP(D436,episodes!$A$1:$D$76,3,FALSE)</f>
        <v>1</v>
      </c>
      <c r="H436" s="37">
        <f>VLOOKUP(D436,episodes!$A$1:$D$76,4,FALSE)</f>
        <v>17</v>
      </c>
      <c r="J436" s="43"/>
      <c r="K436" s="44">
        <f>COUNTIFS(A:A,A435)</f>
        <v>116</v>
      </c>
      <c r="L436" s="44">
        <f>COUNTIFS(B:B,B436)</f>
        <v>116</v>
      </c>
      <c r="M436" s="46" t="s">
        <v>2491</v>
      </c>
      <c r="N436" s="49"/>
      <c r="P436" s="46" t="s">
        <v>3087</v>
      </c>
    </row>
    <row r="437" spans="1:16" hidden="1" x14ac:dyDescent="0.3">
      <c r="A437" s="40" t="s">
        <v>1824</v>
      </c>
      <c r="B437" s="34" t="s">
        <v>728</v>
      </c>
      <c r="C437" s="35" t="s">
        <v>3300</v>
      </c>
      <c r="D437" s="48">
        <v>117</v>
      </c>
      <c r="E437" s="42">
        <f>VLOOKUP(D437,episodes!$A$1:$B$76,2,FALSE)</f>
        <v>18</v>
      </c>
      <c r="F437" s="37" t="str">
        <f>VLOOKUP(D437,episodes!$A$1:$E$76,5,FALSE)</f>
        <v>The Squire of Gothos</v>
      </c>
      <c r="G437" s="37">
        <f>VLOOKUP(D437,episodes!$A$1:$D$76,3,FALSE)</f>
        <v>1</v>
      </c>
      <c r="H437" s="37">
        <f>VLOOKUP(D437,episodes!$A$1:$D$76,4,FALSE)</f>
        <v>17</v>
      </c>
      <c r="J437" s="43"/>
      <c r="K437" s="44">
        <f>COUNTIFS(A:A,A436)</f>
        <v>116</v>
      </c>
      <c r="L437" s="44">
        <f>COUNTIFS(B:B,B437)</f>
        <v>116</v>
      </c>
      <c r="M437" s="46" t="s">
        <v>1068</v>
      </c>
      <c r="N437" s="49" t="s">
        <v>1247</v>
      </c>
      <c r="O437" s="46"/>
      <c r="P437" s="46" t="s">
        <v>3088</v>
      </c>
    </row>
    <row r="438" spans="1:16" hidden="1" x14ac:dyDescent="0.3">
      <c r="A438" s="40" t="s">
        <v>1824</v>
      </c>
      <c r="B438" s="34" t="s">
        <v>728</v>
      </c>
      <c r="C438" s="35" t="s">
        <v>3301</v>
      </c>
      <c r="D438" s="48">
        <v>117</v>
      </c>
      <c r="E438" s="42">
        <f>VLOOKUP(D438,episodes!$A$1:$B$76,2,FALSE)</f>
        <v>18</v>
      </c>
      <c r="F438" s="37" t="str">
        <f>VLOOKUP(D438,episodes!$A$1:$E$76,5,FALSE)</f>
        <v>The Squire of Gothos</v>
      </c>
      <c r="G438" s="37">
        <f>VLOOKUP(D438,episodes!$A$1:$D$76,3,FALSE)</f>
        <v>1</v>
      </c>
      <c r="H438" s="37">
        <f>VLOOKUP(D438,episodes!$A$1:$D$76,4,FALSE)</f>
        <v>17</v>
      </c>
      <c r="J438" s="43"/>
      <c r="K438" s="44">
        <f>COUNTIFS(A:A,A437)</f>
        <v>116</v>
      </c>
      <c r="L438" s="44">
        <f>COUNTIFS(B:B,B438)</f>
        <v>116</v>
      </c>
      <c r="M438" s="46" t="s">
        <v>184</v>
      </c>
      <c r="N438" s="49"/>
      <c r="P438" s="46" t="s">
        <v>3089</v>
      </c>
    </row>
    <row r="439" spans="1:16" hidden="1" x14ac:dyDescent="0.3">
      <c r="A439" s="40" t="s">
        <v>1824</v>
      </c>
      <c r="B439" s="34" t="s">
        <v>728</v>
      </c>
      <c r="C439" s="35" t="s">
        <v>2824</v>
      </c>
      <c r="D439" s="48">
        <v>117</v>
      </c>
      <c r="E439" s="42">
        <f>VLOOKUP(D439,episodes!$A$1:$B$76,2,FALSE)</f>
        <v>18</v>
      </c>
      <c r="F439" s="37" t="str">
        <f>VLOOKUP(D439,episodes!$A$1:$E$76,5,FALSE)</f>
        <v>The Squire of Gothos</v>
      </c>
      <c r="G439" s="37">
        <f>VLOOKUP(D439,episodes!$A$1:$D$76,3,FALSE)</f>
        <v>1</v>
      </c>
      <c r="H439" s="37">
        <f>VLOOKUP(D439,episodes!$A$1:$D$76,4,FALSE)</f>
        <v>17</v>
      </c>
      <c r="J439" s="43"/>
      <c r="K439" s="44">
        <f>COUNTIFS(A:A,A438)</f>
        <v>116</v>
      </c>
      <c r="L439" s="44">
        <f>COUNTIFS(B:B,B439)</f>
        <v>116</v>
      </c>
      <c r="M439" s="46" t="s">
        <v>1247</v>
      </c>
      <c r="N439" s="49"/>
      <c r="P439" s="46" t="s">
        <v>3090</v>
      </c>
    </row>
    <row r="440" spans="1:16" hidden="1" x14ac:dyDescent="0.3">
      <c r="A440" s="40" t="s">
        <v>1824</v>
      </c>
      <c r="B440" s="34" t="s">
        <v>728</v>
      </c>
      <c r="C440" s="35" t="s">
        <v>2828</v>
      </c>
      <c r="D440" s="48">
        <v>118</v>
      </c>
      <c r="E440" s="42">
        <f>VLOOKUP(D440,episodes!$A$1:$B$76,2,FALSE)</f>
        <v>19</v>
      </c>
      <c r="F440" s="37" t="str">
        <f>VLOOKUP(D440,episodes!$A$1:$E$76,5,FALSE)</f>
        <v>Arena</v>
      </c>
      <c r="G440" s="37">
        <f>VLOOKUP(D440,episodes!$A$1:$D$76,3,FALSE)</f>
        <v>1</v>
      </c>
      <c r="H440" s="37">
        <f>VLOOKUP(D440,episodes!$A$1:$D$76,4,FALSE)</f>
        <v>18</v>
      </c>
      <c r="J440" s="43"/>
      <c r="K440" s="44">
        <f>COUNTIFS(A:A,A439)</f>
        <v>116</v>
      </c>
      <c r="L440" s="44">
        <f>COUNTIFS(B:B,B440)</f>
        <v>116</v>
      </c>
      <c r="M440" s="46" t="s">
        <v>1068</v>
      </c>
      <c r="N440" s="46" t="s">
        <v>1247</v>
      </c>
      <c r="O440" s="46"/>
      <c r="P440" s="46" t="s">
        <v>3093</v>
      </c>
    </row>
    <row r="441" spans="1:16" hidden="1" x14ac:dyDescent="0.3">
      <c r="A441" s="40" t="s">
        <v>1824</v>
      </c>
      <c r="B441" s="34" t="s">
        <v>728</v>
      </c>
      <c r="C441" s="35" t="s">
        <v>2829</v>
      </c>
      <c r="D441" s="48">
        <v>118</v>
      </c>
      <c r="E441" s="42">
        <f>VLOOKUP(D441,episodes!$A$1:$B$76,2,FALSE)</f>
        <v>19</v>
      </c>
      <c r="F441" s="37" t="str">
        <f>VLOOKUP(D441,episodes!$A$1:$E$76,5,FALSE)</f>
        <v>Arena</v>
      </c>
      <c r="G441" s="37">
        <f>VLOOKUP(D441,episodes!$A$1:$D$76,3,FALSE)</f>
        <v>1</v>
      </c>
      <c r="H441" s="37">
        <f>VLOOKUP(D441,episodes!$A$1:$D$76,4,FALSE)</f>
        <v>18</v>
      </c>
      <c r="J441" s="43"/>
      <c r="K441" s="44">
        <f>COUNTIFS(A:A,A440)</f>
        <v>116</v>
      </c>
      <c r="L441" s="44">
        <f>COUNTIFS(B:B,B441)</f>
        <v>116</v>
      </c>
      <c r="M441" s="46" t="s">
        <v>1247</v>
      </c>
      <c r="N441" s="49" t="s">
        <v>2491</v>
      </c>
      <c r="O441" s="46"/>
      <c r="P441" s="39" t="s">
        <v>3094</v>
      </c>
    </row>
    <row r="442" spans="1:16" hidden="1" x14ac:dyDescent="0.3">
      <c r="A442" s="40" t="s">
        <v>1824</v>
      </c>
      <c r="B442" s="34" t="s">
        <v>728</v>
      </c>
      <c r="C442" s="35" t="s">
        <v>2835</v>
      </c>
      <c r="D442" s="48">
        <v>119</v>
      </c>
      <c r="E442" s="42">
        <f>VLOOKUP(D442,episodes!$A$1:$B$76,2,FALSE)</f>
        <v>20</v>
      </c>
      <c r="F442" s="37" t="str">
        <f>VLOOKUP(D442,episodes!$A$1:$E$76,5,FALSE)</f>
        <v>Tomorrow Is Yesterday</v>
      </c>
      <c r="G442" s="37">
        <f>VLOOKUP(D442,episodes!$A$1:$D$76,3,FALSE)</f>
        <v>1</v>
      </c>
      <c r="H442" s="37">
        <f>VLOOKUP(D442,episodes!$A$1:$D$76,4,FALSE)</f>
        <v>19</v>
      </c>
      <c r="J442" s="43"/>
      <c r="K442" s="44">
        <f>COUNTIFS(A:A,A441)</f>
        <v>116</v>
      </c>
      <c r="L442" s="44">
        <f>COUNTIFS(B:B,B442)</f>
        <v>116</v>
      </c>
      <c r="M442" s="46" t="s">
        <v>1068</v>
      </c>
      <c r="N442" s="49"/>
      <c r="O442" s="46"/>
      <c r="P442" s="46" t="s">
        <v>3098</v>
      </c>
    </row>
    <row r="443" spans="1:16" hidden="1" x14ac:dyDescent="0.3">
      <c r="A443" s="40" t="s">
        <v>1824</v>
      </c>
      <c r="B443" s="34" t="s">
        <v>728</v>
      </c>
      <c r="C443" s="35" t="s">
        <v>2835</v>
      </c>
      <c r="D443" s="48">
        <v>119</v>
      </c>
      <c r="E443" s="42">
        <f>VLOOKUP(D443,episodes!$A$1:$B$76,2,FALSE)</f>
        <v>20</v>
      </c>
      <c r="F443" s="37" t="str">
        <f>VLOOKUP(D443,episodes!$A$1:$E$76,5,FALSE)</f>
        <v>Tomorrow Is Yesterday</v>
      </c>
      <c r="G443" s="37">
        <f>VLOOKUP(D443,episodes!$A$1:$D$76,3,FALSE)</f>
        <v>1</v>
      </c>
      <c r="H443" s="37">
        <f>VLOOKUP(D443,episodes!$A$1:$D$76,4,FALSE)</f>
        <v>19</v>
      </c>
      <c r="J443" s="43"/>
      <c r="K443" s="44">
        <f>COUNTIFS(A:A,A442)</f>
        <v>116</v>
      </c>
      <c r="L443" s="44">
        <f>COUNTIFS(B:B,B443)</f>
        <v>116</v>
      </c>
      <c r="M443" s="46" t="s">
        <v>1068</v>
      </c>
      <c r="N443" s="49"/>
      <c r="O443" s="46"/>
      <c r="P443" s="46" t="s">
        <v>3098</v>
      </c>
    </row>
    <row r="444" spans="1:16" hidden="1" x14ac:dyDescent="0.3">
      <c r="A444" s="40" t="s">
        <v>1824</v>
      </c>
      <c r="B444" s="34" t="s">
        <v>728</v>
      </c>
      <c r="C444" s="35" t="s">
        <v>2836</v>
      </c>
      <c r="D444" s="48">
        <v>119</v>
      </c>
      <c r="E444" s="42">
        <f>VLOOKUP(D444,episodes!$A$1:$B$76,2,FALSE)</f>
        <v>20</v>
      </c>
      <c r="F444" s="37" t="str">
        <f>VLOOKUP(D444,episodes!$A$1:$E$76,5,FALSE)</f>
        <v>Tomorrow Is Yesterday</v>
      </c>
      <c r="G444" s="37">
        <f>VLOOKUP(D444,episodes!$A$1:$D$76,3,FALSE)</f>
        <v>1</v>
      </c>
      <c r="H444" s="37">
        <f>VLOOKUP(D444,episodes!$A$1:$D$76,4,FALSE)</f>
        <v>19</v>
      </c>
      <c r="J444" s="43"/>
      <c r="K444" s="44">
        <f>COUNTIFS(A:A,A443)</f>
        <v>116</v>
      </c>
      <c r="L444" s="44">
        <f>COUNTIFS(B:B,B444)</f>
        <v>116</v>
      </c>
      <c r="M444" s="46" t="s">
        <v>1247</v>
      </c>
      <c r="N444" s="49" t="s">
        <v>2491</v>
      </c>
      <c r="O444" s="46"/>
      <c r="P444" s="39" t="s">
        <v>3099</v>
      </c>
    </row>
    <row r="445" spans="1:16" hidden="1" x14ac:dyDescent="0.3">
      <c r="A445" s="40" t="s">
        <v>1824</v>
      </c>
      <c r="B445" s="34" t="s">
        <v>728</v>
      </c>
      <c r="C445" s="35" t="s">
        <v>2837</v>
      </c>
      <c r="D445" s="48">
        <v>119</v>
      </c>
      <c r="E445" s="42">
        <f>VLOOKUP(D445,episodes!$A$1:$B$76,2,FALSE)</f>
        <v>20</v>
      </c>
      <c r="F445" s="37" t="str">
        <f>VLOOKUP(D445,episodes!$A$1:$E$76,5,FALSE)</f>
        <v>Tomorrow Is Yesterday</v>
      </c>
      <c r="G445" s="37">
        <f>VLOOKUP(D445,episodes!$A$1:$D$76,3,FALSE)</f>
        <v>1</v>
      </c>
      <c r="H445" s="37">
        <f>VLOOKUP(D445,episodes!$A$1:$D$76,4,FALSE)</f>
        <v>19</v>
      </c>
      <c r="J445" s="43"/>
      <c r="K445" s="44">
        <f>COUNTIFS(A:A,A444)</f>
        <v>116</v>
      </c>
      <c r="L445" s="44">
        <f>COUNTIFS(B:B,B445)</f>
        <v>116</v>
      </c>
      <c r="M445" s="46" t="s">
        <v>1247</v>
      </c>
      <c r="N445" s="49"/>
      <c r="P445" s="46" t="s">
        <v>3100</v>
      </c>
    </row>
    <row r="446" spans="1:16" hidden="1" x14ac:dyDescent="0.3">
      <c r="A446" s="40" t="s">
        <v>1824</v>
      </c>
      <c r="B446" s="34" t="s">
        <v>728</v>
      </c>
      <c r="C446" s="35" t="s">
        <v>2838</v>
      </c>
      <c r="D446" s="48">
        <v>119</v>
      </c>
      <c r="E446" s="42">
        <f>VLOOKUP(D446,episodes!$A$1:$B$76,2,FALSE)</f>
        <v>20</v>
      </c>
      <c r="F446" s="37" t="str">
        <f>VLOOKUP(D446,episodes!$A$1:$E$76,5,FALSE)</f>
        <v>Tomorrow Is Yesterday</v>
      </c>
      <c r="G446" s="37">
        <f>VLOOKUP(D446,episodes!$A$1:$D$76,3,FALSE)</f>
        <v>1</v>
      </c>
      <c r="H446" s="37">
        <f>VLOOKUP(D446,episodes!$A$1:$D$76,4,FALSE)</f>
        <v>19</v>
      </c>
      <c r="J446" s="43"/>
      <c r="K446" s="44">
        <f>COUNTIFS(A:A,A445)</f>
        <v>116</v>
      </c>
      <c r="L446" s="44">
        <f>COUNTIFS(B:B,B446)</f>
        <v>116</v>
      </c>
      <c r="M446" s="46" t="s">
        <v>1247</v>
      </c>
      <c r="N446" s="49"/>
      <c r="P446" s="46" t="s">
        <v>3101</v>
      </c>
    </row>
    <row r="447" spans="1:16" hidden="1" x14ac:dyDescent="0.3">
      <c r="A447" s="40" t="s">
        <v>1824</v>
      </c>
      <c r="B447" s="34" t="s">
        <v>728</v>
      </c>
      <c r="C447" s="50" t="s">
        <v>3355</v>
      </c>
      <c r="D447" s="48">
        <v>121</v>
      </c>
      <c r="E447" s="42">
        <f>VLOOKUP(D447,episodes!$A$1:$B$76,2,FALSE)</f>
        <v>22</v>
      </c>
      <c r="F447" s="37" t="str">
        <f>VLOOKUP(D447,episodes!$A$1:$E$76,5,FALSE)</f>
        <v>The Return of the Archons</v>
      </c>
      <c r="G447" s="37">
        <f>VLOOKUP(D447,episodes!$A$1:$D$76,3,FALSE)</f>
        <v>1</v>
      </c>
      <c r="H447" s="37">
        <f>VLOOKUP(D447,episodes!$A$1:$D$76,4,FALSE)</f>
        <v>21</v>
      </c>
      <c r="J447" s="43"/>
      <c r="K447" s="44">
        <f>COUNTIFS(A:A,A446)</f>
        <v>116</v>
      </c>
      <c r="L447" s="44">
        <f>COUNTIFS(B:B,B447)</f>
        <v>116</v>
      </c>
      <c r="M447" s="46" t="s">
        <v>1247</v>
      </c>
      <c r="N447" s="46" t="s">
        <v>2504</v>
      </c>
      <c r="O447" s="46" t="s">
        <v>2678</v>
      </c>
      <c r="P447" s="46" t="s">
        <v>2979</v>
      </c>
    </row>
    <row r="448" spans="1:16" hidden="1" x14ac:dyDescent="0.3">
      <c r="A448" s="40" t="s">
        <v>1824</v>
      </c>
      <c r="B448" s="34" t="s">
        <v>728</v>
      </c>
      <c r="C448" s="35" t="s">
        <v>3371</v>
      </c>
      <c r="D448" s="48">
        <v>122</v>
      </c>
      <c r="E448" s="42">
        <f>VLOOKUP(D448,episodes!$A$1:$B$76,2,FALSE)</f>
        <v>23</v>
      </c>
      <c r="F448" s="37" t="str">
        <f>VLOOKUP(D448,episodes!$A$1:$E$76,5,FALSE)</f>
        <v>Space Seed</v>
      </c>
      <c r="G448" s="37">
        <f>VLOOKUP(D448,episodes!$A$1:$D$76,3,FALSE)</f>
        <v>1</v>
      </c>
      <c r="H448" s="37">
        <f>VLOOKUP(D448,episodes!$A$1:$D$76,4,FALSE)</f>
        <v>22</v>
      </c>
      <c r="J448" s="43"/>
      <c r="K448" s="44">
        <f>COUNTIFS(A:A,A447)</f>
        <v>116</v>
      </c>
      <c r="L448" s="44">
        <f>COUNTIFS(B:B,B448)</f>
        <v>116</v>
      </c>
      <c r="M448" s="46" t="s">
        <v>29</v>
      </c>
      <c r="N448" s="49"/>
      <c r="P448" s="46" t="s">
        <v>3109</v>
      </c>
    </row>
    <row r="449" spans="1:16" hidden="1" x14ac:dyDescent="0.3">
      <c r="A449" s="40" t="s">
        <v>1824</v>
      </c>
      <c r="B449" s="34" t="s">
        <v>728</v>
      </c>
      <c r="C449" s="35" t="s">
        <v>2846</v>
      </c>
      <c r="D449" s="48">
        <v>122</v>
      </c>
      <c r="E449" s="42">
        <f>VLOOKUP(D449,episodes!$A$1:$B$76,2,FALSE)</f>
        <v>23</v>
      </c>
      <c r="F449" s="37" t="str">
        <f>VLOOKUP(D449,episodes!$A$1:$E$76,5,FALSE)</f>
        <v>Space Seed</v>
      </c>
      <c r="G449" s="37">
        <f>VLOOKUP(D449,episodes!$A$1:$D$76,3,FALSE)</f>
        <v>1</v>
      </c>
      <c r="H449" s="37">
        <f>VLOOKUP(D449,episodes!$A$1:$D$76,4,FALSE)</f>
        <v>22</v>
      </c>
      <c r="J449" s="43"/>
      <c r="K449" s="44">
        <f>COUNTIFS(A:A,A448)</f>
        <v>116</v>
      </c>
      <c r="L449" s="44">
        <f>COUNTIFS(B:B,B449)</f>
        <v>116</v>
      </c>
      <c r="M449" s="46" t="s">
        <v>1247</v>
      </c>
      <c r="N449" s="49"/>
      <c r="P449" s="46" t="s">
        <v>3110</v>
      </c>
    </row>
    <row r="450" spans="1:16" hidden="1" x14ac:dyDescent="0.3">
      <c r="A450" s="40" t="s">
        <v>1824</v>
      </c>
      <c r="B450" s="34" t="s">
        <v>728</v>
      </c>
      <c r="C450" s="35" t="s">
        <v>2847</v>
      </c>
      <c r="D450" s="48">
        <v>122</v>
      </c>
      <c r="E450" s="42">
        <f>VLOOKUP(D450,episodes!$A$1:$B$76,2,FALSE)</f>
        <v>23</v>
      </c>
      <c r="F450" s="37" t="str">
        <f>VLOOKUP(D450,episodes!$A$1:$E$76,5,FALSE)</f>
        <v>Space Seed</v>
      </c>
      <c r="G450" s="37">
        <f>VLOOKUP(D450,episodes!$A$1:$D$76,3,FALSE)</f>
        <v>1</v>
      </c>
      <c r="H450" s="37">
        <f>VLOOKUP(D450,episodes!$A$1:$D$76,4,FALSE)</f>
        <v>22</v>
      </c>
      <c r="J450" s="43"/>
      <c r="K450" s="44">
        <f>COUNTIFS(A:A,A449)</f>
        <v>116</v>
      </c>
      <c r="L450" s="44">
        <f>COUNTIFS(B:B,B450)</f>
        <v>116</v>
      </c>
      <c r="M450" s="46" t="s">
        <v>1247</v>
      </c>
      <c r="N450" s="49"/>
      <c r="P450" s="46" t="s">
        <v>3111</v>
      </c>
    </row>
    <row r="451" spans="1:16" hidden="1" x14ac:dyDescent="0.3">
      <c r="A451" s="40" t="s">
        <v>1824</v>
      </c>
      <c r="B451" s="34" t="s">
        <v>728</v>
      </c>
      <c r="C451" s="35" t="s">
        <v>2848</v>
      </c>
      <c r="D451" s="48">
        <v>122</v>
      </c>
      <c r="E451" s="42">
        <f>VLOOKUP(D451,episodes!$A$1:$B$76,2,FALSE)</f>
        <v>23</v>
      </c>
      <c r="F451" s="37" t="str">
        <f>VLOOKUP(D451,episodes!$A$1:$E$76,5,FALSE)</f>
        <v>Space Seed</v>
      </c>
      <c r="G451" s="37">
        <f>VLOOKUP(D451,episodes!$A$1:$D$76,3,FALSE)</f>
        <v>1</v>
      </c>
      <c r="H451" s="37">
        <f>VLOOKUP(D451,episodes!$A$1:$D$76,4,FALSE)</f>
        <v>22</v>
      </c>
      <c r="J451" s="43"/>
      <c r="K451" s="44">
        <f>COUNTIFS(A:A,A450)</f>
        <v>116</v>
      </c>
      <c r="L451" s="44">
        <f>COUNTIFS(B:B,B451)</f>
        <v>116</v>
      </c>
      <c r="M451" s="46" t="s">
        <v>1247</v>
      </c>
      <c r="N451" s="49" t="s">
        <v>2491</v>
      </c>
      <c r="O451" s="46"/>
      <c r="P451" s="39" t="s">
        <v>3112</v>
      </c>
    </row>
    <row r="452" spans="1:16" hidden="1" x14ac:dyDescent="0.3">
      <c r="A452" s="40" t="s">
        <v>1824</v>
      </c>
      <c r="B452" s="34" t="s">
        <v>728</v>
      </c>
      <c r="C452" s="54" t="str">
        <f>UPPER(LEFT(O452,1))&amp;RIGHT(O452,LEN(O452)-1)</f>
        <v>Ambassador fox (via Uhura) to Anan_7</v>
      </c>
      <c r="D452" s="48">
        <v>123</v>
      </c>
      <c r="E452" s="42">
        <f>VLOOKUP(D452,episodes!$A$1:$B$76,2,FALSE)</f>
        <v>24</v>
      </c>
      <c r="F452" s="37" t="str">
        <f>VLOOKUP(D452,episodes!$A$1:$E$76,5,FALSE)</f>
        <v>A Taste of Armageddon</v>
      </c>
      <c r="G452" s="37">
        <f>VLOOKUP(D452,episodes!$A$1:$D$76,3,FALSE)</f>
        <v>1</v>
      </c>
      <c r="H452" s="37">
        <f>VLOOKUP(D452,episodes!$A$1:$D$76,4,FALSE)</f>
        <v>23</v>
      </c>
      <c r="J452" s="43"/>
      <c r="K452" s="44">
        <f>COUNTIFS(A:A,A451)</f>
        <v>116</v>
      </c>
      <c r="L452" s="44">
        <f>COUNTIFS(B:B,B452)</f>
        <v>116</v>
      </c>
      <c r="M452" s="46" t="s">
        <v>593</v>
      </c>
      <c r="N452" s="49" t="s">
        <v>224</v>
      </c>
      <c r="O452" s="46" t="s">
        <v>2679</v>
      </c>
      <c r="P452" s="46" t="s">
        <v>2979</v>
      </c>
    </row>
    <row r="453" spans="1:16" hidden="1" x14ac:dyDescent="0.3">
      <c r="A453" s="40" t="s">
        <v>1824</v>
      </c>
      <c r="B453" s="34" t="s">
        <v>728</v>
      </c>
      <c r="C453" s="35" t="s">
        <v>2852</v>
      </c>
      <c r="D453" s="48">
        <v>123</v>
      </c>
      <c r="E453" s="42">
        <f>VLOOKUP(D453,episodes!$A$1:$B$76,2,FALSE)</f>
        <v>24</v>
      </c>
      <c r="F453" s="37" t="str">
        <f>VLOOKUP(D453,episodes!$A$1:$E$76,5,FALSE)</f>
        <v>A Taste of Armageddon</v>
      </c>
      <c r="G453" s="37">
        <f>VLOOKUP(D453,episodes!$A$1:$D$76,3,FALSE)</f>
        <v>1</v>
      </c>
      <c r="H453" s="37">
        <f>VLOOKUP(D453,episodes!$A$1:$D$76,4,FALSE)</f>
        <v>23</v>
      </c>
      <c r="J453" s="43"/>
      <c r="K453" s="44">
        <f>COUNTIFS(A:A,A452)</f>
        <v>116</v>
      </c>
      <c r="L453" s="44">
        <f>COUNTIFS(B:B,B453)</f>
        <v>116</v>
      </c>
      <c r="M453" s="46" t="s">
        <v>593</v>
      </c>
      <c r="N453" s="46" t="s">
        <v>1247</v>
      </c>
      <c r="O453" s="46"/>
      <c r="P453" s="46" t="s">
        <v>3118</v>
      </c>
    </row>
    <row r="454" spans="1:16" hidden="1" x14ac:dyDescent="0.3">
      <c r="A454" s="40" t="s">
        <v>1824</v>
      </c>
      <c r="B454" s="34" t="s">
        <v>728</v>
      </c>
      <c r="C454" s="35" t="s">
        <v>2853</v>
      </c>
      <c r="D454" s="48">
        <v>123</v>
      </c>
      <c r="E454" s="42">
        <f>VLOOKUP(D454,episodes!$A$1:$B$76,2,FALSE)</f>
        <v>24</v>
      </c>
      <c r="F454" s="37" t="str">
        <f>VLOOKUP(D454,episodes!$A$1:$E$76,5,FALSE)</f>
        <v>A Taste of Armageddon</v>
      </c>
      <c r="G454" s="37">
        <f>VLOOKUP(D454,episodes!$A$1:$D$76,3,FALSE)</f>
        <v>1</v>
      </c>
      <c r="H454" s="37">
        <f>VLOOKUP(D454,episodes!$A$1:$D$76,4,FALSE)</f>
        <v>23</v>
      </c>
      <c r="J454" s="43"/>
      <c r="K454" s="44">
        <f>COUNTIFS(A:A,A453)</f>
        <v>116</v>
      </c>
      <c r="L454" s="44">
        <f>COUNTIFS(B:B,B454)</f>
        <v>116</v>
      </c>
      <c r="M454" s="46" t="s">
        <v>2491</v>
      </c>
      <c r="N454" s="39" t="s">
        <v>1247</v>
      </c>
      <c r="P454" s="46" t="s">
        <v>3119</v>
      </c>
    </row>
    <row r="455" spans="1:16" hidden="1" x14ac:dyDescent="0.3">
      <c r="A455" s="40" t="s">
        <v>1824</v>
      </c>
      <c r="B455" s="34" t="s">
        <v>728</v>
      </c>
      <c r="C455" s="35" t="s">
        <v>2854</v>
      </c>
      <c r="D455" s="48">
        <v>123</v>
      </c>
      <c r="E455" s="42">
        <f>VLOOKUP(D455,episodes!$A$1:$B$76,2,FALSE)</f>
        <v>24</v>
      </c>
      <c r="F455" s="37" t="str">
        <f>VLOOKUP(D455,episodes!$A$1:$E$76,5,FALSE)</f>
        <v>A Taste of Armageddon</v>
      </c>
      <c r="G455" s="37">
        <f>VLOOKUP(D455,episodes!$A$1:$D$76,3,FALSE)</f>
        <v>1</v>
      </c>
      <c r="H455" s="37">
        <f>VLOOKUP(D455,episodes!$A$1:$D$76,4,FALSE)</f>
        <v>23</v>
      </c>
      <c r="J455" s="43"/>
      <c r="K455" s="44">
        <f>COUNTIFS(A:A,A454)</f>
        <v>116</v>
      </c>
      <c r="L455" s="44">
        <f>COUNTIFS(B:B,B455)</f>
        <v>116</v>
      </c>
      <c r="M455" s="46" t="s">
        <v>2536</v>
      </c>
      <c r="N455" s="49" t="s">
        <v>1247</v>
      </c>
      <c r="O455" s="46"/>
      <c r="P455" s="46" t="s">
        <v>3120</v>
      </c>
    </row>
    <row r="456" spans="1:16" hidden="1" x14ac:dyDescent="0.3">
      <c r="A456" s="40" t="s">
        <v>1824</v>
      </c>
      <c r="B456" s="34" t="s">
        <v>728</v>
      </c>
      <c r="C456" s="35" t="s">
        <v>2855</v>
      </c>
      <c r="D456" s="48">
        <v>123</v>
      </c>
      <c r="E456" s="42">
        <f>VLOOKUP(D456,episodes!$A$1:$B$76,2,FALSE)</f>
        <v>24</v>
      </c>
      <c r="F456" s="37" t="str">
        <f>VLOOKUP(D456,episodes!$A$1:$E$76,5,FALSE)</f>
        <v>A Taste of Armageddon</v>
      </c>
      <c r="G456" s="37">
        <f>VLOOKUP(D456,episodes!$A$1:$D$76,3,FALSE)</f>
        <v>1</v>
      </c>
      <c r="H456" s="37">
        <f>VLOOKUP(D456,episodes!$A$1:$D$76,4,FALSE)</f>
        <v>23</v>
      </c>
      <c r="J456" s="43"/>
      <c r="K456" s="44">
        <f>COUNTIFS(A:A,A455)</f>
        <v>116</v>
      </c>
      <c r="L456" s="44">
        <f>COUNTIFS(B:B,B456)</f>
        <v>116</v>
      </c>
      <c r="M456" s="46" t="s">
        <v>1247</v>
      </c>
      <c r="N456" s="49" t="s">
        <v>2491</v>
      </c>
      <c r="O456" s="46"/>
      <c r="P456" s="39" t="s">
        <v>3121</v>
      </c>
    </row>
    <row r="457" spans="1:16" hidden="1" x14ac:dyDescent="0.3">
      <c r="A457" s="40" t="s">
        <v>1824</v>
      </c>
      <c r="B457" s="34" t="s">
        <v>728</v>
      </c>
      <c r="C457" s="35" t="s">
        <v>2857</v>
      </c>
      <c r="D457" s="48">
        <v>124</v>
      </c>
      <c r="E457" s="42">
        <f>VLOOKUP(D457,episodes!$A$1:$B$76,2,FALSE)</f>
        <v>25</v>
      </c>
      <c r="F457" s="37" t="str">
        <f>VLOOKUP(D457,episodes!$A$1:$E$76,5,FALSE)</f>
        <v>This Side of Paradise</v>
      </c>
      <c r="G457" s="37">
        <f>VLOOKUP(D457,episodes!$A$1:$D$76,3,FALSE)</f>
        <v>1</v>
      </c>
      <c r="H457" s="37">
        <f>VLOOKUP(D457,episodes!$A$1:$D$76,4,FALSE)</f>
        <v>24</v>
      </c>
      <c r="J457" s="43"/>
      <c r="K457" s="44">
        <f>COUNTIFS(A:A,A456)</f>
        <v>116</v>
      </c>
      <c r="L457" s="44">
        <f>COUNTIFS(B:B,B457)</f>
        <v>116</v>
      </c>
      <c r="M457" s="46" t="s">
        <v>2491</v>
      </c>
      <c r="N457" s="39" t="s">
        <v>1247</v>
      </c>
      <c r="P457" s="46" t="s">
        <v>3124</v>
      </c>
    </row>
    <row r="458" spans="1:16" hidden="1" x14ac:dyDescent="0.3">
      <c r="A458" s="40" t="s">
        <v>1824</v>
      </c>
      <c r="B458" s="34" t="s">
        <v>728</v>
      </c>
      <c r="C458" s="35" t="s">
        <v>2858</v>
      </c>
      <c r="D458" s="48">
        <v>124</v>
      </c>
      <c r="E458" s="42">
        <f>VLOOKUP(D458,episodes!$A$1:$B$76,2,FALSE)</f>
        <v>25</v>
      </c>
      <c r="F458" s="37" t="str">
        <f>VLOOKUP(D458,episodes!$A$1:$E$76,5,FALSE)</f>
        <v>This Side of Paradise</v>
      </c>
      <c r="G458" s="37">
        <f>VLOOKUP(D458,episodes!$A$1:$D$76,3,FALSE)</f>
        <v>1</v>
      </c>
      <c r="H458" s="37">
        <f>VLOOKUP(D458,episodes!$A$1:$D$76,4,FALSE)</f>
        <v>24</v>
      </c>
      <c r="J458" s="43"/>
      <c r="K458" s="44">
        <f>COUNTIFS(A:A,A457)</f>
        <v>116</v>
      </c>
      <c r="L458" s="44">
        <f>COUNTIFS(B:B,B458)</f>
        <v>116</v>
      </c>
      <c r="M458" s="46" t="s">
        <v>216</v>
      </c>
      <c r="N458" s="49"/>
      <c r="O458" s="46"/>
      <c r="P458" s="46" t="s">
        <v>3125</v>
      </c>
    </row>
    <row r="459" spans="1:16" hidden="1" x14ac:dyDescent="0.3">
      <c r="A459" s="40" t="s">
        <v>1824</v>
      </c>
      <c r="B459" s="34" t="s">
        <v>728</v>
      </c>
      <c r="C459" s="35" t="s">
        <v>2859</v>
      </c>
      <c r="D459" s="48">
        <v>124</v>
      </c>
      <c r="E459" s="42">
        <f>VLOOKUP(D459,episodes!$A$1:$B$76,2,FALSE)</f>
        <v>25</v>
      </c>
      <c r="F459" s="37" t="str">
        <f>VLOOKUP(D459,episodes!$A$1:$E$76,5,FALSE)</f>
        <v>This Side of Paradise</v>
      </c>
      <c r="G459" s="37">
        <f>VLOOKUP(D459,episodes!$A$1:$D$76,3,FALSE)</f>
        <v>1</v>
      </c>
      <c r="H459" s="37">
        <f>VLOOKUP(D459,episodes!$A$1:$D$76,4,FALSE)</f>
        <v>24</v>
      </c>
      <c r="J459" s="43"/>
      <c r="K459" s="44">
        <f>COUNTIFS(A:A,A458)</f>
        <v>116</v>
      </c>
      <c r="L459" s="44">
        <f>COUNTIFS(B:B,B459)</f>
        <v>116</v>
      </c>
      <c r="M459" s="46" t="s">
        <v>1247</v>
      </c>
      <c r="N459" s="49" t="s">
        <v>2491</v>
      </c>
      <c r="O459" s="46"/>
      <c r="P459" s="39" t="s">
        <v>3126</v>
      </c>
    </row>
    <row r="460" spans="1:16" hidden="1" x14ac:dyDescent="0.3">
      <c r="A460" s="40" t="s">
        <v>1824</v>
      </c>
      <c r="B460" s="34" t="s">
        <v>728</v>
      </c>
      <c r="C460" s="35" t="s">
        <v>2860</v>
      </c>
      <c r="D460" s="48">
        <v>124</v>
      </c>
      <c r="E460" s="42">
        <f>VLOOKUP(D460,episodes!$A$1:$B$76,2,FALSE)</f>
        <v>25</v>
      </c>
      <c r="F460" s="37" t="str">
        <f>VLOOKUP(D460,episodes!$A$1:$E$76,5,FALSE)</f>
        <v>This Side of Paradise</v>
      </c>
      <c r="G460" s="37">
        <f>VLOOKUP(D460,episodes!$A$1:$D$76,3,FALSE)</f>
        <v>1</v>
      </c>
      <c r="H460" s="37">
        <f>VLOOKUP(D460,episodes!$A$1:$D$76,4,FALSE)</f>
        <v>24</v>
      </c>
      <c r="J460" s="43"/>
      <c r="K460" s="44">
        <f>COUNTIFS(A:A,A459)</f>
        <v>116</v>
      </c>
      <c r="L460" s="44">
        <f>COUNTIFS(B:B,B460)</f>
        <v>116</v>
      </c>
      <c r="M460" s="46" t="s">
        <v>1247</v>
      </c>
      <c r="N460" s="49" t="s">
        <v>2491</v>
      </c>
      <c r="P460" s="46" t="s">
        <v>3127</v>
      </c>
    </row>
    <row r="461" spans="1:16" hidden="1" x14ac:dyDescent="0.3">
      <c r="A461" s="40" t="s">
        <v>1824</v>
      </c>
      <c r="B461" s="34" t="s">
        <v>728</v>
      </c>
      <c r="C461" s="35" t="s">
        <v>2872</v>
      </c>
      <c r="D461" s="48">
        <v>126</v>
      </c>
      <c r="E461" s="42">
        <f>VLOOKUP(D461,episodes!$A$1:$B$76,2,FALSE)</f>
        <v>27</v>
      </c>
      <c r="F461" s="37" t="str">
        <f>VLOOKUP(D461,episodes!$A$1:$E$76,5,FALSE)</f>
        <v>Errand of Mercy</v>
      </c>
      <c r="G461" s="37">
        <f>VLOOKUP(D461,episodes!$A$1:$D$76,3,FALSE)</f>
        <v>1</v>
      </c>
      <c r="H461" s="37">
        <f>VLOOKUP(D461,episodes!$A$1:$D$76,4,FALSE)</f>
        <v>26</v>
      </c>
      <c r="J461" s="43"/>
      <c r="K461" s="44">
        <f>COUNTIFS(A:A,A460)</f>
        <v>116</v>
      </c>
      <c r="L461" s="44">
        <f>COUNTIFS(B:B,B461)</f>
        <v>116</v>
      </c>
      <c r="M461" s="46" t="s">
        <v>1247</v>
      </c>
      <c r="N461" s="39" t="s">
        <v>2491</v>
      </c>
      <c r="O461" s="46"/>
      <c r="P461" s="39" t="s">
        <v>3140</v>
      </c>
    </row>
    <row r="462" spans="1:16" hidden="1" x14ac:dyDescent="0.3">
      <c r="A462" s="40" t="s">
        <v>1824</v>
      </c>
      <c r="B462" s="34" t="s">
        <v>728</v>
      </c>
      <c r="C462" s="35" t="s">
        <v>2873</v>
      </c>
      <c r="D462" s="57">
        <v>126</v>
      </c>
      <c r="E462" s="42">
        <f>VLOOKUP(D462,episodes!$A$1:$B$76,2,FALSE)</f>
        <v>27</v>
      </c>
      <c r="F462" s="37" t="str">
        <f>VLOOKUP(D462,episodes!$A$1:$E$76,5,FALSE)</f>
        <v>Errand of Mercy</v>
      </c>
      <c r="G462" s="37">
        <f>VLOOKUP(D462,episodes!$A$1:$D$76,3,FALSE)</f>
        <v>1</v>
      </c>
      <c r="H462" s="37">
        <f>VLOOKUP(D462,episodes!$A$1:$D$76,4,FALSE)</f>
        <v>26</v>
      </c>
      <c r="J462" s="43"/>
      <c r="K462" s="44">
        <f>COUNTIFS(A:A,A461)</f>
        <v>116</v>
      </c>
      <c r="L462" s="44">
        <f>COUNTIFS(B:B,B462)</f>
        <v>116</v>
      </c>
      <c r="M462" s="46" t="s">
        <v>1247</v>
      </c>
      <c r="N462" s="39" t="s">
        <v>2491</v>
      </c>
      <c r="O462" s="46"/>
      <c r="P462" s="46" t="s">
        <v>3141</v>
      </c>
    </row>
    <row r="463" spans="1:16" hidden="1" x14ac:dyDescent="0.3">
      <c r="A463" s="40" t="s">
        <v>1824</v>
      </c>
      <c r="B463" s="34" t="s">
        <v>728</v>
      </c>
      <c r="C463" s="35" t="s">
        <v>2877</v>
      </c>
      <c r="D463" s="48">
        <v>127</v>
      </c>
      <c r="E463" s="42">
        <f>VLOOKUP(D463,episodes!$A$1:$B$76,2,FALSE)</f>
        <v>28</v>
      </c>
      <c r="F463" s="37" t="str">
        <f>VLOOKUP(D463,episodes!$A$1:$E$76,5,FALSE)</f>
        <v>The Alternative Factor</v>
      </c>
      <c r="G463" s="37">
        <f>VLOOKUP(D463,episodes!$A$1:$D$76,3,FALSE)</f>
        <v>1</v>
      </c>
      <c r="H463" s="37">
        <f>VLOOKUP(D463,episodes!$A$1:$D$76,4,FALSE)</f>
        <v>27</v>
      </c>
      <c r="J463" s="43"/>
      <c r="K463" s="44">
        <f>COUNTIFS(A:A,A462)</f>
        <v>116</v>
      </c>
      <c r="L463" s="44">
        <f>COUNTIFS(B:B,B463)</f>
        <v>116</v>
      </c>
      <c r="M463" s="46" t="s">
        <v>2491</v>
      </c>
      <c r="N463" s="46" t="s">
        <v>1247</v>
      </c>
      <c r="P463" s="46" t="s">
        <v>3144</v>
      </c>
    </row>
    <row r="464" spans="1:16" hidden="1" x14ac:dyDescent="0.3">
      <c r="A464" s="40" t="s">
        <v>1824</v>
      </c>
      <c r="B464" s="34" t="s">
        <v>728</v>
      </c>
      <c r="C464" s="35" t="s">
        <v>2878</v>
      </c>
      <c r="D464" s="48">
        <v>127</v>
      </c>
      <c r="E464" s="42">
        <f>VLOOKUP(D464,episodes!$A$1:$B$76,2,FALSE)</f>
        <v>28</v>
      </c>
      <c r="F464" s="37" t="str">
        <f>VLOOKUP(D464,episodes!$A$1:$E$76,5,FALSE)</f>
        <v>The Alternative Factor</v>
      </c>
      <c r="G464" s="37">
        <f>VLOOKUP(D464,episodes!$A$1:$D$76,3,FALSE)</f>
        <v>1</v>
      </c>
      <c r="H464" s="37">
        <f>VLOOKUP(D464,episodes!$A$1:$D$76,4,FALSE)</f>
        <v>27</v>
      </c>
      <c r="J464" s="43"/>
      <c r="K464" s="44">
        <f>COUNTIFS(A:A,A463)</f>
        <v>116</v>
      </c>
      <c r="L464" s="44">
        <f>COUNTIFS(B:B,B464)</f>
        <v>116</v>
      </c>
      <c r="M464" s="46" t="s">
        <v>1247</v>
      </c>
      <c r="N464" s="46" t="s">
        <v>2491</v>
      </c>
      <c r="O464" s="46"/>
      <c r="P464" s="39" t="s">
        <v>3145</v>
      </c>
    </row>
    <row r="465" spans="1:16" hidden="1" x14ac:dyDescent="0.3">
      <c r="A465" s="40" t="s">
        <v>1824</v>
      </c>
      <c r="B465" s="34" t="s">
        <v>728</v>
      </c>
      <c r="C465" s="35" t="s">
        <v>2879</v>
      </c>
      <c r="D465" s="48">
        <v>127</v>
      </c>
      <c r="E465" s="42">
        <f>VLOOKUP(D465,episodes!$A$1:$B$76,2,FALSE)</f>
        <v>28</v>
      </c>
      <c r="F465" s="37" t="str">
        <f>VLOOKUP(D465,episodes!$A$1:$E$76,5,FALSE)</f>
        <v>The Alternative Factor</v>
      </c>
      <c r="G465" s="37">
        <f>VLOOKUP(D465,episodes!$A$1:$D$76,3,FALSE)</f>
        <v>1</v>
      </c>
      <c r="H465" s="37">
        <f>VLOOKUP(D465,episodes!$A$1:$D$76,4,FALSE)</f>
        <v>27</v>
      </c>
      <c r="J465" s="43"/>
      <c r="K465" s="44">
        <f>COUNTIFS(A:A,A464)</f>
        <v>116</v>
      </c>
      <c r="L465" s="44">
        <f>COUNTIFS(B:B,B465)</f>
        <v>116</v>
      </c>
      <c r="M465" s="46" t="s">
        <v>1247</v>
      </c>
      <c r="N465" s="46" t="s">
        <v>2491</v>
      </c>
      <c r="O465" s="46"/>
      <c r="P465" s="39" t="s">
        <v>3146</v>
      </c>
    </row>
    <row r="466" spans="1:16" hidden="1" x14ac:dyDescent="0.3">
      <c r="A466" s="40" t="s">
        <v>1824</v>
      </c>
      <c r="B466" s="34" t="s">
        <v>728</v>
      </c>
      <c r="C466" s="35" t="s">
        <v>2880</v>
      </c>
      <c r="D466" s="48">
        <v>127</v>
      </c>
      <c r="E466" s="42">
        <f>VLOOKUP(D466,episodes!$A$1:$B$76,2,FALSE)</f>
        <v>28</v>
      </c>
      <c r="F466" s="37" t="str">
        <f>VLOOKUP(D466,episodes!$A$1:$E$76,5,FALSE)</f>
        <v>The Alternative Factor</v>
      </c>
      <c r="G466" s="37">
        <f>VLOOKUP(D466,episodes!$A$1:$D$76,3,FALSE)</f>
        <v>1</v>
      </c>
      <c r="H466" s="37">
        <f>VLOOKUP(D466,episodes!$A$1:$D$76,4,FALSE)</f>
        <v>27</v>
      </c>
      <c r="J466" s="43"/>
      <c r="K466" s="44">
        <f>COUNTIFS(A:A,A465)</f>
        <v>116</v>
      </c>
      <c r="L466" s="44">
        <f>COUNTIFS(B:B,B466)</f>
        <v>116</v>
      </c>
      <c r="M466" s="46" t="s">
        <v>1247</v>
      </c>
      <c r="N466" s="46" t="s">
        <v>2491</v>
      </c>
      <c r="O466" s="46"/>
      <c r="P466" s="39" t="s">
        <v>3147</v>
      </c>
    </row>
    <row r="467" spans="1:16" hidden="1" x14ac:dyDescent="0.3">
      <c r="A467" s="40" t="s">
        <v>1824</v>
      </c>
      <c r="B467" s="34" t="s">
        <v>728</v>
      </c>
      <c r="C467" s="35" t="s">
        <v>2881</v>
      </c>
      <c r="D467" s="48">
        <v>127</v>
      </c>
      <c r="E467" s="42">
        <f>VLOOKUP(D467,episodes!$A$1:$B$76,2,FALSE)</f>
        <v>28</v>
      </c>
      <c r="F467" s="37" t="str">
        <f>VLOOKUP(D467,episodes!$A$1:$E$76,5,FALSE)</f>
        <v>The Alternative Factor</v>
      </c>
      <c r="G467" s="37">
        <f>VLOOKUP(D467,episodes!$A$1:$D$76,3,FALSE)</f>
        <v>1</v>
      </c>
      <c r="H467" s="37">
        <f>VLOOKUP(D467,episodes!$A$1:$D$76,4,FALSE)</f>
        <v>27</v>
      </c>
      <c r="J467" s="43"/>
      <c r="K467" s="44">
        <f>COUNTIFS(A:A,A466)</f>
        <v>116</v>
      </c>
      <c r="L467" s="44">
        <f>COUNTIFS(B:B,B467)</f>
        <v>116</v>
      </c>
      <c r="M467" s="46" t="s">
        <v>1247</v>
      </c>
      <c r="N467" s="46" t="s">
        <v>2491</v>
      </c>
      <c r="O467" s="46"/>
      <c r="P467" s="39" t="s">
        <v>3148</v>
      </c>
    </row>
    <row r="468" spans="1:16" hidden="1" x14ac:dyDescent="0.3">
      <c r="A468" s="40" t="s">
        <v>1824</v>
      </c>
      <c r="B468" s="34" t="s">
        <v>728</v>
      </c>
      <c r="C468" s="35" t="s">
        <v>2885</v>
      </c>
      <c r="D468" s="48">
        <v>128</v>
      </c>
      <c r="E468" s="42">
        <f>VLOOKUP(D468,episodes!$A$1:$B$76,2,FALSE)</f>
        <v>29</v>
      </c>
      <c r="F468" s="37" t="str">
        <f>VLOOKUP(D468,episodes!$A$1:$E$76,5,FALSE)</f>
        <v>The City on the Edge of Forever</v>
      </c>
      <c r="G468" s="37">
        <f>VLOOKUP(D468,episodes!$A$1:$D$76,3,FALSE)</f>
        <v>1</v>
      </c>
      <c r="H468" s="37">
        <f>VLOOKUP(D468,episodes!$A$1:$D$76,4,FALSE)</f>
        <v>28</v>
      </c>
      <c r="J468" s="43"/>
      <c r="K468" s="44">
        <f>COUNTIFS(A:A,A467)</f>
        <v>116</v>
      </c>
      <c r="L468" s="44">
        <f>COUNTIFS(B:B,B468)</f>
        <v>116</v>
      </c>
      <c r="M468" s="46" t="s">
        <v>2491</v>
      </c>
      <c r="N468" s="49" t="s">
        <v>1247</v>
      </c>
      <c r="P468" s="46" t="s">
        <v>3153</v>
      </c>
    </row>
    <row r="469" spans="1:16" hidden="1" x14ac:dyDescent="0.3">
      <c r="A469" s="40" t="s">
        <v>1824</v>
      </c>
      <c r="B469" s="34" t="s">
        <v>728</v>
      </c>
      <c r="C469" s="35" t="s">
        <v>2886</v>
      </c>
      <c r="D469" s="48">
        <v>128</v>
      </c>
      <c r="E469" s="42">
        <f>VLOOKUP(D469,episodes!$A$1:$B$76,2,FALSE)</f>
        <v>29</v>
      </c>
      <c r="F469" s="37" t="str">
        <f>VLOOKUP(D469,episodes!$A$1:$E$76,5,FALSE)</f>
        <v>The City on the Edge of Forever</v>
      </c>
      <c r="G469" s="37">
        <f>VLOOKUP(D469,episodes!$A$1:$D$76,3,FALSE)</f>
        <v>1</v>
      </c>
      <c r="H469" s="37">
        <f>VLOOKUP(D469,episodes!$A$1:$D$76,4,FALSE)</f>
        <v>28</v>
      </c>
      <c r="J469" s="43"/>
      <c r="K469" s="44">
        <f>COUNTIFS(A:A,A468)</f>
        <v>116</v>
      </c>
      <c r="L469" s="44">
        <f>COUNTIFS(B:B,B469)</f>
        <v>116</v>
      </c>
      <c r="M469" s="46" t="s">
        <v>2491</v>
      </c>
      <c r="N469" s="49" t="s">
        <v>1247</v>
      </c>
      <c r="P469" s="46" t="s">
        <v>3154</v>
      </c>
    </row>
    <row r="470" spans="1:16" hidden="1" x14ac:dyDescent="0.3">
      <c r="A470" s="40" t="s">
        <v>1824</v>
      </c>
      <c r="B470" s="34" t="s">
        <v>728</v>
      </c>
      <c r="C470" s="35" t="s">
        <v>2891</v>
      </c>
      <c r="D470" s="48">
        <v>129</v>
      </c>
      <c r="E470" s="42">
        <f>VLOOKUP(D470,episodes!$A$1:$B$76,2,FALSE)</f>
        <v>30</v>
      </c>
      <c r="F470" s="37" t="str">
        <f>VLOOKUP(D470,episodes!$A$1:$E$76,5,FALSE)</f>
        <v>Operation: Annihilate!</v>
      </c>
      <c r="G470" s="37">
        <f>VLOOKUP(D470,episodes!$A$1:$D$76,3,FALSE)</f>
        <v>1</v>
      </c>
      <c r="H470" s="37">
        <f>VLOOKUP(D470,episodes!$A$1:$D$76,4,FALSE)</f>
        <v>29</v>
      </c>
      <c r="J470" s="43"/>
      <c r="K470" s="44">
        <f>COUNTIFS(A:A,A469)</f>
        <v>116</v>
      </c>
      <c r="L470" s="44">
        <f>COUNTIFS(B:B,B470)</f>
        <v>116</v>
      </c>
      <c r="M470" s="46" t="s">
        <v>2491</v>
      </c>
      <c r="N470" s="49" t="s">
        <v>1247</v>
      </c>
      <c r="P470" s="46" t="s">
        <v>3163</v>
      </c>
    </row>
    <row r="471" spans="1:16" hidden="1" x14ac:dyDescent="0.3">
      <c r="A471" s="40" t="s">
        <v>1824</v>
      </c>
      <c r="B471" s="34" t="s">
        <v>728</v>
      </c>
      <c r="C471" s="35" t="s">
        <v>2892</v>
      </c>
      <c r="D471" s="48">
        <v>129</v>
      </c>
      <c r="E471" s="42">
        <f>VLOOKUP(D471,episodes!$A$1:$B$76,2,FALSE)</f>
        <v>30</v>
      </c>
      <c r="F471" s="37" t="str">
        <f>VLOOKUP(D471,episodes!$A$1:$E$76,5,FALSE)</f>
        <v>Operation: Annihilate!</v>
      </c>
      <c r="G471" s="37">
        <f>VLOOKUP(D471,episodes!$A$1:$D$76,3,FALSE)</f>
        <v>1</v>
      </c>
      <c r="H471" s="37">
        <f>VLOOKUP(D471,episodes!$A$1:$D$76,4,FALSE)</f>
        <v>29</v>
      </c>
      <c r="J471" s="43"/>
      <c r="K471" s="44">
        <f>COUNTIFS(A:A,A470)</f>
        <v>116</v>
      </c>
      <c r="L471" s="44">
        <f>COUNTIFS(B:B,B471)</f>
        <v>116</v>
      </c>
      <c r="M471" s="46" t="s">
        <v>2491</v>
      </c>
      <c r="N471" s="49" t="s">
        <v>1247</v>
      </c>
      <c r="P471" s="46" t="s">
        <v>3164</v>
      </c>
    </row>
    <row r="472" spans="1:16" hidden="1" x14ac:dyDescent="0.3">
      <c r="A472" s="40" t="s">
        <v>1824</v>
      </c>
      <c r="B472" s="34" t="s">
        <v>728</v>
      </c>
      <c r="C472" s="35" t="s">
        <v>2893</v>
      </c>
      <c r="D472" s="48">
        <v>129</v>
      </c>
      <c r="E472" s="42">
        <f>VLOOKUP(D472,episodes!$A$1:$B$76,2,FALSE)</f>
        <v>30</v>
      </c>
      <c r="F472" s="37" t="str">
        <f>VLOOKUP(D472,episodes!$A$1:$E$76,5,FALSE)</f>
        <v>Operation: Annihilate!</v>
      </c>
      <c r="G472" s="37">
        <f>VLOOKUP(D472,episodes!$A$1:$D$76,3,FALSE)</f>
        <v>1</v>
      </c>
      <c r="H472" s="37">
        <f>VLOOKUP(D472,episodes!$A$1:$D$76,4,FALSE)</f>
        <v>29</v>
      </c>
      <c r="J472" s="43"/>
      <c r="K472" s="44">
        <f>COUNTIFS(A:A,A471)</f>
        <v>116</v>
      </c>
      <c r="L472" s="44">
        <f>COUNTIFS(B:B,B472)</f>
        <v>116</v>
      </c>
      <c r="M472" s="46" t="s">
        <v>2491</v>
      </c>
      <c r="N472" s="49" t="s">
        <v>1247</v>
      </c>
      <c r="P472" s="46" t="s">
        <v>3165</v>
      </c>
    </row>
    <row r="473" spans="1:16" hidden="1" x14ac:dyDescent="0.3">
      <c r="A473" s="40" t="s">
        <v>1824</v>
      </c>
      <c r="B473" s="34" t="s">
        <v>728</v>
      </c>
      <c r="C473" s="35" t="s">
        <v>2894</v>
      </c>
      <c r="D473" s="48">
        <v>129</v>
      </c>
      <c r="E473" s="42">
        <f>VLOOKUP(D473,episodes!$A$1:$B$76,2,FALSE)</f>
        <v>30</v>
      </c>
      <c r="F473" s="37" t="str">
        <f>VLOOKUP(D473,episodes!$A$1:$E$76,5,FALSE)</f>
        <v>Operation: Annihilate!</v>
      </c>
      <c r="G473" s="37">
        <f>VLOOKUP(D473,episodes!$A$1:$D$76,3,FALSE)</f>
        <v>1</v>
      </c>
      <c r="H473" s="37">
        <f>VLOOKUP(D473,episodes!$A$1:$D$76,4,FALSE)</f>
        <v>29</v>
      </c>
      <c r="J473" s="43"/>
      <c r="K473" s="44">
        <f>COUNTIFS(A:A,A472)</f>
        <v>116</v>
      </c>
      <c r="L473" s="44">
        <f>COUNTIFS(B:B,B473)</f>
        <v>116</v>
      </c>
      <c r="M473" s="46" t="s">
        <v>1247</v>
      </c>
      <c r="N473" s="49" t="s">
        <v>2491</v>
      </c>
      <c r="O473" s="46"/>
      <c r="P473" s="39" t="s">
        <v>3166</v>
      </c>
    </row>
    <row r="474" spans="1:16" hidden="1" x14ac:dyDescent="0.3">
      <c r="A474" s="40" t="s">
        <v>1824</v>
      </c>
      <c r="B474" s="34" t="s">
        <v>728</v>
      </c>
      <c r="C474" s="35" t="s">
        <v>2895</v>
      </c>
      <c r="D474" s="48">
        <v>129</v>
      </c>
      <c r="E474" s="42">
        <f>VLOOKUP(D474,episodes!$A$1:$B$76,2,FALSE)</f>
        <v>30</v>
      </c>
      <c r="F474" s="37" t="str">
        <f>VLOOKUP(D474,episodes!$A$1:$E$76,5,FALSE)</f>
        <v>Operation: Annihilate!</v>
      </c>
      <c r="G474" s="37">
        <f>VLOOKUP(D474,episodes!$A$1:$D$76,3,FALSE)</f>
        <v>1</v>
      </c>
      <c r="H474" s="37">
        <f>VLOOKUP(D474,episodes!$A$1:$D$76,4,FALSE)</f>
        <v>29</v>
      </c>
      <c r="J474" s="43"/>
      <c r="K474" s="44">
        <f>COUNTIFS(A:A,A473)</f>
        <v>116</v>
      </c>
      <c r="L474" s="44">
        <f>COUNTIFS(B:B,B474)</f>
        <v>116</v>
      </c>
      <c r="M474" s="46" t="s">
        <v>1247</v>
      </c>
      <c r="N474" s="49" t="s">
        <v>2491</v>
      </c>
      <c r="O474" s="46"/>
      <c r="P474" s="39" t="s">
        <v>3167</v>
      </c>
    </row>
    <row r="475" spans="1:16" hidden="1" x14ac:dyDescent="0.3">
      <c r="A475" s="40" t="s">
        <v>1824</v>
      </c>
      <c r="B475" s="34" t="s">
        <v>728</v>
      </c>
      <c r="C475" s="35" t="s">
        <v>2896</v>
      </c>
      <c r="D475" s="48">
        <v>129</v>
      </c>
      <c r="E475" s="42">
        <f>VLOOKUP(D475,episodes!$A$1:$B$76,2,FALSE)</f>
        <v>30</v>
      </c>
      <c r="F475" s="37" t="str">
        <f>VLOOKUP(D475,episodes!$A$1:$E$76,5,FALSE)</f>
        <v>Operation: Annihilate!</v>
      </c>
      <c r="G475" s="37">
        <f>VLOOKUP(D475,episodes!$A$1:$D$76,3,FALSE)</f>
        <v>1</v>
      </c>
      <c r="H475" s="37">
        <f>VLOOKUP(D475,episodes!$A$1:$D$76,4,FALSE)</f>
        <v>29</v>
      </c>
      <c r="J475" s="43"/>
      <c r="K475" s="44">
        <f>COUNTIFS(A:A,A474)</f>
        <v>116</v>
      </c>
      <c r="L475" s="44">
        <f>COUNTIFS(B:B,B475)</f>
        <v>116</v>
      </c>
      <c r="M475" s="46" t="s">
        <v>1247</v>
      </c>
      <c r="N475" s="49" t="s">
        <v>2491</v>
      </c>
      <c r="O475" s="46"/>
      <c r="P475" s="39" t="s">
        <v>3168</v>
      </c>
    </row>
    <row r="476" spans="1:16" hidden="1" x14ac:dyDescent="0.3">
      <c r="A476" s="40" t="s">
        <v>1824</v>
      </c>
      <c r="B476" s="34" t="s">
        <v>728</v>
      </c>
      <c r="C476" s="35" t="s">
        <v>2897</v>
      </c>
      <c r="D476" s="48">
        <v>129</v>
      </c>
      <c r="E476" s="42">
        <f>VLOOKUP(D476,episodes!$A$1:$B$76,2,FALSE)</f>
        <v>30</v>
      </c>
      <c r="F476" s="37" t="str">
        <f>VLOOKUP(D476,episodes!$A$1:$E$76,5,FALSE)</f>
        <v>Operation: Annihilate!</v>
      </c>
      <c r="G476" s="37">
        <f>VLOOKUP(D476,episodes!$A$1:$D$76,3,FALSE)</f>
        <v>1</v>
      </c>
      <c r="H476" s="37">
        <f>VLOOKUP(D476,episodes!$A$1:$D$76,4,FALSE)</f>
        <v>29</v>
      </c>
      <c r="J476" s="43"/>
      <c r="K476" s="44">
        <f>COUNTIFS(A:A,A475)</f>
        <v>116</v>
      </c>
      <c r="L476" s="44">
        <f>COUNTIFS(B:B,B476)</f>
        <v>116</v>
      </c>
      <c r="M476" s="46" t="s">
        <v>1247</v>
      </c>
      <c r="N476" s="49" t="s">
        <v>2491</v>
      </c>
      <c r="O476" s="46"/>
      <c r="P476" s="39" t="s">
        <v>3169</v>
      </c>
    </row>
    <row r="477" spans="1:16" hidden="1" x14ac:dyDescent="0.3">
      <c r="A477" s="40" t="s">
        <v>1824</v>
      </c>
      <c r="B477" s="34" t="s">
        <v>728</v>
      </c>
      <c r="C477" s="35" t="s">
        <v>2898</v>
      </c>
      <c r="D477" s="48">
        <v>129</v>
      </c>
      <c r="E477" s="42">
        <f>VLOOKUP(D477,episodes!$A$1:$B$76,2,FALSE)</f>
        <v>30</v>
      </c>
      <c r="F477" s="37" t="str">
        <f>VLOOKUP(D477,episodes!$A$1:$E$76,5,FALSE)</f>
        <v>Operation: Annihilate!</v>
      </c>
      <c r="G477" s="37">
        <f>VLOOKUP(D477,episodes!$A$1:$D$76,3,FALSE)</f>
        <v>1</v>
      </c>
      <c r="H477" s="37">
        <f>VLOOKUP(D477,episodes!$A$1:$D$76,4,FALSE)</f>
        <v>29</v>
      </c>
      <c r="J477" s="43"/>
      <c r="K477" s="44">
        <f>COUNTIFS(A:A,A476)</f>
        <v>116</v>
      </c>
      <c r="L477" s="44">
        <f>COUNTIFS(B:B,B477)</f>
        <v>116</v>
      </c>
      <c r="M477" s="46" t="s">
        <v>1247</v>
      </c>
      <c r="N477" s="49" t="s">
        <v>2491</v>
      </c>
      <c r="O477" s="46"/>
      <c r="P477" s="39" t="s">
        <v>3170</v>
      </c>
    </row>
    <row r="478" spans="1:16" hidden="1" x14ac:dyDescent="0.3">
      <c r="A478" s="40" t="s">
        <v>1824</v>
      </c>
      <c r="B478" s="34" t="s">
        <v>728</v>
      </c>
      <c r="C478" s="35" t="s">
        <v>2905</v>
      </c>
      <c r="D478" s="48">
        <v>201</v>
      </c>
      <c r="E478" s="42">
        <f>VLOOKUP(D478,episodes!$A$1:$B$76,2,FALSE)</f>
        <v>31</v>
      </c>
      <c r="F478" s="37" t="str">
        <f>VLOOKUP(D478,episodes!$A$1:$E$76,5,FALSE)</f>
        <v>Amok Time</v>
      </c>
      <c r="G478" s="37">
        <f>VLOOKUP(D478,episodes!$A$1:$D$76,3,FALSE)</f>
        <v>2</v>
      </c>
      <c r="H478" s="37">
        <f>VLOOKUP(D478,episodes!$A$1:$D$76,4,FALSE)</f>
        <v>1</v>
      </c>
      <c r="J478" s="43"/>
      <c r="K478" s="44">
        <f>COUNTIFS(A:A,A477)</f>
        <v>116</v>
      </c>
      <c r="L478" s="44">
        <f>COUNTIFS(B:B,B478)</f>
        <v>116</v>
      </c>
      <c r="M478" s="46" t="s">
        <v>2491</v>
      </c>
      <c r="N478" s="49" t="s">
        <v>1247</v>
      </c>
      <c r="P478" s="46" t="s">
        <v>3176</v>
      </c>
    </row>
    <row r="479" spans="1:16" hidden="1" x14ac:dyDescent="0.3">
      <c r="A479" s="40" t="s">
        <v>1824</v>
      </c>
      <c r="B479" s="34" t="s">
        <v>728</v>
      </c>
      <c r="C479" s="35" t="s">
        <v>2906</v>
      </c>
      <c r="D479" s="48">
        <v>201</v>
      </c>
      <c r="E479" s="42">
        <f>VLOOKUP(D479,episodes!$A$1:$B$76,2,FALSE)</f>
        <v>31</v>
      </c>
      <c r="F479" s="37" t="str">
        <f>VLOOKUP(D479,episodes!$A$1:$E$76,5,FALSE)</f>
        <v>Amok Time</v>
      </c>
      <c r="G479" s="37">
        <f>VLOOKUP(D479,episodes!$A$1:$D$76,3,FALSE)</f>
        <v>2</v>
      </c>
      <c r="H479" s="37">
        <f>VLOOKUP(D479,episodes!$A$1:$D$76,4,FALSE)</f>
        <v>1</v>
      </c>
      <c r="J479" s="43"/>
      <c r="K479" s="44">
        <f>COUNTIFS(A:A,A478)</f>
        <v>116</v>
      </c>
      <c r="L479" s="44">
        <f>COUNTIFS(B:B,B479)</f>
        <v>116</v>
      </c>
      <c r="M479" s="46" t="s">
        <v>1247</v>
      </c>
      <c r="N479" s="49" t="s">
        <v>2491</v>
      </c>
      <c r="O479" s="46"/>
      <c r="P479" s="39" t="s">
        <v>3177</v>
      </c>
    </row>
    <row r="480" spans="1:16" hidden="1" x14ac:dyDescent="0.3">
      <c r="A480" s="40" t="s">
        <v>1824</v>
      </c>
      <c r="B480" s="34" t="s">
        <v>728</v>
      </c>
      <c r="C480" s="35" t="s">
        <v>2907</v>
      </c>
      <c r="D480" s="48">
        <v>201</v>
      </c>
      <c r="E480" s="42">
        <f>VLOOKUP(D480,episodes!$A$1:$B$76,2,FALSE)</f>
        <v>31</v>
      </c>
      <c r="F480" s="37" t="str">
        <f>VLOOKUP(D480,episodes!$A$1:$E$76,5,FALSE)</f>
        <v>Amok Time</v>
      </c>
      <c r="G480" s="37">
        <f>VLOOKUP(D480,episodes!$A$1:$D$76,3,FALSE)</f>
        <v>2</v>
      </c>
      <c r="H480" s="37">
        <f>VLOOKUP(D480,episodes!$A$1:$D$76,4,FALSE)</f>
        <v>1</v>
      </c>
      <c r="J480" s="43"/>
      <c r="K480" s="44">
        <f>COUNTIFS(A:A,A479)</f>
        <v>116</v>
      </c>
      <c r="L480" s="44">
        <f>COUNTIFS(B:B,B480)</f>
        <v>116</v>
      </c>
      <c r="M480" s="46" t="s">
        <v>1247</v>
      </c>
      <c r="N480" s="49" t="s">
        <v>2491</v>
      </c>
      <c r="O480" s="46"/>
      <c r="P480" s="39" t="s">
        <v>3178</v>
      </c>
    </row>
    <row r="481" spans="1:16" hidden="1" x14ac:dyDescent="0.3">
      <c r="A481" s="40" t="s">
        <v>1824</v>
      </c>
      <c r="B481" s="34" t="s">
        <v>728</v>
      </c>
      <c r="C481" s="35" t="s">
        <v>2908</v>
      </c>
      <c r="D481" s="48">
        <v>201</v>
      </c>
      <c r="E481" s="42">
        <f>VLOOKUP(D481,episodes!$A$1:$B$76,2,FALSE)</f>
        <v>31</v>
      </c>
      <c r="F481" s="37" t="str">
        <f>VLOOKUP(D481,episodes!$A$1:$E$76,5,FALSE)</f>
        <v>Amok Time</v>
      </c>
      <c r="G481" s="37">
        <f>VLOOKUP(D481,episodes!$A$1:$D$76,3,FALSE)</f>
        <v>2</v>
      </c>
      <c r="H481" s="37">
        <f>VLOOKUP(D481,episodes!$A$1:$D$76,4,FALSE)</f>
        <v>1</v>
      </c>
      <c r="J481" s="43"/>
      <c r="K481" s="44">
        <f>COUNTIFS(A:A,A480)</f>
        <v>116</v>
      </c>
      <c r="L481" s="44">
        <f>COUNTIFS(B:B,B481)</f>
        <v>116</v>
      </c>
      <c r="M481" s="46" t="s">
        <v>1247</v>
      </c>
      <c r="N481" s="49" t="s">
        <v>2491</v>
      </c>
      <c r="O481" s="46"/>
      <c r="P481" s="39" t="s">
        <v>3179</v>
      </c>
    </row>
    <row r="482" spans="1:16" hidden="1" x14ac:dyDescent="0.3">
      <c r="A482" s="40" t="s">
        <v>1824</v>
      </c>
      <c r="B482" s="34" t="s">
        <v>728</v>
      </c>
      <c r="C482" s="35" t="s">
        <v>2914</v>
      </c>
      <c r="D482" s="48">
        <v>202</v>
      </c>
      <c r="E482" s="42">
        <f>VLOOKUP(D482,episodes!$A$1:$B$76,2,FALSE)</f>
        <v>32</v>
      </c>
      <c r="F482" s="37" t="str">
        <f>VLOOKUP(D482,episodes!$A$1:$E$76,5,FALSE)</f>
        <v>Who Mourns for Adonais?</v>
      </c>
      <c r="G482" s="37">
        <f>VLOOKUP(D482,episodes!$A$1:$D$76,3,FALSE)</f>
        <v>2</v>
      </c>
      <c r="H482" s="37">
        <f>VLOOKUP(D482,episodes!$A$1:$D$76,4,FALSE)</f>
        <v>2</v>
      </c>
      <c r="J482" s="43"/>
      <c r="K482" s="44">
        <f>COUNTIFS(A:A,A481)</f>
        <v>116</v>
      </c>
      <c r="L482" s="44">
        <f>COUNTIFS(B:B,B482)</f>
        <v>116</v>
      </c>
      <c r="M482" s="46" t="s">
        <v>1068</v>
      </c>
      <c r="N482" s="49" t="s">
        <v>1247</v>
      </c>
      <c r="P482" s="46" t="s">
        <v>3181</v>
      </c>
    </row>
    <row r="483" spans="1:16" s="40" customFormat="1" hidden="1" x14ac:dyDescent="0.3">
      <c r="A483" s="40" t="s">
        <v>1824</v>
      </c>
      <c r="B483" s="34" t="s">
        <v>728</v>
      </c>
      <c r="C483" s="54" t="str">
        <f>UPPER(LEFT(O483,1))&amp;RIGHT(O483,LEN(O483)-1)</f>
        <v>Uhura re-establishes comm link to Kirk</v>
      </c>
      <c r="D483" s="48">
        <v>202</v>
      </c>
      <c r="E483" s="42">
        <f>VLOOKUP(D483,episodes!$A$1:$B$76,2,FALSE)</f>
        <v>32</v>
      </c>
      <c r="F483" s="37" t="str">
        <f>VLOOKUP(D483,episodes!$A$1:$E$76,5,FALSE)</f>
        <v>Who Mourns for Adonais?</v>
      </c>
      <c r="G483" s="37">
        <f>VLOOKUP(D483,episodes!$A$1:$D$76,3,FALSE)</f>
        <v>2</v>
      </c>
      <c r="H483" s="37">
        <f>VLOOKUP(D483,episodes!$A$1:$D$76,4,FALSE)</f>
        <v>2</v>
      </c>
      <c r="I483" s="36"/>
      <c r="J483" s="43"/>
      <c r="K483" s="44">
        <f>COUNTIFS(A:A,A482)</f>
        <v>116</v>
      </c>
      <c r="L483" s="44">
        <f>COUNTIFS(B:B,B483)</f>
        <v>116</v>
      </c>
      <c r="M483" s="46" t="s">
        <v>1247</v>
      </c>
      <c r="N483" s="49" t="s">
        <v>1068</v>
      </c>
      <c r="O483" s="39" t="s">
        <v>1230</v>
      </c>
      <c r="P483" s="46" t="s">
        <v>2979</v>
      </c>
    </row>
    <row r="484" spans="1:16" hidden="1" x14ac:dyDescent="0.3">
      <c r="A484" s="40" t="s">
        <v>1824</v>
      </c>
      <c r="B484" s="34" t="s">
        <v>728</v>
      </c>
      <c r="C484" s="35" t="s">
        <v>2915</v>
      </c>
      <c r="D484" s="48">
        <v>202</v>
      </c>
      <c r="E484" s="42">
        <f>VLOOKUP(D484,episodes!$A$1:$B$76,2,FALSE)</f>
        <v>32</v>
      </c>
      <c r="F484" s="37" t="str">
        <f>VLOOKUP(D484,episodes!$A$1:$E$76,5,FALSE)</f>
        <v>Who Mourns for Adonais?</v>
      </c>
      <c r="G484" s="37">
        <f>VLOOKUP(D484,episodes!$A$1:$D$76,3,FALSE)</f>
        <v>2</v>
      </c>
      <c r="H484" s="37">
        <f>VLOOKUP(D484,episodes!$A$1:$D$76,4,FALSE)</f>
        <v>2</v>
      </c>
      <c r="J484" s="43"/>
      <c r="K484" s="44">
        <f>COUNTIFS(A:A,A483)</f>
        <v>116</v>
      </c>
      <c r="L484" s="44">
        <f>COUNTIFS(B:B,B484)</f>
        <v>116</v>
      </c>
      <c r="M484" s="46" t="s">
        <v>1247</v>
      </c>
      <c r="N484" s="49" t="s">
        <v>2491</v>
      </c>
      <c r="P484" s="46" t="s">
        <v>3182</v>
      </c>
    </row>
    <row r="485" spans="1:16" hidden="1" x14ac:dyDescent="0.3">
      <c r="A485" s="40" t="s">
        <v>1824</v>
      </c>
      <c r="B485" s="34" t="s">
        <v>728</v>
      </c>
      <c r="C485" s="35" t="s">
        <v>2916</v>
      </c>
      <c r="D485" s="48">
        <v>202</v>
      </c>
      <c r="E485" s="42">
        <f>VLOOKUP(D485,episodes!$A$1:$B$76,2,FALSE)</f>
        <v>32</v>
      </c>
      <c r="F485" s="37" t="str">
        <f>VLOOKUP(D485,episodes!$A$1:$E$76,5,FALSE)</f>
        <v>Who Mourns for Adonais?</v>
      </c>
      <c r="G485" s="37">
        <f>VLOOKUP(D485,episodes!$A$1:$D$76,3,FALSE)</f>
        <v>2</v>
      </c>
      <c r="H485" s="37">
        <f>VLOOKUP(D485,episodes!$A$1:$D$76,4,FALSE)</f>
        <v>2</v>
      </c>
      <c r="J485" s="43"/>
      <c r="K485" s="44">
        <f>COUNTIFS(A:A,A484)</f>
        <v>116</v>
      </c>
      <c r="L485" s="44">
        <f>COUNTIFS(B:B,B485)</f>
        <v>116</v>
      </c>
      <c r="M485" s="46" t="s">
        <v>1247</v>
      </c>
      <c r="N485" s="49" t="s">
        <v>2491</v>
      </c>
      <c r="P485" s="46" t="s">
        <v>3183</v>
      </c>
    </row>
    <row r="486" spans="1:16" hidden="1" x14ac:dyDescent="0.3">
      <c r="A486" s="40" t="s">
        <v>1824</v>
      </c>
      <c r="B486" s="34" t="s">
        <v>728</v>
      </c>
      <c r="C486" s="35" t="s">
        <v>2917</v>
      </c>
      <c r="D486" s="48">
        <v>202</v>
      </c>
      <c r="E486" s="42">
        <f>VLOOKUP(D486,episodes!$A$1:$B$76,2,FALSE)</f>
        <v>32</v>
      </c>
      <c r="F486" s="37" t="str">
        <f>VLOOKUP(D486,episodes!$A$1:$E$76,5,FALSE)</f>
        <v>Who Mourns for Adonais?</v>
      </c>
      <c r="G486" s="37">
        <f>VLOOKUP(D486,episodes!$A$1:$D$76,3,FALSE)</f>
        <v>2</v>
      </c>
      <c r="H486" s="37">
        <f>VLOOKUP(D486,episodes!$A$1:$D$76,4,FALSE)</f>
        <v>2</v>
      </c>
      <c r="J486" s="43"/>
      <c r="K486" s="44">
        <f>COUNTIFS(A:A,A485)</f>
        <v>116</v>
      </c>
      <c r="L486" s="44">
        <f>COUNTIFS(B:B,B486)</f>
        <v>116</v>
      </c>
      <c r="M486" s="46" t="s">
        <v>1247</v>
      </c>
      <c r="N486" s="49" t="s">
        <v>1068</v>
      </c>
      <c r="P486" s="46" t="s">
        <v>3184</v>
      </c>
    </row>
    <row r="487" spans="1:16" hidden="1" x14ac:dyDescent="0.3">
      <c r="A487" s="40" t="s">
        <v>1824</v>
      </c>
      <c r="B487" s="34" t="s">
        <v>728</v>
      </c>
      <c r="C487" s="35" t="s">
        <v>2920</v>
      </c>
      <c r="D487" s="41">
        <v>203</v>
      </c>
      <c r="E487" s="42">
        <f>VLOOKUP(D487,episodes!$A$1:$B$76,2,FALSE)</f>
        <v>33</v>
      </c>
      <c r="F487" s="37" t="str">
        <f>VLOOKUP(D487,episodes!$A$1:$E$76,5,FALSE)</f>
        <v>The Changeling</v>
      </c>
      <c r="G487" s="37">
        <f>VLOOKUP(D487,episodes!$A$1:$D$76,3,FALSE)</f>
        <v>2</v>
      </c>
      <c r="H487" s="37">
        <f>VLOOKUP(D487,episodes!$A$1:$D$76,4,FALSE)</f>
        <v>3</v>
      </c>
      <c r="J487" s="43"/>
      <c r="K487" s="44">
        <f>COUNTIFS(A:A,A486)</f>
        <v>116</v>
      </c>
      <c r="L487" s="44">
        <f>COUNTIFS(B:B,B487)</f>
        <v>116</v>
      </c>
      <c r="M487" s="46" t="s">
        <v>2491</v>
      </c>
      <c r="N487" s="49" t="s">
        <v>1247</v>
      </c>
      <c r="P487" s="39" t="s">
        <v>3190</v>
      </c>
    </row>
    <row r="488" spans="1:16" hidden="1" x14ac:dyDescent="0.3">
      <c r="A488" s="40" t="s">
        <v>1824</v>
      </c>
      <c r="B488" s="34" t="s">
        <v>728</v>
      </c>
      <c r="C488" s="35" t="s">
        <v>2921</v>
      </c>
      <c r="D488" s="41">
        <v>203</v>
      </c>
      <c r="E488" s="42">
        <f>VLOOKUP(D488,episodes!$A$1:$B$76,2,FALSE)</f>
        <v>33</v>
      </c>
      <c r="F488" s="37" t="str">
        <f>VLOOKUP(D488,episodes!$A$1:$E$76,5,FALSE)</f>
        <v>The Changeling</v>
      </c>
      <c r="G488" s="37">
        <f>VLOOKUP(D488,episodes!$A$1:$D$76,3,FALSE)</f>
        <v>2</v>
      </c>
      <c r="H488" s="37">
        <f>VLOOKUP(D488,episodes!$A$1:$D$76,4,FALSE)</f>
        <v>3</v>
      </c>
      <c r="J488" s="43"/>
      <c r="K488" s="44">
        <f>COUNTIFS(A:A,A487)</f>
        <v>116</v>
      </c>
      <c r="L488" s="44">
        <f>COUNTIFS(B:B,B488)</f>
        <v>116</v>
      </c>
      <c r="M488" s="39" t="s">
        <v>2491</v>
      </c>
      <c r="N488" s="39" t="s">
        <v>1247</v>
      </c>
      <c r="P488" s="39" t="s">
        <v>3191</v>
      </c>
    </row>
    <row r="489" spans="1:16" hidden="1" x14ac:dyDescent="0.3">
      <c r="A489" s="40" t="s">
        <v>1824</v>
      </c>
      <c r="B489" s="34" t="s">
        <v>728</v>
      </c>
      <c r="C489" s="35" t="s">
        <v>2922</v>
      </c>
      <c r="D489" s="41">
        <v>203</v>
      </c>
      <c r="E489" s="42">
        <f>VLOOKUP(D489,episodes!$A$1:$B$76,2,FALSE)</f>
        <v>33</v>
      </c>
      <c r="F489" s="37" t="str">
        <f>VLOOKUP(D489,episodes!$A$1:$E$76,5,FALSE)</f>
        <v>The Changeling</v>
      </c>
      <c r="G489" s="37">
        <f>VLOOKUP(D489,episodes!$A$1:$D$76,3,FALSE)</f>
        <v>2</v>
      </c>
      <c r="H489" s="37">
        <f>VLOOKUP(D489,episodes!$A$1:$D$76,4,FALSE)</f>
        <v>3</v>
      </c>
      <c r="J489" s="43"/>
      <c r="K489" s="44">
        <f>COUNTIFS(A:A,A488)</f>
        <v>116</v>
      </c>
      <c r="L489" s="44">
        <f>COUNTIFS(B:B,B489)</f>
        <v>116</v>
      </c>
      <c r="M489" s="46" t="s">
        <v>2491</v>
      </c>
      <c r="N489" s="49" t="s">
        <v>1247</v>
      </c>
      <c r="P489" s="39" t="s">
        <v>3192</v>
      </c>
    </row>
    <row r="490" spans="1:16" hidden="1" x14ac:dyDescent="0.3">
      <c r="A490" s="40" t="s">
        <v>1824</v>
      </c>
      <c r="B490" s="34" t="s">
        <v>728</v>
      </c>
      <c r="C490" s="35" t="s">
        <v>2923</v>
      </c>
      <c r="D490" s="41">
        <v>203</v>
      </c>
      <c r="E490" s="42">
        <f>VLOOKUP(D490,episodes!$A$1:$B$76,2,FALSE)</f>
        <v>33</v>
      </c>
      <c r="F490" s="37" t="str">
        <f>VLOOKUP(D490,episodes!$A$1:$E$76,5,FALSE)</f>
        <v>The Changeling</v>
      </c>
      <c r="G490" s="37">
        <f>VLOOKUP(D490,episodes!$A$1:$D$76,3,FALSE)</f>
        <v>2</v>
      </c>
      <c r="H490" s="37">
        <f>VLOOKUP(D490,episodes!$A$1:$D$76,4,FALSE)</f>
        <v>3</v>
      </c>
      <c r="J490" s="43"/>
      <c r="K490" s="44">
        <f>COUNTIFS(A:A,A489)</f>
        <v>116</v>
      </c>
      <c r="L490" s="44">
        <f>COUNTIFS(B:B,B490)</f>
        <v>116</v>
      </c>
      <c r="M490" s="46" t="s">
        <v>2491</v>
      </c>
      <c r="N490" s="49" t="s">
        <v>1247</v>
      </c>
      <c r="P490" s="39" t="s">
        <v>3193</v>
      </c>
    </row>
    <row r="491" spans="1:16" hidden="1" x14ac:dyDescent="0.3">
      <c r="A491" s="40" t="s">
        <v>1824</v>
      </c>
      <c r="B491" s="34" t="s">
        <v>728</v>
      </c>
      <c r="C491" s="35" t="s">
        <v>2924</v>
      </c>
      <c r="D491" s="41">
        <v>203</v>
      </c>
      <c r="E491" s="42">
        <f>VLOOKUP(D491,episodes!$A$1:$B$76,2,FALSE)</f>
        <v>33</v>
      </c>
      <c r="F491" s="37" t="str">
        <f>VLOOKUP(D491,episodes!$A$1:$E$76,5,FALSE)</f>
        <v>The Changeling</v>
      </c>
      <c r="G491" s="37">
        <f>VLOOKUP(D491,episodes!$A$1:$D$76,3,FALSE)</f>
        <v>2</v>
      </c>
      <c r="H491" s="37">
        <f>VLOOKUP(D491,episodes!$A$1:$D$76,4,FALSE)</f>
        <v>3</v>
      </c>
      <c r="J491" s="43"/>
      <c r="K491" s="44">
        <f>COUNTIFS(A:A,A490)</f>
        <v>116</v>
      </c>
      <c r="L491" s="44">
        <f>COUNTIFS(B:B,B491)</f>
        <v>116</v>
      </c>
      <c r="M491" s="46" t="s">
        <v>1247</v>
      </c>
      <c r="N491" s="49" t="s">
        <v>2491</v>
      </c>
      <c r="P491" s="39" t="s">
        <v>3194</v>
      </c>
    </row>
    <row r="492" spans="1:16" hidden="1" x14ac:dyDescent="0.3">
      <c r="A492" s="40" t="s">
        <v>1824</v>
      </c>
      <c r="B492" s="34" t="s">
        <v>728</v>
      </c>
      <c r="C492" s="35" t="s">
        <v>2925</v>
      </c>
      <c r="D492" s="41">
        <v>203</v>
      </c>
      <c r="E492" s="42">
        <f>VLOOKUP(D492,episodes!$A$1:$B$76,2,FALSE)</f>
        <v>33</v>
      </c>
      <c r="F492" s="37" t="str">
        <f>VLOOKUP(D492,episodes!$A$1:$E$76,5,FALSE)</f>
        <v>The Changeling</v>
      </c>
      <c r="G492" s="37">
        <f>VLOOKUP(D492,episodes!$A$1:$D$76,3,FALSE)</f>
        <v>2</v>
      </c>
      <c r="H492" s="37">
        <f>VLOOKUP(D492,episodes!$A$1:$D$76,4,FALSE)</f>
        <v>3</v>
      </c>
      <c r="J492" s="43"/>
      <c r="K492" s="44">
        <f>COUNTIFS(A:A,A491)</f>
        <v>116</v>
      </c>
      <c r="L492" s="44">
        <f>COUNTIFS(B:B,B492)</f>
        <v>116</v>
      </c>
      <c r="M492" s="46" t="s">
        <v>1247</v>
      </c>
      <c r="N492" s="49" t="s">
        <v>2491</v>
      </c>
      <c r="P492" s="39" t="s">
        <v>3195</v>
      </c>
    </row>
    <row r="493" spans="1:16" hidden="1" x14ac:dyDescent="0.3">
      <c r="A493" s="40" t="s">
        <v>1824</v>
      </c>
      <c r="B493" s="40" t="s">
        <v>728</v>
      </c>
      <c r="C493" s="35" t="s">
        <v>3411</v>
      </c>
      <c r="D493" s="41">
        <v>204</v>
      </c>
      <c r="E493" s="42">
        <f>VLOOKUP(D493,episodes!$A$1:$B$81,2,FALSE)</f>
        <v>34</v>
      </c>
      <c r="F493" s="37" t="str">
        <f>VLOOKUP(D493,episodes!$A$1:$E$81,5,FALSE)</f>
        <v>Mirror, Mirror</v>
      </c>
      <c r="G493" s="37">
        <f>VLOOKUP(D493,episodes!$A$1:$D$81,3,FALSE)</f>
        <v>2</v>
      </c>
      <c r="H493" s="37">
        <f>VLOOKUP(D493,episodes!$A$1:$D$81,4,FALSE)</f>
        <v>4</v>
      </c>
      <c r="J493" s="43"/>
      <c r="K493" s="44">
        <f>COUNTIFS(A:A,A493)</f>
        <v>116</v>
      </c>
      <c r="L493" s="44">
        <f>COUNTIFS(B:B,B493)</f>
        <v>116</v>
      </c>
      <c r="N493" s="39" t="s">
        <v>192</v>
      </c>
      <c r="O493" s="62"/>
      <c r="P493" s="39" t="s">
        <v>2979</v>
      </c>
    </row>
    <row r="494" spans="1:16" hidden="1" x14ac:dyDescent="0.3">
      <c r="A494" s="40" t="s">
        <v>1824</v>
      </c>
      <c r="B494" s="40" t="s">
        <v>728</v>
      </c>
      <c r="C494" s="35" t="s">
        <v>3412</v>
      </c>
      <c r="D494" s="41">
        <v>204</v>
      </c>
      <c r="E494" s="42">
        <f>VLOOKUP(D494,episodes!$A$1:$B$81,2,FALSE)</f>
        <v>34</v>
      </c>
      <c r="F494" s="37" t="str">
        <f>VLOOKUP(D494,episodes!$A$1:$E$81,5,FALSE)</f>
        <v>Mirror, Mirror</v>
      </c>
      <c r="G494" s="37">
        <f>VLOOKUP(D494,episodes!$A$1:$D$81,3,FALSE)</f>
        <v>2</v>
      </c>
      <c r="H494" s="37">
        <f>VLOOKUP(D494,episodes!$A$1:$D$81,4,FALSE)</f>
        <v>4</v>
      </c>
      <c r="J494" s="43"/>
      <c r="K494" s="44">
        <f>COUNTIFS(A:A,A494)</f>
        <v>116</v>
      </c>
      <c r="L494" s="44">
        <f>COUNTIFS(B:B,B494)</f>
        <v>116</v>
      </c>
      <c r="N494" s="39" t="s">
        <v>192</v>
      </c>
      <c r="O494" s="62"/>
      <c r="P494" s="39" t="s">
        <v>2979</v>
      </c>
    </row>
    <row r="495" spans="1:16" x14ac:dyDescent="0.3">
      <c r="A495" s="40" t="s">
        <v>1825</v>
      </c>
      <c r="B495" s="40" t="s">
        <v>687</v>
      </c>
      <c r="C495" s="35" t="s">
        <v>1069</v>
      </c>
      <c r="D495" s="48">
        <v>203</v>
      </c>
      <c r="E495" s="42">
        <f>VLOOKUP(D495,episodes!$A$1:$B$76,2,FALSE)</f>
        <v>33</v>
      </c>
      <c r="F495" s="37" t="str">
        <f>VLOOKUP(D495,episodes!$A$1:$E$76,5,FALSE)</f>
        <v>The Changeling</v>
      </c>
      <c r="G495" s="37">
        <f>VLOOKUP(D495,episodes!$A$1:$D$76,3,FALSE)</f>
        <v>2</v>
      </c>
      <c r="H495" s="37">
        <f>VLOOKUP(D495,episodes!$A$1:$D$76,4,FALSE)</f>
        <v>3</v>
      </c>
      <c r="J495" s="43"/>
      <c r="K495" s="44">
        <f>COUNTIFS(A:A,A494)</f>
        <v>116</v>
      </c>
      <c r="L495" s="44">
        <f>COUNTIFS(B:B,B495)</f>
        <v>14</v>
      </c>
      <c r="M495" s="44" t="s">
        <v>2491</v>
      </c>
      <c r="N495" s="46" t="s">
        <v>1068</v>
      </c>
      <c r="O495" s="46" t="s">
        <v>1069</v>
      </c>
      <c r="P495" s="46" t="s">
        <v>2979</v>
      </c>
    </row>
    <row r="496" spans="1:16" x14ac:dyDescent="0.3">
      <c r="A496" s="40" t="s">
        <v>1825</v>
      </c>
      <c r="B496" s="40" t="s">
        <v>687</v>
      </c>
      <c r="C496" s="35" t="s">
        <v>3408</v>
      </c>
      <c r="D496" s="41">
        <v>204</v>
      </c>
      <c r="E496" s="42">
        <f>VLOOKUP(D496,episodes!$A$1:$B$81,2,FALSE)</f>
        <v>34</v>
      </c>
      <c r="F496" s="37" t="str">
        <f>VLOOKUP(D496,episodes!$A$1:$E$81,5,FALSE)</f>
        <v>Mirror, Mirror</v>
      </c>
      <c r="G496" s="37">
        <f>VLOOKUP(D496,episodes!$A$1:$D$81,3,FALSE)</f>
        <v>2</v>
      </c>
      <c r="H496" s="37">
        <f>VLOOKUP(D496,episodes!$A$1:$D$81,4,FALSE)</f>
        <v>4</v>
      </c>
      <c r="J496" s="43"/>
      <c r="K496" s="44">
        <f>COUNTIFS(A:A,A496)</f>
        <v>2</v>
      </c>
      <c r="L496" s="44">
        <f>COUNTIFS(B:B,B496)</f>
        <v>14</v>
      </c>
      <c r="N496" s="39" t="s">
        <v>192</v>
      </c>
      <c r="O496" s="62"/>
      <c r="P496" s="39" t="s">
        <v>2979</v>
      </c>
    </row>
    <row r="497" spans="1:16" x14ac:dyDescent="0.3">
      <c r="A497" s="40" t="s">
        <v>1826</v>
      </c>
      <c r="B497" s="34" t="s">
        <v>687</v>
      </c>
      <c r="C497" s="35" t="s">
        <v>2093</v>
      </c>
      <c r="D497" s="41">
        <v>108</v>
      </c>
      <c r="E497" s="42">
        <f>VLOOKUP(D497,episodes!$A$1:$B$76,2,FALSE)</f>
        <v>9</v>
      </c>
      <c r="F497" s="37" t="str">
        <f>VLOOKUP(D497,episodes!$A$1:$E$76,5,FALSE)</f>
        <v>Miri</v>
      </c>
      <c r="G497" s="37">
        <f>VLOOKUP(D497,episodes!$A$1:$D$76,3,FALSE)</f>
        <v>1</v>
      </c>
      <c r="H497" s="37">
        <f>VLOOKUP(D497,episodes!$A$1:$D$76,4,FALSE)</f>
        <v>8</v>
      </c>
      <c r="J497" s="43"/>
      <c r="K497" s="44">
        <f>COUNTIFS(A:A,A496)</f>
        <v>2</v>
      </c>
      <c r="L497" s="44">
        <f>COUNTIFS(B:B,B497)</f>
        <v>14</v>
      </c>
      <c r="M497" s="39" t="s">
        <v>584</v>
      </c>
      <c r="N497" s="46" t="s">
        <v>2491</v>
      </c>
      <c r="O497" s="39" t="s">
        <v>1403</v>
      </c>
      <c r="P497" s="39" t="s">
        <v>2979</v>
      </c>
    </row>
    <row r="498" spans="1:16" x14ac:dyDescent="0.3">
      <c r="A498" s="40" t="s">
        <v>1826</v>
      </c>
      <c r="B498" s="34" t="s">
        <v>687</v>
      </c>
      <c r="C498" s="35" t="s">
        <v>989</v>
      </c>
      <c r="D498" s="41">
        <v>113</v>
      </c>
      <c r="E498" s="42">
        <f>VLOOKUP(D498,episodes!$A$1:$B$76,2,FALSE)</f>
        <v>14</v>
      </c>
      <c r="F498" s="37" t="str">
        <f>VLOOKUP(D498,episodes!$A$1:$E$76,5,FALSE)</f>
        <v>The Conscience of the King</v>
      </c>
      <c r="G498" s="37">
        <f>VLOOKUP(D498,episodes!$A$1:$D$76,3,FALSE)</f>
        <v>1</v>
      </c>
      <c r="H498" s="37">
        <f>VLOOKUP(D498,episodes!$A$1:$D$76,4,FALSE)</f>
        <v>13</v>
      </c>
      <c r="J498" s="43"/>
      <c r="K498" s="44">
        <f>COUNTIFS(A:A,A497)</f>
        <v>6</v>
      </c>
      <c r="L498" s="44">
        <f>COUNTIFS(B:B,B498)</f>
        <v>14</v>
      </c>
      <c r="M498" s="39" t="s">
        <v>562</v>
      </c>
      <c r="N498" s="39" t="s">
        <v>2491</v>
      </c>
      <c r="O498" s="39" t="s">
        <v>989</v>
      </c>
      <c r="P498" s="39" t="s">
        <v>2979</v>
      </c>
    </row>
    <row r="499" spans="1:16" x14ac:dyDescent="0.3">
      <c r="A499" s="40" t="s">
        <v>1826</v>
      </c>
      <c r="B499" s="34" t="s">
        <v>687</v>
      </c>
      <c r="C499" s="35" t="s">
        <v>2150</v>
      </c>
      <c r="D499" s="48">
        <v>114</v>
      </c>
      <c r="E499" s="42">
        <f>VLOOKUP(D499,episodes!$A$1:$B$76,2,FALSE)</f>
        <v>15</v>
      </c>
      <c r="F499" s="37" t="str">
        <f>VLOOKUP(D499,episodes!$A$1:$E$76,5,FALSE)</f>
        <v>Balance of Terror</v>
      </c>
      <c r="G499" s="37">
        <f>VLOOKUP(D499,episodes!$A$1:$D$76,3,FALSE)</f>
        <v>1</v>
      </c>
      <c r="H499" s="37">
        <f>VLOOKUP(D499,episodes!$A$1:$D$76,4,FALSE)</f>
        <v>14</v>
      </c>
      <c r="J499" s="43"/>
      <c r="K499" s="44">
        <f>COUNTIFS(A:A,A498)</f>
        <v>6</v>
      </c>
      <c r="L499" s="44">
        <f>COUNTIFS(B:B,B499)</f>
        <v>14</v>
      </c>
      <c r="M499" s="46" t="s">
        <v>2491</v>
      </c>
      <c r="N499" s="49" t="s">
        <v>527</v>
      </c>
      <c r="O499" s="46" t="s">
        <v>1415</v>
      </c>
      <c r="P499" s="46" t="s">
        <v>2979</v>
      </c>
    </row>
    <row r="500" spans="1:16" x14ac:dyDescent="0.3">
      <c r="A500" s="40" t="s">
        <v>1826</v>
      </c>
      <c r="B500" s="34" t="s">
        <v>687</v>
      </c>
      <c r="C500" s="35" t="s">
        <v>3346</v>
      </c>
      <c r="D500" s="48">
        <v>120</v>
      </c>
      <c r="E500" s="42">
        <f>VLOOKUP(D500,episodes!$A$1:$B$76,2,FALSE)</f>
        <v>21</v>
      </c>
      <c r="F500" s="37" t="str">
        <f>VLOOKUP(D500,episodes!$A$1:$E$76,5,FALSE)</f>
        <v>Court Martial</v>
      </c>
      <c r="G500" s="37">
        <f>VLOOKUP(D500,episodes!$A$1:$D$76,3,FALSE)</f>
        <v>1</v>
      </c>
      <c r="H500" s="37">
        <f>VLOOKUP(D500,episodes!$A$1:$D$76,4,FALSE)</f>
        <v>20</v>
      </c>
      <c r="J500" s="43"/>
      <c r="K500" s="44">
        <f>COUNTIFS(A:A,A499)</f>
        <v>6</v>
      </c>
      <c r="L500" s="44">
        <f>COUNTIFS(B:B,B500)</f>
        <v>14</v>
      </c>
      <c r="M500" s="46" t="s">
        <v>2491</v>
      </c>
      <c r="N500" s="46" t="s">
        <v>563</v>
      </c>
      <c r="O500" s="46" t="s">
        <v>1418</v>
      </c>
      <c r="P500" s="46" t="s">
        <v>2979</v>
      </c>
    </row>
    <row r="501" spans="1:16" x14ac:dyDescent="0.3">
      <c r="A501" s="40" t="s">
        <v>1826</v>
      </c>
      <c r="B501" s="34" t="s">
        <v>687</v>
      </c>
      <c r="C501" s="35" t="s">
        <v>2286</v>
      </c>
      <c r="D501" s="48">
        <v>124</v>
      </c>
      <c r="E501" s="42">
        <f>VLOOKUP(D501,episodes!$A$1:$B$76,2,FALSE)</f>
        <v>25</v>
      </c>
      <c r="F501" s="37" t="str">
        <f>VLOOKUP(D501,episodes!$A$1:$E$76,5,FALSE)</f>
        <v>This Side of Paradise</v>
      </c>
      <c r="G501" s="37">
        <f>VLOOKUP(D501,episodes!$A$1:$D$76,3,FALSE)</f>
        <v>1</v>
      </c>
      <c r="H501" s="37">
        <f>VLOOKUP(D501,episodes!$A$1:$D$76,4,FALSE)</f>
        <v>24</v>
      </c>
      <c r="J501" s="43"/>
      <c r="K501" s="44">
        <f>COUNTIFS(A:A,A500)</f>
        <v>6</v>
      </c>
      <c r="L501" s="44">
        <f>COUNTIFS(B:B,B501)</f>
        <v>14</v>
      </c>
      <c r="M501" s="46" t="s">
        <v>1068</v>
      </c>
      <c r="N501" s="49" t="s">
        <v>215</v>
      </c>
      <c r="O501" s="46" t="s">
        <v>1419</v>
      </c>
      <c r="P501" s="46" t="s">
        <v>2979</v>
      </c>
    </row>
    <row r="502" spans="1:16" x14ac:dyDescent="0.3">
      <c r="A502" s="40" t="s">
        <v>1826</v>
      </c>
      <c r="B502" s="34" t="s">
        <v>687</v>
      </c>
      <c r="C502" s="35" t="s">
        <v>2428</v>
      </c>
      <c r="D502" s="41">
        <v>202</v>
      </c>
      <c r="E502" s="42">
        <f>VLOOKUP(D502,episodes!$A$1:$B$76,2,FALSE)</f>
        <v>32</v>
      </c>
      <c r="F502" s="37" t="str">
        <f>VLOOKUP(D502,episodes!$A$1:$E$76,5,FALSE)</f>
        <v>Who Mourns for Adonais?</v>
      </c>
      <c r="G502" s="37">
        <f>VLOOKUP(D502,episodes!$A$1:$D$76,3,FALSE)</f>
        <v>2</v>
      </c>
      <c r="H502" s="37">
        <f>VLOOKUP(D502,episodes!$A$1:$D$76,4,FALSE)</f>
        <v>2</v>
      </c>
      <c r="J502" s="43"/>
      <c r="K502" s="44">
        <f>COUNTIFS(A:A,A501)</f>
        <v>6</v>
      </c>
      <c r="L502" s="44">
        <f>COUNTIFS(B:B,B502)</f>
        <v>14</v>
      </c>
      <c r="M502" s="39" t="s">
        <v>2536</v>
      </c>
      <c r="N502" s="46" t="s">
        <v>559</v>
      </c>
      <c r="O502" s="39" t="s">
        <v>1439</v>
      </c>
      <c r="P502" s="39" t="s">
        <v>2979</v>
      </c>
    </row>
    <row r="503" spans="1:16" hidden="1" x14ac:dyDescent="0.3">
      <c r="A503" s="40" t="s">
        <v>1827</v>
      </c>
      <c r="B503" s="34" t="s">
        <v>818</v>
      </c>
      <c r="C503" s="35" t="s">
        <v>1070</v>
      </c>
      <c r="D503" s="48">
        <v>124</v>
      </c>
      <c r="E503" s="42">
        <f>VLOOKUP(D503,episodes!$A$1:$B$76,2,FALSE)</f>
        <v>25</v>
      </c>
      <c r="F503" s="37" t="str">
        <f>VLOOKUP(D503,episodes!$A$1:$E$76,5,FALSE)</f>
        <v>This Side of Paradise</v>
      </c>
      <c r="G503" s="37">
        <f>VLOOKUP(D503,episodes!$A$1:$D$76,3,FALSE)</f>
        <v>1</v>
      </c>
      <c r="H503" s="37">
        <f>VLOOKUP(D503,episodes!$A$1:$D$76,4,FALSE)</f>
        <v>24</v>
      </c>
      <c r="J503" s="43"/>
      <c r="K503" s="44">
        <f>COUNTIFS(A:A,A502)</f>
        <v>6</v>
      </c>
      <c r="L503" s="44">
        <f>COUNTIFS(B:B,B503)</f>
        <v>2</v>
      </c>
      <c r="M503" s="46" t="s">
        <v>2491</v>
      </c>
      <c r="N503" s="39" t="s">
        <v>1068</v>
      </c>
      <c r="O503" s="46" t="s">
        <v>1070</v>
      </c>
      <c r="P503" s="46" t="s">
        <v>2979</v>
      </c>
    </row>
    <row r="504" spans="1:16" hidden="1" x14ac:dyDescent="0.3">
      <c r="A504" s="59" t="s">
        <v>3476</v>
      </c>
      <c r="B504" s="59"/>
      <c r="C504" s="54" t="s">
        <v>3522</v>
      </c>
      <c r="D504" s="36">
        <v>302</v>
      </c>
      <c r="E504" s="42">
        <f>VLOOKUP(D504,episodes!$A$1:$B$81,2,FALSE)</f>
        <v>58</v>
      </c>
      <c r="F504" s="37" t="str">
        <f>VLOOKUP(D504,episodes!$A$1:$E$81,5,FALSE)</f>
        <v>The Enterprise Incident</v>
      </c>
      <c r="G504" s="37">
        <f>VLOOKUP(D504,episodes!$A$1:$D$81,3,FALSE)</f>
        <v>3</v>
      </c>
      <c r="H504" s="37">
        <f>VLOOKUP(D504,episodes!$A$1:$D$81,4,FALSE)</f>
        <v>2</v>
      </c>
      <c r="J504" s="43" t="s">
        <v>1964</v>
      </c>
      <c r="K504" s="44">
        <f>COUNTIFS(A:A,A504)</f>
        <v>2</v>
      </c>
      <c r="L504" s="44">
        <f>COUNTIFS(B:B,B504)</f>
        <v>0</v>
      </c>
      <c r="O504" s="39" t="s">
        <v>1151</v>
      </c>
      <c r="P504" s="39" t="s">
        <v>2979</v>
      </c>
    </row>
    <row r="505" spans="1:16" hidden="1" x14ac:dyDescent="0.3">
      <c r="A505" s="59" t="s">
        <v>3476</v>
      </c>
      <c r="B505" s="59"/>
      <c r="C505" s="54" t="s">
        <v>3523</v>
      </c>
      <c r="D505" s="48">
        <v>302</v>
      </c>
      <c r="E505" s="42">
        <f>VLOOKUP(D505,episodes!$A$1:$B$81,2,FALSE)</f>
        <v>58</v>
      </c>
      <c r="F505" s="37" t="str">
        <f>VLOOKUP(D505,episodes!$A$1:$E$81,5,FALSE)</f>
        <v>The Enterprise Incident</v>
      </c>
      <c r="G505" s="37">
        <f>VLOOKUP(D505,episodes!$A$1:$D$81,3,FALSE)</f>
        <v>3</v>
      </c>
      <c r="H505" s="37">
        <f>VLOOKUP(D505,episodes!$A$1:$D$81,4,FALSE)</f>
        <v>2</v>
      </c>
      <c r="J505" s="43" t="s">
        <v>1964</v>
      </c>
      <c r="K505" s="44">
        <f>COUNTIFS(A:A,A505)</f>
        <v>2</v>
      </c>
      <c r="L505" s="44">
        <f>COUNTIFS(B:B,B505)</f>
        <v>0</v>
      </c>
      <c r="M505" s="46" t="s">
        <v>880</v>
      </c>
      <c r="N505" s="49"/>
      <c r="O505" s="62" t="s">
        <v>881</v>
      </c>
      <c r="P505" s="39" t="s">
        <v>2979</v>
      </c>
    </row>
    <row r="506" spans="1:16" hidden="1" x14ac:dyDescent="0.3">
      <c r="A506" s="40" t="s">
        <v>1828</v>
      </c>
      <c r="B506" s="34" t="s">
        <v>765</v>
      </c>
      <c r="C506" s="35" t="s">
        <v>1975</v>
      </c>
      <c r="D506" s="41">
        <v>100</v>
      </c>
      <c r="E506" s="42">
        <f>VLOOKUP(D506,episodes!$A$1:$B$76,2,FALSE)</f>
        <v>1</v>
      </c>
      <c r="F506" s="37" t="str">
        <f>VLOOKUP(D506,episodes!$A$1:$E$76,5,FALSE)</f>
        <v>The Cage</v>
      </c>
      <c r="G506" s="37">
        <f>VLOOKUP(D506,episodes!$A$1:$D$76,3,FALSE)</f>
        <v>1</v>
      </c>
      <c r="H506" s="37">
        <f>VLOOKUP(D506,episodes!$A$1:$D$76,4,FALSE)</f>
        <v>0</v>
      </c>
      <c r="J506" s="43"/>
      <c r="K506" s="44">
        <f>COUNTIFS(A:A,A505)</f>
        <v>2</v>
      </c>
      <c r="L506" s="44">
        <f>COUNTIFS(B:B,B506)</f>
        <v>99</v>
      </c>
      <c r="M506" s="39" t="s">
        <v>130</v>
      </c>
      <c r="N506" s="45"/>
      <c r="O506" s="39" t="s">
        <v>1284</v>
      </c>
      <c r="P506" s="39" t="s">
        <v>2979</v>
      </c>
    </row>
    <row r="507" spans="1:16" hidden="1" x14ac:dyDescent="0.3">
      <c r="A507" s="40" t="s">
        <v>1828</v>
      </c>
      <c r="B507" s="34" t="s">
        <v>765</v>
      </c>
      <c r="C507" s="35" t="s">
        <v>1995</v>
      </c>
      <c r="D507" s="41">
        <v>101</v>
      </c>
      <c r="E507" s="42">
        <f>VLOOKUP(D507,episodes!$A$1:$B$76,2,FALSE)</f>
        <v>2</v>
      </c>
      <c r="F507" s="37" t="str">
        <f>VLOOKUP(D507,episodes!$A$1:$E$76,5,FALSE)</f>
        <v>The Man Trap</v>
      </c>
      <c r="G507" s="37">
        <f>VLOOKUP(D507,episodes!$A$1:$D$76,3,FALSE)</f>
        <v>1</v>
      </c>
      <c r="H507" s="37">
        <f>VLOOKUP(D507,episodes!$A$1:$D$76,4,FALSE)</f>
        <v>1</v>
      </c>
      <c r="J507" s="43"/>
      <c r="K507" s="44">
        <f>COUNTIFS(A:A,A506)</f>
        <v>115</v>
      </c>
      <c r="L507" s="44">
        <f>COUNTIFS(B:B,B507)</f>
        <v>99</v>
      </c>
      <c r="M507" s="39" t="s">
        <v>1068</v>
      </c>
      <c r="O507" s="39" t="s">
        <v>1073</v>
      </c>
      <c r="P507" s="39" t="s">
        <v>2979</v>
      </c>
    </row>
    <row r="508" spans="1:16" hidden="1" x14ac:dyDescent="0.3">
      <c r="A508" s="40" t="s">
        <v>1828</v>
      </c>
      <c r="B508" s="34" t="s">
        <v>765</v>
      </c>
      <c r="C508" s="35" t="s">
        <v>2002</v>
      </c>
      <c r="D508" s="41">
        <v>102</v>
      </c>
      <c r="E508" s="42">
        <f>VLOOKUP(D508,episodes!$A$1:$B$76,2,FALSE)</f>
        <v>3</v>
      </c>
      <c r="F508" s="37" t="str">
        <f>VLOOKUP(D508,episodes!$A$1:$E$76,5,FALSE)</f>
        <v>Charlie X</v>
      </c>
      <c r="G508" s="37">
        <f>VLOOKUP(D508,episodes!$A$1:$D$76,3,FALSE)</f>
        <v>1</v>
      </c>
      <c r="H508" s="37">
        <f>VLOOKUP(D508,episodes!$A$1:$D$76,4,FALSE)</f>
        <v>2</v>
      </c>
      <c r="J508" s="43"/>
      <c r="K508" s="44">
        <f>COUNTIFS(A:A,A507)</f>
        <v>115</v>
      </c>
      <c r="L508" s="44">
        <f>COUNTIFS(B:B,B508)</f>
        <v>99</v>
      </c>
      <c r="M508" s="46" t="s">
        <v>2491</v>
      </c>
      <c r="N508" s="39" t="s">
        <v>1247</v>
      </c>
      <c r="O508" s="39" t="s">
        <v>1232</v>
      </c>
      <c r="P508" s="39" t="s">
        <v>2979</v>
      </c>
    </row>
    <row r="509" spans="1:16" hidden="1" x14ac:dyDescent="0.3">
      <c r="A509" s="40" t="s">
        <v>1828</v>
      </c>
      <c r="B509" s="34" t="s">
        <v>765</v>
      </c>
      <c r="C509" s="35" t="s">
        <v>2003</v>
      </c>
      <c r="D509" s="41">
        <v>102</v>
      </c>
      <c r="E509" s="42">
        <f>VLOOKUP(D509,episodes!$A$1:$B$76,2,FALSE)</f>
        <v>3</v>
      </c>
      <c r="F509" s="37" t="str">
        <f>VLOOKUP(D509,episodes!$A$1:$E$76,5,FALSE)</f>
        <v>Charlie X</v>
      </c>
      <c r="G509" s="37">
        <f>VLOOKUP(D509,episodes!$A$1:$D$76,3,FALSE)</f>
        <v>1</v>
      </c>
      <c r="H509" s="37">
        <f>VLOOKUP(D509,episodes!$A$1:$D$76,4,FALSE)</f>
        <v>2</v>
      </c>
      <c r="J509" s="43"/>
      <c r="K509" s="44">
        <f>COUNTIFS(A:A,A508)</f>
        <v>115</v>
      </c>
      <c r="L509" s="44">
        <f>COUNTIFS(B:B,B509)</f>
        <v>99</v>
      </c>
      <c r="M509" s="46" t="s">
        <v>1247</v>
      </c>
      <c r="N509" s="49" t="s">
        <v>2491</v>
      </c>
      <c r="O509" s="39" t="s">
        <v>990</v>
      </c>
      <c r="P509" s="39" t="s">
        <v>2979</v>
      </c>
    </row>
    <row r="510" spans="1:16" hidden="1" x14ac:dyDescent="0.3">
      <c r="A510" s="40" t="s">
        <v>1828</v>
      </c>
      <c r="B510" s="34" t="s">
        <v>765</v>
      </c>
      <c r="C510" s="35" t="s">
        <v>2624</v>
      </c>
      <c r="D510" s="36">
        <v>104</v>
      </c>
      <c r="E510" s="42">
        <f>VLOOKUP(D510,episodes!$A$1:$B$76,2,FALSE)</f>
        <v>5</v>
      </c>
      <c r="F510" s="37" t="str">
        <f>VLOOKUP(D510,episodes!$A$1:$E$76,5,FALSE)</f>
        <v>The Naked Time</v>
      </c>
      <c r="G510" s="37">
        <f>VLOOKUP(D510,episodes!$A$1:$D$76,3,FALSE)</f>
        <v>1</v>
      </c>
      <c r="H510" s="37">
        <f>VLOOKUP(D510,episodes!$A$1:$D$76,4,FALSE)</f>
        <v>4</v>
      </c>
      <c r="J510" s="43"/>
      <c r="K510" s="44">
        <f>COUNTIFS(A:A,A509)</f>
        <v>115</v>
      </c>
      <c r="L510" s="44">
        <f>COUNTIFS(B:B,B510)</f>
        <v>99</v>
      </c>
      <c r="M510" s="39" t="s">
        <v>84</v>
      </c>
      <c r="O510" s="39" t="s">
        <v>697</v>
      </c>
      <c r="P510" s="39" t="s">
        <v>2979</v>
      </c>
    </row>
    <row r="511" spans="1:16" hidden="1" x14ac:dyDescent="0.3">
      <c r="A511" s="40" t="s">
        <v>1828</v>
      </c>
      <c r="B511" s="34" t="s">
        <v>765</v>
      </c>
      <c r="C511" s="35" t="s">
        <v>2637</v>
      </c>
      <c r="D511" s="36">
        <v>104</v>
      </c>
      <c r="E511" s="42">
        <f>VLOOKUP(D511,episodes!$A$1:$B$76,2,FALSE)</f>
        <v>5</v>
      </c>
      <c r="F511" s="37" t="str">
        <f>VLOOKUP(D511,episodes!$A$1:$E$76,5,FALSE)</f>
        <v>The Naked Time</v>
      </c>
      <c r="G511" s="37">
        <f>VLOOKUP(D511,episodes!$A$1:$D$76,3,FALSE)</f>
        <v>1</v>
      </c>
      <c r="H511" s="37">
        <f>VLOOKUP(D511,episodes!$A$1:$D$76,4,FALSE)</f>
        <v>4</v>
      </c>
      <c r="J511" s="43"/>
      <c r="K511" s="44">
        <f>COUNTIFS(A:A,A510)</f>
        <v>115</v>
      </c>
      <c r="L511" s="44">
        <f>COUNTIFS(B:B,B511)</f>
        <v>99</v>
      </c>
      <c r="M511" s="39" t="s">
        <v>2491</v>
      </c>
      <c r="N511" s="45"/>
      <c r="O511" s="39" t="s">
        <v>991</v>
      </c>
      <c r="P511" s="39" t="s">
        <v>2979</v>
      </c>
    </row>
    <row r="512" spans="1:16" hidden="1" x14ac:dyDescent="0.3">
      <c r="A512" s="40" t="s">
        <v>1828</v>
      </c>
      <c r="B512" s="34" t="s">
        <v>765</v>
      </c>
      <c r="C512" s="35" t="s">
        <v>2637</v>
      </c>
      <c r="D512" s="36">
        <v>104</v>
      </c>
      <c r="E512" s="42">
        <f>VLOOKUP(D512,episodes!$A$1:$B$76,2,FALSE)</f>
        <v>5</v>
      </c>
      <c r="F512" s="37" t="str">
        <f>VLOOKUP(D512,episodes!$A$1:$E$76,5,FALSE)</f>
        <v>The Naked Time</v>
      </c>
      <c r="G512" s="37">
        <f>VLOOKUP(D512,episodes!$A$1:$D$76,3,FALSE)</f>
        <v>1</v>
      </c>
      <c r="H512" s="37">
        <f>VLOOKUP(D512,episodes!$A$1:$D$76,4,FALSE)</f>
        <v>4</v>
      </c>
      <c r="J512" s="43"/>
      <c r="K512" s="44">
        <f>COUNTIFS(A:A,A511)</f>
        <v>115</v>
      </c>
      <c r="L512" s="44">
        <f>COUNTIFS(B:B,B512)</f>
        <v>99</v>
      </c>
      <c r="M512" s="39" t="s">
        <v>2491</v>
      </c>
      <c r="N512" s="45"/>
      <c r="O512" s="39" t="s">
        <v>991</v>
      </c>
      <c r="P512" s="39" t="s">
        <v>2979</v>
      </c>
    </row>
    <row r="513" spans="1:16" hidden="1" x14ac:dyDescent="0.3">
      <c r="A513" s="40" t="s">
        <v>1828</v>
      </c>
      <c r="B513" s="34" t="s">
        <v>765</v>
      </c>
      <c r="C513" s="35" t="s">
        <v>2003</v>
      </c>
      <c r="D513" s="36">
        <v>104</v>
      </c>
      <c r="E513" s="42">
        <f>VLOOKUP(D513,episodes!$A$1:$B$76,2,FALSE)</f>
        <v>5</v>
      </c>
      <c r="F513" s="37" t="str">
        <f>VLOOKUP(D513,episodes!$A$1:$E$76,5,FALSE)</f>
        <v>The Naked Time</v>
      </c>
      <c r="G513" s="37">
        <f>VLOOKUP(D513,episodes!$A$1:$D$76,3,FALSE)</f>
        <v>1</v>
      </c>
      <c r="H513" s="37">
        <f>VLOOKUP(D513,episodes!$A$1:$D$76,4,FALSE)</f>
        <v>4</v>
      </c>
      <c r="J513" s="43"/>
      <c r="K513" s="44">
        <f>COUNTIFS(A:A,A512)</f>
        <v>115</v>
      </c>
      <c r="L513" s="44">
        <f>COUNTIFS(B:B,B513)</f>
        <v>99</v>
      </c>
      <c r="M513" s="46" t="s">
        <v>2491</v>
      </c>
      <c r="N513" s="45" t="s">
        <v>595</v>
      </c>
      <c r="O513" s="39" t="s">
        <v>990</v>
      </c>
      <c r="P513" s="39" t="s">
        <v>2979</v>
      </c>
    </row>
    <row r="514" spans="1:16" hidden="1" x14ac:dyDescent="0.3">
      <c r="A514" s="40" t="s">
        <v>1828</v>
      </c>
      <c r="B514" s="34" t="s">
        <v>765</v>
      </c>
      <c r="C514" s="35" t="s">
        <v>2638</v>
      </c>
      <c r="D514" s="36">
        <v>104</v>
      </c>
      <c r="E514" s="42">
        <f>VLOOKUP(D514,episodes!$A$1:$B$76,2,FALSE)</f>
        <v>5</v>
      </c>
      <c r="F514" s="37" t="str">
        <f>VLOOKUP(D514,episodes!$A$1:$E$76,5,FALSE)</f>
        <v>The Naked Time</v>
      </c>
      <c r="G514" s="37">
        <f>VLOOKUP(D514,episodes!$A$1:$D$76,3,FALSE)</f>
        <v>1</v>
      </c>
      <c r="H514" s="37">
        <f>VLOOKUP(D514,episodes!$A$1:$D$76,4,FALSE)</f>
        <v>4</v>
      </c>
      <c r="J514" s="43"/>
      <c r="K514" s="44">
        <f>COUNTIFS(A:A,A513)</f>
        <v>115</v>
      </c>
      <c r="L514" s="44">
        <f>COUNTIFS(B:B,B514)</f>
        <v>99</v>
      </c>
      <c r="M514" s="39" t="s">
        <v>521</v>
      </c>
      <c r="N514" s="45"/>
      <c r="O514" s="39" t="s">
        <v>1425</v>
      </c>
      <c r="P514" s="39" t="s">
        <v>2979</v>
      </c>
    </row>
    <row r="515" spans="1:16" hidden="1" x14ac:dyDescent="0.3">
      <c r="A515" s="40" t="s">
        <v>1828</v>
      </c>
      <c r="B515" s="34" t="s">
        <v>765</v>
      </c>
      <c r="C515" s="35" t="s">
        <v>2041</v>
      </c>
      <c r="D515" s="41">
        <v>105</v>
      </c>
      <c r="E515" s="42">
        <f>VLOOKUP(D515,episodes!$A$1:$B$76,2,FALSE)</f>
        <v>6</v>
      </c>
      <c r="F515" s="37" t="str">
        <f>VLOOKUP(D515,episodes!$A$1:$E$76,5,FALSE)</f>
        <v>The Enemy Within</v>
      </c>
      <c r="G515" s="37">
        <f>VLOOKUP(D515,episodes!$A$1:$D$76,3,FALSE)</f>
        <v>1</v>
      </c>
      <c r="H515" s="37">
        <f>VLOOKUP(D515,episodes!$A$1:$D$76,4,FALSE)</f>
        <v>5</v>
      </c>
      <c r="J515" s="43"/>
      <c r="K515" s="44">
        <f>COUNTIFS(A:A,A514)</f>
        <v>115</v>
      </c>
      <c r="L515" s="44">
        <f>COUNTIFS(B:B,B515)</f>
        <v>99</v>
      </c>
      <c r="M515" s="46" t="s">
        <v>1068</v>
      </c>
      <c r="N515" s="39" t="s">
        <v>584</v>
      </c>
      <c r="O515" s="39" t="s">
        <v>1404</v>
      </c>
      <c r="P515" s="39" t="s">
        <v>2979</v>
      </c>
    </row>
    <row r="516" spans="1:16" hidden="1" x14ac:dyDescent="0.3">
      <c r="A516" s="40" t="s">
        <v>1828</v>
      </c>
      <c r="B516" s="34" t="s">
        <v>765</v>
      </c>
      <c r="C516" s="35" t="s">
        <v>2639</v>
      </c>
      <c r="D516" s="41">
        <v>106</v>
      </c>
      <c r="E516" s="42">
        <f>VLOOKUP(D516,episodes!$A$1:$B$76,2,FALSE)</f>
        <v>7</v>
      </c>
      <c r="F516" s="37" t="str">
        <f>VLOOKUP(D516,episodes!$A$1:$E$76,5,FALSE)</f>
        <v>Mudd's Women</v>
      </c>
      <c r="G516" s="37">
        <f>VLOOKUP(D516,episodes!$A$1:$D$76,3,FALSE)</f>
        <v>1</v>
      </c>
      <c r="H516" s="37">
        <f>VLOOKUP(D516,episodes!$A$1:$D$76,4,FALSE)</f>
        <v>6</v>
      </c>
      <c r="J516" s="43"/>
      <c r="K516" s="44">
        <f>COUNTIFS(A:A,A515)</f>
        <v>115</v>
      </c>
      <c r="L516" s="44">
        <f>COUNTIFS(B:B,B516)</f>
        <v>99</v>
      </c>
      <c r="M516" s="46" t="s">
        <v>2491</v>
      </c>
      <c r="N516" s="39" t="s">
        <v>1068</v>
      </c>
      <c r="O516" s="39" t="s">
        <v>992</v>
      </c>
      <c r="P516" s="39" t="s">
        <v>2979</v>
      </c>
    </row>
    <row r="517" spans="1:16" hidden="1" x14ac:dyDescent="0.3">
      <c r="A517" s="40" t="s">
        <v>1828</v>
      </c>
      <c r="B517" s="34" t="s">
        <v>765</v>
      </c>
      <c r="C517" s="35" t="s">
        <v>2639</v>
      </c>
      <c r="D517" s="41">
        <v>106</v>
      </c>
      <c r="E517" s="42">
        <f>VLOOKUP(D517,episodes!$A$1:$B$76,2,FALSE)</f>
        <v>7</v>
      </c>
      <c r="F517" s="37" t="str">
        <f>VLOOKUP(D517,episodes!$A$1:$E$76,5,FALSE)</f>
        <v>Mudd's Women</v>
      </c>
      <c r="G517" s="37">
        <f>VLOOKUP(D517,episodes!$A$1:$D$76,3,FALSE)</f>
        <v>1</v>
      </c>
      <c r="H517" s="37">
        <f>VLOOKUP(D517,episodes!$A$1:$D$76,4,FALSE)</f>
        <v>6</v>
      </c>
      <c r="J517" s="43"/>
      <c r="K517" s="44">
        <f>COUNTIFS(A:A,A516)</f>
        <v>115</v>
      </c>
      <c r="L517" s="44">
        <f>COUNTIFS(B:B,B517)</f>
        <v>99</v>
      </c>
      <c r="M517" s="39" t="s">
        <v>2491</v>
      </c>
      <c r="O517" s="39" t="s">
        <v>992</v>
      </c>
      <c r="P517" s="39" t="s">
        <v>2979</v>
      </c>
    </row>
    <row r="518" spans="1:16" hidden="1" x14ac:dyDescent="0.3">
      <c r="A518" s="40" t="s">
        <v>1828</v>
      </c>
      <c r="B518" s="34" t="s">
        <v>765</v>
      </c>
      <c r="C518" s="35" t="s">
        <v>2058</v>
      </c>
      <c r="D518" s="41">
        <v>106</v>
      </c>
      <c r="E518" s="42">
        <f>VLOOKUP(D518,episodes!$A$1:$B$76,2,FALSE)</f>
        <v>7</v>
      </c>
      <c r="F518" s="37" t="str">
        <f>VLOOKUP(D518,episodes!$A$1:$E$76,5,FALSE)</f>
        <v>Mudd's Women</v>
      </c>
      <c r="G518" s="37">
        <f>VLOOKUP(D518,episodes!$A$1:$D$76,3,FALSE)</f>
        <v>1</v>
      </c>
      <c r="H518" s="37">
        <f>VLOOKUP(D518,episodes!$A$1:$D$76,4,FALSE)</f>
        <v>6</v>
      </c>
      <c r="J518" s="43"/>
      <c r="K518" s="44">
        <f>COUNTIFS(A:A,A517)</f>
        <v>115</v>
      </c>
      <c r="L518" s="44">
        <f>COUNTIFS(B:B,B518)</f>
        <v>99</v>
      </c>
      <c r="M518" s="39" t="s">
        <v>2491</v>
      </c>
      <c r="O518" s="39" t="s">
        <v>993</v>
      </c>
      <c r="P518" s="39" t="s">
        <v>2979</v>
      </c>
    </row>
    <row r="519" spans="1:16" hidden="1" x14ac:dyDescent="0.3">
      <c r="A519" s="40" t="s">
        <v>1828</v>
      </c>
      <c r="B519" s="34" t="s">
        <v>765</v>
      </c>
      <c r="C519" s="35" t="s">
        <v>2056</v>
      </c>
      <c r="D519" s="41">
        <v>106</v>
      </c>
      <c r="E519" s="42">
        <f>VLOOKUP(D519,episodes!$A$1:$B$76,2,FALSE)</f>
        <v>7</v>
      </c>
      <c r="F519" s="37" t="str">
        <f>VLOOKUP(D519,episodes!$A$1:$E$76,5,FALSE)</f>
        <v>Mudd's Women</v>
      </c>
      <c r="G519" s="37">
        <f>VLOOKUP(D519,episodes!$A$1:$D$76,3,FALSE)</f>
        <v>1</v>
      </c>
      <c r="H519" s="37">
        <f>VLOOKUP(D519,episodes!$A$1:$D$76,4,FALSE)</f>
        <v>6</v>
      </c>
      <c r="J519" s="43"/>
      <c r="K519" s="44">
        <f>COUNTIFS(A:A,A518)</f>
        <v>115</v>
      </c>
      <c r="L519" s="44">
        <f>COUNTIFS(B:B,B519)</f>
        <v>99</v>
      </c>
      <c r="M519" s="39" t="s">
        <v>2491</v>
      </c>
      <c r="O519" s="39" t="s">
        <v>1336</v>
      </c>
      <c r="P519" s="39" t="s">
        <v>2979</v>
      </c>
    </row>
    <row r="520" spans="1:16" hidden="1" x14ac:dyDescent="0.3">
      <c r="A520" s="40" t="s">
        <v>1828</v>
      </c>
      <c r="B520" s="34" t="s">
        <v>765</v>
      </c>
      <c r="C520" s="35" t="s">
        <v>2003</v>
      </c>
      <c r="D520" s="41">
        <v>107</v>
      </c>
      <c r="E520" s="42">
        <f>VLOOKUP(D520,episodes!$A$1:$B$76,2,FALSE)</f>
        <v>8</v>
      </c>
      <c r="F520" s="37" t="str">
        <f>VLOOKUP(D520,episodes!$A$1:$E$76,5,FALSE)</f>
        <v>What Are Little Girls Made Of?</v>
      </c>
      <c r="G520" s="37">
        <f>VLOOKUP(D520,episodes!$A$1:$D$76,3,FALSE)</f>
        <v>1</v>
      </c>
      <c r="H520" s="37">
        <f>VLOOKUP(D520,episodes!$A$1:$D$76,4,FALSE)</f>
        <v>7</v>
      </c>
      <c r="J520" s="43"/>
      <c r="K520" s="44">
        <f>COUNTIFS(A:A,A519)</f>
        <v>115</v>
      </c>
      <c r="L520" s="44">
        <f>COUNTIFS(B:B,B520)</f>
        <v>99</v>
      </c>
      <c r="M520" s="46" t="s">
        <v>2491</v>
      </c>
      <c r="N520" s="39" t="s">
        <v>596</v>
      </c>
      <c r="O520" s="39" t="s">
        <v>990</v>
      </c>
      <c r="P520" s="39" t="s">
        <v>2979</v>
      </c>
    </row>
    <row r="521" spans="1:16" hidden="1" x14ac:dyDescent="0.3">
      <c r="A521" s="40" t="s">
        <v>1828</v>
      </c>
      <c r="B521" s="34" t="s">
        <v>765</v>
      </c>
      <c r="C521" s="35" t="s">
        <v>2627</v>
      </c>
      <c r="D521" s="41">
        <v>107</v>
      </c>
      <c r="E521" s="42">
        <f>VLOOKUP(D521,episodes!$A$1:$B$76,2,FALSE)</f>
        <v>8</v>
      </c>
      <c r="F521" s="37" t="str">
        <f>VLOOKUP(D521,episodes!$A$1:$E$76,5,FALSE)</f>
        <v>What Are Little Girls Made Of?</v>
      </c>
      <c r="G521" s="37">
        <f>VLOOKUP(D521,episodes!$A$1:$D$76,3,FALSE)</f>
        <v>1</v>
      </c>
      <c r="H521" s="37">
        <f>VLOOKUP(D521,episodes!$A$1:$D$76,4,FALSE)</f>
        <v>7</v>
      </c>
      <c r="J521" s="43"/>
      <c r="K521" s="44">
        <f>COUNTIFS(A:A,A520)</f>
        <v>115</v>
      </c>
      <c r="L521" s="44">
        <f>COUNTIFS(B:B,B521)</f>
        <v>99</v>
      </c>
      <c r="M521" s="39" t="s">
        <v>1068</v>
      </c>
      <c r="O521" s="39" t="s">
        <v>1074</v>
      </c>
      <c r="P521" s="39" t="s">
        <v>2979</v>
      </c>
    </row>
    <row r="522" spans="1:16" hidden="1" x14ac:dyDescent="0.3">
      <c r="A522" s="40" t="s">
        <v>1828</v>
      </c>
      <c r="B522" s="34" t="s">
        <v>765</v>
      </c>
      <c r="C522" s="35" t="s">
        <v>2144</v>
      </c>
      <c r="D522" s="41">
        <v>109</v>
      </c>
      <c r="E522" s="42">
        <f>VLOOKUP(D522,episodes!$A$1:$B$76,2,FALSE)</f>
        <v>10</v>
      </c>
      <c r="F522" s="37" t="str">
        <f>VLOOKUP(D522,episodes!$A$1:$E$76,5,FALSE)</f>
        <v>Dagger of the Mind</v>
      </c>
      <c r="G522" s="37">
        <f>VLOOKUP(D522,episodes!$A$1:$D$76,3,FALSE)</f>
        <v>1</v>
      </c>
      <c r="H522" s="37">
        <f>VLOOKUP(D522,episodes!$A$1:$D$76,4,FALSE)</f>
        <v>9</v>
      </c>
      <c r="J522" s="43"/>
      <c r="K522" s="44">
        <f>COUNTIFS(A:A,A521)</f>
        <v>115</v>
      </c>
      <c r="L522" s="44">
        <f>COUNTIFS(B:B,B522)</f>
        <v>99</v>
      </c>
      <c r="M522" s="39" t="s">
        <v>2542</v>
      </c>
      <c r="N522" s="45"/>
      <c r="O522" s="39" t="s">
        <v>1153</v>
      </c>
      <c r="P522" s="39" t="s">
        <v>2979</v>
      </c>
    </row>
    <row r="523" spans="1:16" hidden="1" x14ac:dyDescent="0.3">
      <c r="A523" s="40" t="s">
        <v>1828</v>
      </c>
      <c r="B523" s="34" t="s">
        <v>765</v>
      </c>
      <c r="C523" s="35" t="s">
        <v>2625</v>
      </c>
      <c r="D523" s="41">
        <v>109</v>
      </c>
      <c r="E523" s="42">
        <f>VLOOKUP(D523,episodes!$A$1:$B$76,2,FALSE)</f>
        <v>10</v>
      </c>
      <c r="F523" s="37" t="str">
        <f>VLOOKUP(D523,episodes!$A$1:$E$76,5,FALSE)</f>
        <v>Dagger of the Mind</v>
      </c>
      <c r="G523" s="37">
        <f>VLOOKUP(D523,episodes!$A$1:$D$76,3,FALSE)</f>
        <v>1</v>
      </c>
      <c r="H523" s="37">
        <f>VLOOKUP(D523,episodes!$A$1:$D$76,4,FALSE)</f>
        <v>9</v>
      </c>
      <c r="J523" s="43"/>
      <c r="K523" s="44">
        <f>COUNTIFS(A:A,A522)</f>
        <v>115</v>
      </c>
      <c r="L523" s="44">
        <f>COUNTIFS(B:B,B523)</f>
        <v>99</v>
      </c>
      <c r="M523" s="39" t="s">
        <v>546</v>
      </c>
      <c r="N523" s="45"/>
      <c r="O523" s="39" t="s">
        <v>397</v>
      </c>
      <c r="P523" s="39" t="s">
        <v>2979</v>
      </c>
    </row>
    <row r="524" spans="1:16" hidden="1" x14ac:dyDescent="0.3">
      <c r="A524" s="40" t="s">
        <v>1828</v>
      </c>
      <c r="B524" s="34" t="s">
        <v>765</v>
      </c>
      <c r="C524" s="35" t="s">
        <v>2114</v>
      </c>
      <c r="D524" s="41">
        <v>110</v>
      </c>
      <c r="E524" s="42">
        <f>VLOOKUP(D524,episodes!$A$1:$B$76,2,FALSE)</f>
        <v>11</v>
      </c>
      <c r="F524" s="37" t="str">
        <f>VLOOKUP(D524,episodes!$A$1:$E$76,5,FALSE)</f>
        <v>The Corbomite Maneuver</v>
      </c>
      <c r="G524" s="37">
        <f>VLOOKUP(D524,episodes!$A$1:$D$76,3,FALSE)</f>
        <v>1</v>
      </c>
      <c r="H524" s="37">
        <f>VLOOKUP(D524,episodes!$A$1:$D$76,4,FALSE)</f>
        <v>10</v>
      </c>
      <c r="J524" s="43"/>
      <c r="K524" s="44">
        <f>COUNTIFS(A:A,A523)</f>
        <v>115</v>
      </c>
      <c r="L524" s="44">
        <f>COUNTIFS(B:B,B524)</f>
        <v>99</v>
      </c>
      <c r="M524" s="39" t="s">
        <v>597</v>
      </c>
      <c r="N524" s="45"/>
      <c r="O524" s="39" t="s">
        <v>1437</v>
      </c>
      <c r="P524" s="39" t="s">
        <v>2979</v>
      </c>
    </row>
    <row r="525" spans="1:16" hidden="1" x14ac:dyDescent="0.3">
      <c r="A525" s="40" t="s">
        <v>1828</v>
      </c>
      <c r="B525" s="34" t="s">
        <v>765</v>
      </c>
      <c r="C525" s="35" t="s">
        <v>2115</v>
      </c>
      <c r="D525" s="41">
        <v>110</v>
      </c>
      <c r="E525" s="42">
        <f>VLOOKUP(D525,episodes!$A$1:$B$76,2,FALSE)</f>
        <v>11</v>
      </c>
      <c r="F525" s="37" t="str">
        <f>VLOOKUP(D525,episodes!$A$1:$E$76,5,FALSE)</f>
        <v>The Corbomite Maneuver</v>
      </c>
      <c r="G525" s="37">
        <f>VLOOKUP(D525,episodes!$A$1:$D$76,3,FALSE)</f>
        <v>1</v>
      </c>
      <c r="H525" s="37">
        <f>VLOOKUP(D525,episodes!$A$1:$D$76,4,FALSE)</f>
        <v>10</v>
      </c>
      <c r="J525" s="43"/>
      <c r="K525" s="44">
        <f>COUNTIFS(A:A,A524)</f>
        <v>115</v>
      </c>
      <c r="L525" s="44">
        <f>COUNTIFS(B:B,B525)</f>
        <v>99</v>
      </c>
      <c r="M525" s="39" t="s">
        <v>597</v>
      </c>
      <c r="N525" s="45"/>
      <c r="O525" s="39" t="s">
        <v>1438</v>
      </c>
      <c r="P525" s="39" t="s">
        <v>2979</v>
      </c>
    </row>
    <row r="526" spans="1:16" hidden="1" x14ac:dyDescent="0.3">
      <c r="A526" s="40" t="s">
        <v>1828</v>
      </c>
      <c r="B526" s="34" t="s">
        <v>765</v>
      </c>
      <c r="C526" s="35" t="s">
        <v>2116</v>
      </c>
      <c r="D526" s="41">
        <v>110</v>
      </c>
      <c r="E526" s="42">
        <f>VLOOKUP(D526,episodes!$A$1:$B$76,2,FALSE)</f>
        <v>11</v>
      </c>
      <c r="F526" s="37" t="str">
        <f>VLOOKUP(D526,episodes!$A$1:$E$76,5,FALSE)</f>
        <v>The Corbomite Maneuver</v>
      </c>
      <c r="G526" s="37">
        <f>VLOOKUP(D526,episodes!$A$1:$D$76,3,FALSE)</f>
        <v>1</v>
      </c>
      <c r="H526" s="37">
        <f>VLOOKUP(D526,episodes!$A$1:$D$76,4,FALSE)</f>
        <v>10</v>
      </c>
      <c r="J526" s="43"/>
      <c r="K526" s="44">
        <f>COUNTIFS(A:A,A525)</f>
        <v>115</v>
      </c>
      <c r="L526" s="44">
        <f>COUNTIFS(B:B,B526)</f>
        <v>99</v>
      </c>
      <c r="M526" s="39" t="s">
        <v>2527</v>
      </c>
      <c r="N526" s="45"/>
      <c r="O526" s="39" t="s">
        <v>125</v>
      </c>
      <c r="P526" s="39" t="s">
        <v>2979</v>
      </c>
    </row>
    <row r="527" spans="1:16" hidden="1" x14ac:dyDescent="0.3">
      <c r="A527" s="40" t="s">
        <v>1828</v>
      </c>
      <c r="B527" s="34" t="s">
        <v>765</v>
      </c>
      <c r="C527" s="35" t="s">
        <v>2626</v>
      </c>
      <c r="D527" s="41">
        <v>110</v>
      </c>
      <c r="E527" s="42">
        <f>VLOOKUP(D527,episodes!$A$1:$B$76,2,FALSE)</f>
        <v>11</v>
      </c>
      <c r="F527" s="37" t="str">
        <f>VLOOKUP(D527,episodes!$A$1:$E$76,5,FALSE)</f>
        <v>The Corbomite Maneuver</v>
      </c>
      <c r="G527" s="37">
        <f>VLOOKUP(D527,episodes!$A$1:$D$76,3,FALSE)</f>
        <v>1</v>
      </c>
      <c r="H527" s="37">
        <f>VLOOKUP(D527,episodes!$A$1:$D$76,4,FALSE)</f>
        <v>10</v>
      </c>
      <c r="J527" s="43"/>
      <c r="K527" s="44">
        <f>COUNTIFS(A:A,A526)</f>
        <v>115</v>
      </c>
      <c r="L527" s="44">
        <f>COUNTIFS(B:B,B527)</f>
        <v>99</v>
      </c>
      <c r="M527" s="39" t="s">
        <v>126</v>
      </c>
      <c r="N527" s="45"/>
      <c r="O527" s="39" t="s">
        <v>393</v>
      </c>
      <c r="P527" s="39" t="s">
        <v>2979</v>
      </c>
    </row>
    <row r="528" spans="1:16" hidden="1" x14ac:dyDescent="0.3">
      <c r="A528" s="40" t="s">
        <v>1828</v>
      </c>
      <c r="B528" s="34" t="s">
        <v>765</v>
      </c>
      <c r="C528" s="35" t="s">
        <v>2118</v>
      </c>
      <c r="D528" s="41">
        <v>110</v>
      </c>
      <c r="E528" s="42">
        <f>VLOOKUP(D528,episodes!$A$1:$B$76,2,FALSE)</f>
        <v>11</v>
      </c>
      <c r="F528" s="37" t="str">
        <f>VLOOKUP(D528,episodes!$A$1:$E$76,5,FALSE)</f>
        <v>The Corbomite Maneuver</v>
      </c>
      <c r="G528" s="37">
        <f>VLOOKUP(D528,episodes!$A$1:$D$76,3,FALSE)</f>
        <v>1</v>
      </c>
      <c r="H528" s="37">
        <f>VLOOKUP(D528,episodes!$A$1:$D$76,4,FALSE)</f>
        <v>10</v>
      </c>
      <c r="J528" s="43"/>
      <c r="K528" s="44">
        <f>COUNTIFS(A:A,A527)</f>
        <v>115</v>
      </c>
      <c r="L528" s="44">
        <f>COUNTIFS(B:B,B528)</f>
        <v>99</v>
      </c>
      <c r="M528" s="39" t="s">
        <v>2536</v>
      </c>
      <c r="N528" s="45"/>
      <c r="O528" s="39" t="s">
        <v>1214</v>
      </c>
      <c r="P528" s="39" t="s">
        <v>2979</v>
      </c>
    </row>
    <row r="529" spans="1:16" hidden="1" x14ac:dyDescent="0.3">
      <c r="A529" s="40" t="s">
        <v>1828</v>
      </c>
      <c r="B529" s="34" t="s">
        <v>765</v>
      </c>
      <c r="C529" s="35" t="s">
        <v>1995</v>
      </c>
      <c r="D529" s="41">
        <v>110</v>
      </c>
      <c r="E529" s="42">
        <f>VLOOKUP(D529,episodes!$A$1:$B$76,2,FALSE)</f>
        <v>11</v>
      </c>
      <c r="F529" s="37" t="str">
        <f>VLOOKUP(D529,episodes!$A$1:$E$76,5,FALSE)</f>
        <v>The Corbomite Maneuver</v>
      </c>
      <c r="G529" s="37">
        <f>VLOOKUP(D529,episodes!$A$1:$D$76,3,FALSE)</f>
        <v>1</v>
      </c>
      <c r="H529" s="37">
        <f>VLOOKUP(D529,episodes!$A$1:$D$76,4,FALSE)</f>
        <v>10</v>
      </c>
      <c r="J529" s="43"/>
      <c r="K529" s="44">
        <f>COUNTIFS(A:A,A528)</f>
        <v>115</v>
      </c>
      <c r="L529" s="44">
        <f>COUNTIFS(B:B,B529)</f>
        <v>99</v>
      </c>
      <c r="M529" s="46" t="s">
        <v>1068</v>
      </c>
      <c r="N529" s="45" t="s">
        <v>597</v>
      </c>
      <c r="O529" s="39" t="s">
        <v>1073</v>
      </c>
      <c r="P529" s="39" t="s">
        <v>2979</v>
      </c>
    </row>
    <row r="530" spans="1:16" s="40" customFormat="1" hidden="1" x14ac:dyDescent="0.3">
      <c r="A530" s="40" t="s">
        <v>1828</v>
      </c>
      <c r="B530" s="34" t="s">
        <v>765</v>
      </c>
      <c r="C530" s="35" t="s">
        <v>2132</v>
      </c>
      <c r="D530" s="41">
        <v>111</v>
      </c>
      <c r="E530" s="42">
        <f>VLOOKUP(D530,episodes!$A$1:$B$76,2,FALSE)</f>
        <v>12</v>
      </c>
      <c r="F530" s="37" t="str">
        <f>VLOOKUP(D530,episodes!$A$1:$E$76,5,FALSE)</f>
        <v>The Menagerie, Part I</v>
      </c>
      <c r="G530" s="37">
        <f>VLOOKUP(D530,episodes!$A$1:$D$76,3,FALSE)</f>
        <v>1</v>
      </c>
      <c r="H530" s="37">
        <f>VLOOKUP(D530,episodes!$A$1:$D$76,4,FALSE)</f>
        <v>11</v>
      </c>
      <c r="I530" s="36"/>
      <c r="J530" s="43"/>
      <c r="K530" s="44">
        <f>COUNTIFS(A:A,A529)</f>
        <v>115</v>
      </c>
      <c r="L530" s="44">
        <f>COUNTIFS(B:B,B530)</f>
        <v>99</v>
      </c>
      <c r="M530" s="39" t="s">
        <v>598</v>
      </c>
      <c r="N530" s="45"/>
      <c r="O530" s="39" t="s">
        <v>1423</v>
      </c>
      <c r="P530" s="39" t="s">
        <v>2979</v>
      </c>
    </row>
    <row r="531" spans="1:16" s="40" customFormat="1" hidden="1" x14ac:dyDescent="0.3">
      <c r="A531" s="40" t="s">
        <v>1828</v>
      </c>
      <c r="B531" s="34" t="s">
        <v>765</v>
      </c>
      <c r="C531" s="35" t="s">
        <v>2132</v>
      </c>
      <c r="D531" s="41">
        <v>111</v>
      </c>
      <c r="E531" s="42">
        <f>VLOOKUP(D531,episodes!$A$1:$B$76,2,FALSE)</f>
        <v>12</v>
      </c>
      <c r="F531" s="37" t="str">
        <f>VLOOKUP(D531,episodes!$A$1:$E$76,5,FALSE)</f>
        <v>The Menagerie, Part I</v>
      </c>
      <c r="G531" s="37">
        <f>VLOOKUP(D531,episodes!$A$1:$D$76,3,FALSE)</f>
        <v>1</v>
      </c>
      <c r="H531" s="37">
        <f>VLOOKUP(D531,episodes!$A$1:$D$76,4,FALSE)</f>
        <v>11</v>
      </c>
      <c r="I531" s="36"/>
      <c r="J531" s="43"/>
      <c r="K531" s="44">
        <f>COUNTIFS(A:A,A530)</f>
        <v>115</v>
      </c>
      <c r="L531" s="44">
        <f>COUNTIFS(B:B,B531)</f>
        <v>99</v>
      </c>
      <c r="M531" s="39" t="s">
        <v>598</v>
      </c>
      <c r="N531" s="45"/>
      <c r="O531" s="39" t="s">
        <v>1423</v>
      </c>
      <c r="P531" s="39" t="s">
        <v>2979</v>
      </c>
    </row>
    <row r="532" spans="1:16" s="40" customFormat="1" hidden="1" x14ac:dyDescent="0.3">
      <c r="A532" s="40" t="s">
        <v>1828</v>
      </c>
      <c r="B532" s="34" t="s">
        <v>765</v>
      </c>
      <c r="C532" s="35" t="s">
        <v>2133</v>
      </c>
      <c r="D532" s="41">
        <v>111</v>
      </c>
      <c r="E532" s="42">
        <f>VLOOKUP(D532,episodes!$A$1:$B$76,2,FALSE)</f>
        <v>12</v>
      </c>
      <c r="F532" s="37" t="str">
        <f>VLOOKUP(D532,episodes!$A$1:$E$76,5,FALSE)</f>
        <v>The Menagerie, Part I</v>
      </c>
      <c r="G532" s="37">
        <f>VLOOKUP(D532,episodes!$A$1:$D$76,3,FALSE)</f>
        <v>1</v>
      </c>
      <c r="H532" s="37">
        <f>VLOOKUP(D532,episodes!$A$1:$D$76,4,FALSE)</f>
        <v>11</v>
      </c>
      <c r="I532" s="36"/>
      <c r="J532" s="43"/>
      <c r="K532" s="44">
        <f>COUNTIFS(A:A,A531)</f>
        <v>115</v>
      </c>
      <c r="L532" s="44">
        <f>COUNTIFS(B:B,B532)</f>
        <v>99</v>
      </c>
      <c r="M532" s="39" t="s">
        <v>128</v>
      </c>
      <c r="N532" s="45"/>
      <c r="O532" s="39" t="s">
        <v>392</v>
      </c>
      <c r="P532" s="39" t="s">
        <v>2979</v>
      </c>
    </row>
    <row r="533" spans="1:16" s="40" customFormat="1" hidden="1" x14ac:dyDescent="0.3">
      <c r="A533" s="40" t="s">
        <v>1828</v>
      </c>
      <c r="B533" s="34" t="s">
        <v>765</v>
      </c>
      <c r="C533" s="35" t="s">
        <v>2003</v>
      </c>
      <c r="D533" s="41">
        <v>111</v>
      </c>
      <c r="E533" s="42">
        <f>VLOOKUP(D533,episodes!$A$1:$B$76,2,FALSE)</f>
        <v>12</v>
      </c>
      <c r="F533" s="37" t="str">
        <f>VLOOKUP(D533,episodes!$A$1:$E$76,5,FALSE)</f>
        <v>The Menagerie, Part I</v>
      </c>
      <c r="G533" s="37">
        <f>VLOOKUP(D533,episodes!$A$1:$D$76,3,FALSE)</f>
        <v>1</v>
      </c>
      <c r="H533" s="37">
        <f>VLOOKUP(D533,episodes!$A$1:$D$76,4,FALSE)</f>
        <v>11</v>
      </c>
      <c r="I533" s="36"/>
      <c r="J533" s="43"/>
      <c r="K533" s="44">
        <f>COUNTIFS(A:A,A532)</f>
        <v>115</v>
      </c>
      <c r="L533" s="44">
        <f>COUNTIFS(B:B,B533)</f>
        <v>99</v>
      </c>
      <c r="M533" s="39" t="s">
        <v>2491</v>
      </c>
      <c r="N533" s="45"/>
      <c r="O533" s="39" t="s">
        <v>990</v>
      </c>
      <c r="P533" s="39" t="s">
        <v>2979</v>
      </c>
    </row>
    <row r="534" spans="1:16" s="40" customFormat="1" hidden="1" x14ac:dyDescent="0.3">
      <c r="A534" s="40" t="s">
        <v>1828</v>
      </c>
      <c r="B534" s="34" t="s">
        <v>765</v>
      </c>
      <c r="C534" s="35" t="s">
        <v>2134</v>
      </c>
      <c r="D534" s="41">
        <v>111</v>
      </c>
      <c r="E534" s="42">
        <f>VLOOKUP(D534,episodes!$A$1:$B$76,2,FALSE)</f>
        <v>12</v>
      </c>
      <c r="F534" s="37" t="str">
        <f>VLOOKUP(D534,episodes!$A$1:$E$76,5,FALSE)</f>
        <v>The Menagerie, Part I</v>
      </c>
      <c r="G534" s="37">
        <f>VLOOKUP(D534,episodes!$A$1:$D$76,3,FALSE)</f>
        <v>1</v>
      </c>
      <c r="H534" s="37">
        <f>VLOOKUP(D534,episodes!$A$1:$D$76,4,FALSE)</f>
        <v>11</v>
      </c>
      <c r="I534" s="36"/>
      <c r="J534" s="43"/>
      <c r="K534" s="44">
        <f>COUNTIFS(A:A,A533)</f>
        <v>115</v>
      </c>
      <c r="L534" s="44">
        <f>COUNTIFS(B:B,B534)</f>
        <v>99</v>
      </c>
      <c r="M534" s="39"/>
      <c r="N534" s="45"/>
      <c r="O534" s="39" t="s">
        <v>399</v>
      </c>
      <c r="P534" s="39" t="s">
        <v>2979</v>
      </c>
    </row>
    <row r="535" spans="1:16" s="40" customFormat="1" hidden="1" x14ac:dyDescent="0.3">
      <c r="A535" s="40" t="s">
        <v>1828</v>
      </c>
      <c r="B535" s="34" t="s">
        <v>765</v>
      </c>
      <c r="C535" s="35" t="s">
        <v>2137</v>
      </c>
      <c r="D535" s="41">
        <v>111</v>
      </c>
      <c r="E535" s="42">
        <f>VLOOKUP(D535,episodes!$A$1:$B$76,2,FALSE)</f>
        <v>12</v>
      </c>
      <c r="F535" s="37" t="str">
        <f>VLOOKUP(D535,episodes!$A$1:$E$76,5,FALSE)</f>
        <v>The Menagerie, Part I</v>
      </c>
      <c r="G535" s="37">
        <f>VLOOKUP(D535,episodes!$A$1:$D$76,3,FALSE)</f>
        <v>1</v>
      </c>
      <c r="H535" s="37">
        <f>VLOOKUP(D535,episodes!$A$1:$D$76,4,FALSE)</f>
        <v>11</v>
      </c>
      <c r="I535" s="36"/>
      <c r="J535" s="43"/>
      <c r="K535" s="44">
        <f>COUNTIFS(A:A,A534)</f>
        <v>115</v>
      </c>
      <c r="L535" s="44">
        <f>COUNTIFS(B:B,B535)</f>
        <v>99</v>
      </c>
      <c r="M535" s="39" t="s">
        <v>131</v>
      </c>
      <c r="N535" s="45"/>
      <c r="O535" s="39" t="s">
        <v>391</v>
      </c>
      <c r="P535" s="39" t="s">
        <v>2979</v>
      </c>
    </row>
    <row r="536" spans="1:16" s="40" customFormat="1" hidden="1" x14ac:dyDescent="0.3">
      <c r="A536" s="40" t="s">
        <v>1828</v>
      </c>
      <c r="B536" s="34" t="s">
        <v>765</v>
      </c>
      <c r="C536" s="35" t="s">
        <v>3379</v>
      </c>
      <c r="D536" s="41">
        <v>111</v>
      </c>
      <c r="E536" s="42">
        <f>VLOOKUP(D536,episodes!$A$1:$B$76,2,FALSE)</f>
        <v>12</v>
      </c>
      <c r="F536" s="37" t="str">
        <f>VLOOKUP(D536,episodes!$A$1:$E$76,5,FALSE)</f>
        <v>The Menagerie, Part I</v>
      </c>
      <c r="G536" s="37">
        <f>VLOOKUP(D536,episodes!$A$1:$D$76,3,FALSE)</f>
        <v>1</v>
      </c>
      <c r="H536" s="37">
        <f>VLOOKUP(D536,episodes!$A$1:$D$76,4,FALSE)</f>
        <v>11</v>
      </c>
      <c r="I536" s="36"/>
      <c r="J536" s="43"/>
      <c r="K536" s="44">
        <f>COUNTIFS(A:A,A535)</f>
        <v>115</v>
      </c>
      <c r="L536" s="44">
        <f>COUNTIFS(B:B,B536)</f>
        <v>99</v>
      </c>
      <c r="M536" s="39" t="s">
        <v>2518</v>
      </c>
      <c r="N536" s="45"/>
      <c r="O536" s="39" t="s">
        <v>1071</v>
      </c>
      <c r="P536" s="39" t="s">
        <v>2979</v>
      </c>
    </row>
    <row r="537" spans="1:16" s="40" customFormat="1" hidden="1" x14ac:dyDescent="0.3">
      <c r="A537" s="40" t="s">
        <v>1828</v>
      </c>
      <c r="B537" s="34" t="s">
        <v>765</v>
      </c>
      <c r="C537" s="35" t="s">
        <v>2138</v>
      </c>
      <c r="D537" s="41">
        <v>111</v>
      </c>
      <c r="E537" s="42">
        <f>VLOOKUP(D537,episodes!$A$1:$B$76,2,FALSE)</f>
        <v>12</v>
      </c>
      <c r="F537" s="37" t="str">
        <f>VLOOKUP(D537,episodes!$A$1:$E$76,5,FALSE)</f>
        <v>The Menagerie, Part I</v>
      </c>
      <c r="G537" s="37">
        <f>VLOOKUP(D537,episodes!$A$1:$D$76,3,FALSE)</f>
        <v>1</v>
      </c>
      <c r="H537" s="37">
        <f>VLOOKUP(D537,episodes!$A$1:$D$76,4,FALSE)</f>
        <v>11</v>
      </c>
      <c r="I537" s="36"/>
      <c r="J537" s="43"/>
      <c r="K537" s="44">
        <f>COUNTIFS(A:A,A536)</f>
        <v>115</v>
      </c>
      <c r="L537" s="44">
        <f>COUNTIFS(B:B,B537)</f>
        <v>99</v>
      </c>
      <c r="M537" s="39" t="s">
        <v>1068</v>
      </c>
      <c r="N537" s="45"/>
      <c r="O537" s="39" t="s">
        <v>1072</v>
      </c>
      <c r="P537" s="39" t="s">
        <v>2979</v>
      </c>
    </row>
    <row r="538" spans="1:16" s="40" customFormat="1" hidden="1" x14ac:dyDescent="0.3">
      <c r="A538" s="40" t="s">
        <v>1828</v>
      </c>
      <c r="B538" s="34" t="s">
        <v>765</v>
      </c>
      <c r="C538" s="35" t="s">
        <v>2136</v>
      </c>
      <c r="D538" s="41">
        <v>111</v>
      </c>
      <c r="E538" s="42">
        <f>VLOOKUP(D538,episodes!$A$1:$B$76,2,FALSE)</f>
        <v>12</v>
      </c>
      <c r="F538" s="37" t="str">
        <f>VLOOKUP(D538,episodes!$A$1:$E$76,5,FALSE)</f>
        <v>The Menagerie, Part I</v>
      </c>
      <c r="G538" s="37">
        <f>VLOOKUP(D538,episodes!$A$1:$D$76,3,FALSE)</f>
        <v>1</v>
      </c>
      <c r="H538" s="37">
        <f>VLOOKUP(D538,episodes!$A$1:$D$76,4,FALSE)</f>
        <v>11</v>
      </c>
      <c r="I538" s="36"/>
      <c r="J538" s="43"/>
      <c r="K538" s="44">
        <f>COUNTIFS(A:A,A537)</f>
        <v>115</v>
      </c>
      <c r="L538" s="44">
        <f>COUNTIFS(B:B,B538)</f>
        <v>99</v>
      </c>
      <c r="M538" s="39" t="s">
        <v>1247</v>
      </c>
      <c r="N538" s="45"/>
      <c r="O538" s="39" t="s">
        <v>1231</v>
      </c>
      <c r="P538" s="39" t="s">
        <v>2979</v>
      </c>
    </row>
    <row r="539" spans="1:16" s="40" customFormat="1" hidden="1" x14ac:dyDescent="0.3">
      <c r="A539" s="40" t="s">
        <v>1828</v>
      </c>
      <c r="B539" s="34" t="s">
        <v>765</v>
      </c>
      <c r="C539" s="35" t="s">
        <v>2143</v>
      </c>
      <c r="D539" s="41">
        <v>113</v>
      </c>
      <c r="E539" s="42">
        <f>VLOOKUP(D539,episodes!$A$1:$B$76,2,FALSE)</f>
        <v>14</v>
      </c>
      <c r="F539" s="37" t="str">
        <f>VLOOKUP(D539,episodes!$A$1:$E$76,5,FALSE)</f>
        <v>The Conscience of the King</v>
      </c>
      <c r="G539" s="37">
        <f>VLOOKUP(D539,episodes!$A$1:$D$76,3,FALSE)</f>
        <v>1</v>
      </c>
      <c r="H539" s="37">
        <f>VLOOKUP(D539,episodes!$A$1:$D$76,4,FALSE)</f>
        <v>13</v>
      </c>
      <c r="I539" s="36"/>
      <c r="J539" s="43"/>
      <c r="K539" s="44">
        <f>COUNTIFS(A:A,A538)</f>
        <v>115</v>
      </c>
      <c r="L539" s="44">
        <f>COUNTIFS(B:B,B539)</f>
        <v>99</v>
      </c>
      <c r="M539" s="39" t="s">
        <v>2491</v>
      </c>
      <c r="N539" s="39"/>
      <c r="O539" s="39" t="s">
        <v>994</v>
      </c>
      <c r="P539" s="39" t="s">
        <v>2979</v>
      </c>
    </row>
    <row r="540" spans="1:16" s="40" customFormat="1" hidden="1" x14ac:dyDescent="0.3">
      <c r="A540" s="40" t="s">
        <v>1828</v>
      </c>
      <c r="B540" s="34" t="s">
        <v>765</v>
      </c>
      <c r="C540" s="35" t="s">
        <v>2003</v>
      </c>
      <c r="D540" s="41">
        <v>113</v>
      </c>
      <c r="E540" s="42">
        <f>VLOOKUP(D540,episodes!$A$1:$B$76,2,FALSE)</f>
        <v>14</v>
      </c>
      <c r="F540" s="37" t="str">
        <f>VLOOKUP(D540,episodes!$A$1:$E$76,5,FALSE)</f>
        <v>The Conscience of the King</v>
      </c>
      <c r="G540" s="37">
        <f>VLOOKUP(D540,episodes!$A$1:$D$76,3,FALSE)</f>
        <v>1</v>
      </c>
      <c r="H540" s="37">
        <f>VLOOKUP(D540,episodes!$A$1:$D$76,4,FALSE)</f>
        <v>13</v>
      </c>
      <c r="I540" s="36"/>
      <c r="J540" s="43"/>
      <c r="K540" s="44">
        <f>COUNTIFS(A:A,A539)</f>
        <v>115</v>
      </c>
      <c r="L540" s="44">
        <f>COUNTIFS(B:B,B540)</f>
        <v>99</v>
      </c>
      <c r="M540" s="39" t="s">
        <v>2491</v>
      </c>
      <c r="N540" s="39"/>
      <c r="O540" s="39" t="s">
        <v>990</v>
      </c>
      <c r="P540" s="39" t="s">
        <v>2979</v>
      </c>
    </row>
    <row r="541" spans="1:16" s="40" customFormat="1" hidden="1" x14ac:dyDescent="0.3">
      <c r="A541" s="40" t="s">
        <v>1828</v>
      </c>
      <c r="B541" s="34" t="s">
        <v>765</v>
      </c>
      <c r="C541" s="35" t="s">
        <v>2144</v>
      </c>
      <c r="D541" s="41">
        <v>113</v>
      </c>
      <c r="E541" s="42">
        <f>VLOOKUP(D541,episodes!$A$1:$B$76,2,FALSE)</f>
        <v>14</v>
      </c>
      <c r="F541" s="37" t="str">
        <f>VLOOKUP(D541,episodes!$A$1:$E$76,5,FALSE)</f>
        <v>The Conscience of the King</v>
      </c>
      <c r="G541" s="37">
        <f>VLOOKUP(D541,episodes!$A$1:$D$76,3,FALSE)</f>
        <v>1</v>
      </c>
      <c r="H541" s="37">
        <f>VLOOKUP(D541,episodes!$A$1:$D$76,4,FALSE)</f>
        <v>13</v>
      </c>
      <c r="I541" s="36"/>
      <c r="J541" s="43"/>
      <c r="K541" s="44">
        <f>COUNTIFS(A:A,A540)</f>
        <v>115</v>
      </c>
      <c r="L541" s="44">
        <f>COUNTIFS(B:B,B541)</f>
        <v>99</v>
      </c>
      <c r="M541" s="39" t="s">
        <v>2542</v>
      </c>
      <c r="N541" s="39"/>
      <c r="O541" s="39" t="s">
        <v>1154</v>
      </c>
      <c r="P541" s="39" t="s">
        <v>2979</v>
      </c>
    </row>
    <row r="542" spans="1:16" s="40" customFormat="1" hidden="1" x14ac:dyDescent="0.3">
      <c r="A542" s="40" t="s">
        <v>1828</v>
      </c>
      <c r="B542" s="34" t="s">
        <v>765</v>
      </c>
      <c r="C542" s="35" t="s">
        <v>2144</v>
      </c>
      <c r="D542" s="41">
        <v>113</v>
      </c>
      <c r="E542" s="42">
        <f>VLOOKUP(D542,episodes!$A$1:$B$76,2,FALSE)</f>
        <v>14</v>
      </c>
      <c r="F542" s="37" t="str">
        <f>VLOOKUP(D542,episodes!$A$1:$E$76,5,FALSE)</f>
        <v>The Conscience of the King</v>
      </c>
      <c r="G542" s="37">
        <f>VLOOKUP(D542,episodes!$A$1:$D$76,3,FALSE)</f>
        <v>1</v>
      </c>
      <c r="H542" s="37">
        <f>VLOOKUP(D542,episodes!$A$1:$D$76,4,FALSE)</f>
        <v>13</v>
      </c>
      <c r="I542" s="36"/>
      <c r="J542" s="43"/>
      <c r="K542" s="44">
        <f>COUNTIFS(A:A,A541)</f>
        <v>115</v>
      </c>
      <c r="L542" s="44">
        <f>COUNTIFS(B:B,B542)</f>
        <v>99</v>
      </c>
      <c r="M542" s="39" t="s">
        <v>2542</v>
      </c>
      <c r="N542" s="39"/>
      <c r="O542" s="39" t="s">
        <v>1154</v>
      </c>
      <c r="P542" s="39" t="s">
        <v>2979</v>
      </c>
    </row>
    <row r="543" spans="1:16" s="40" customFormat="1" hidden="1" x14ac:dyDescent="0.3">
      <c r="A543" s="40" t="s">
        <v>1828</v>
      </c>
      <c r="B543" s="34" t="s">
        <v>765</v>
      </c>
      <c r="C543" s="35" t="s">
        <v>2145</v>
      </c>
      <c r="D543" s="41">
        <v>113</v>
      </c>
      <c r="E543" s="42">
        <f>VLOOKUP(D543,episodes!$A$1:$B$76,2,FALSE)</f>
        <v>14</v>
      </c>
      <c r="F543" s="37" t="str">
        <f>VLOOKUP(D543,episodes!$A$1:$E$76,5,FALSE)</f>
        <v>The Conscience of the King</v>
      </c>
      <c r="G543" s="37">
        <f>VLOOKUP(D543,episodes!$A$1:$D$76,3,FALSE)</f>
        <v>1</v>
      </c>
      <c r="H543" s="37">
        <f>VLOOKUP(D543,episodes!$A$1:$D$76,4,FALSE)</f>
        <v>13</v>
      </c>
      <c r="I543" s="36"/>
      <c r="J543" s="43"/>
      <c r="K543" s="44">
        <f>COUNTIFS(A:A,A542)</f>
        <v>115</v>
      </c>
      <c r="L543" s="44">
        <f>COUNTIFS(B:B,B543)</f>
        <v>99</v>
      </c>
      <c r="M543" s="39" t="s">
        <v>1247</v>
      </c>
      <c r="N543" s="39"/>
      <c r="O543" s="39" t="s">
        <v>1233</v>
      </c>
      <c r="P543" s="39" t="s">
        <v>2979</v>
      </c>
    </row>
    <row r="544" spans="1:16" s="40" customFormat="1" hidden="1" x14ac:dyDescent="0.3">
      <c r="A544" s="40" t="s">
        <v>1828</v>
      </c>
      <c r="B544" s="34" t="s">
        <v>765</v>
      </c>
      <c r="C544" s="35" t="s">
        <v>2627</v>
      </c>
      <c r="D544" s="48">
        <v>114</v>
      </c>
      <c r="E544" s="42">
        <f>VLOOKUP(D544,episodes!$A$1:$B$76,2,FALSE)</f>
        <v>15</v>
      </c>
      <c r="F544" s="37" t="str">
        <f>VLOOKUP(D544,episodes!$A$1:$E$76,5,FALSE)</f>
        <v>Balance of Terror</v>
      </c>
      <c r="G544" s="37">
        <f>VLOOKUP(D544,episodes!$A$1:$D$76,3,FALSE)</f>
        <v>1</v>
      </c>
      <c r="H544" s="37">
        <f>VLOOKUP(D544,episodes!$A$1:$D$76,4,FALSE)</f>
        <v>14</v>
      </c>
      <c r="I544" s="36"/>
      <c r="J544" s="43"/>
      <c r="K544" s="44">
        <f>COUNTIFS(A:A,A543)</f>
        <v>115</v>
      </c>
      <c r="L544" s="44">
        <f>COUNTIFS(B:B,B544)</f>
        <v>99</v>
      </c>
      <c r="M544" s="46" t="s">
        <v>1068</v>
      </c>
      <c r="N544" s="46"/>
      <c r="O544" s="46" t="s">
        <v>1075</v>
      </c>
      <c r="P544" s="46" t="s">
        <v>2979</v>
      </c>
    </row>
    <row r="545" spans="1:16" hidden="1" x14ac:dyDescent="0.3">
      <c r="A545" s="40" t="s">
        <v>1828</v>
      </c>
      <c r="B545" s="34" t="s">
        <v>765</v>
      </c>
      <c r="C545" s="35" t="s">
        <v>3273</v>
      </c>
      <c r="D545" s="48">
        <v>115</v>
      </c>
      <c r="E545" s="42">
        <f>VLOOKUP(D545,episodes!$A$1:$B$76,2,FALSE)</f>
        <v>16</v>
      </c>
      <c r="F545" s="37" t="str">
        <f>VLOOKUP(D545,episodes!$A$1:$E$76,5,FALSE)</f>
        <v>Shore Leave</v>
      </c>
      <c r="G545" s="37">
        <f>VLOOKUP(D545,episodes!$A$1:$D$76,3,FALSE)</f>
        <v>1</v>
      </c>
      <c r="H545" s="37">
        <f>VLOOKUP(D545,episodes!$A$1:$D$76,4,FALSE)</f>
        <v>15</v>
      </c>
      <c r="J545" s="43"/>
      <c r="K545" s="44">
        <f>COUNTIFS(A:A,A544)</f>
        <v>115</v>
      </c>
      <c r="L545" s="44">
        <f>COUNTIFS(B:B,B545)</f>
        <v>99</v>
      </c>
      <c r="M545" s="46" t="s">
        <v>1068</v>
      </c>
      <c r="N545" s="46"/>
      <c r="O545" s="46" t="s">
        <v>1076</v>
      </c>
      <c r="P545" s="46" t="s">
        <v>2979</v>
      </c>
    </row>
    <row r="546" spans="1:16" hidden="1" x14ac:dyDescent="0.3">
      <c r="A546" s="40" t="s">
        <v>1828</v>
      </c>
      <c r="B546" s="34" t="s">
        <v>766</v>
      </c>
      <c r="C546" s="35" t="s">
        <v>2946</v>
      </c>
      <c r="D546" s="48">
        <v>115</v>
      </c>
      <c r="E546" s="42">
        <f>VLOOKUP(D546,episodes!$A$1:$B$76,2,FALSE)</f>
        <v>16</v>
      </c>
      <c r="F546" s="37" t="str">
        <f>VLOOKUP(D546,episodes!$A$1:$E$76,5,FALSE)</f>
        <v>Shore Leave</v>
      </c>
      <c r="G546" s="37">
        <f>VLOOKUP(D546,episodes!$A$1:$D$76,3,FALSE)</f>
        <v>1</v>
      </c>
      <c r="H546" s="37">
        <f>VLOOKUP(D546,episodes!$A$1:$D$76,4,FALSE)</f>
        <v>15</v>
      </c>
      <c r="J546" s="43"/>
      <c r="K546" s="44">
        <f>COUNTIFS(A:A,A545)</f>
        <v>115</v>
      </c>
      <c r="L546" s="44">
        <f>COUNTIFS(B:B,B546)</f>
        <v>16</v>
      </c>
      <c r="M546" s="46" t="s">
        <v>2491</v>
      </c>
      <c r="N546" s="46" t="s">
        <v>522</v>
      </c>
      <c r="O546" s="46" t="s">
        <v>1266</v>
      </c>
      <c r="P546" s="46" t="s">
        <v>2979</v>
      </c>
    </row>
    <row r="547" spans="1:16" hidden="1" x14ac:dyDescent="0.3">
      <c r="A547" s="40" t="s">
        <v>1828</v>
      </c>
      <c r="B547" s="34" t="s">
        <v>766</v>
      </c>
      <c r="C547" s="35" t="s">
        <v>2181</v>
      </c>
      <c r="D547" s="48">
        <v>116</v>
      </c>
      <c r="E547" s="42">
        <f>VLOOKUP(D547,episodes!$A$1:$B$76,2,FALSE)</f>
        <v>17</v>
      </c>
      <c r="F547" s="37" t="str">
        <f>VLOOKUP(D547,episodes!$A$1:$E$76,5,FALSE)</f>
        <v>The Galileo Seven</v>
      </c>
      <c r="G547" s="37">
        <f>VLOOKUP(D547,episodes!$A$1:$D$76,3,FALSE)</f>
        <v>1</v>
      </c>
      <c r="H547" s="37">
        <f>VLOOKUP(D547,episodes!$A$1:$D$76,4,FALSE)</f>
        <v>16</v>
      </c>
      <c r="J547" s="43"/>
      <c r="K547" s="44">
        <f>COUNTIFS(A:A,A546)</f>
        <v>115</v>
      </c>
      <c r="L547" s="44">
        <f>COUNTIFS(B:B,B547)</f>
        <v>16</v>
      </c>
      <c r="M547" s="46" t="s">
        <v>84</v>
      </c>
      <c r="N547" s="49" t="s">
        <v>2491</v>
      </c>
      <c r="O547" s="46" t="s">
        <v>698</v>
      </c>
      <c r="P547" s="46" t="s">
        <v>2979</v>
      </c>
    </row>
    <row r="548" spans="1:16" hidden="1" x14ac:dyDescent="0.3">
      <c r="A548" s="40" t="s">
        <v>1828</v>
      </c>
      <c r="B548" s="34" t="s">
        <v>765</v>
      </c>
      <c r="C548" s="35" t="s">
        <v>2003</v>
      </c>
      <c r="D548" s="48">
        <v>117</v>
      </c>
      <c r="E548" s="42">
        <f>VLOOKUP(D548,episodes!$A$1:$B$76,2,FALSE)</f>
        <v>18</v>
      </c>
      <c r="F548" s="37" t="str">
        <f>VLOOKUP(D548,episodes!$A$1:$E$76,5,FALSE)</f>
        <v>The Squire of Gothos</v>
      </c>
      <c r="G548" s="37">
        <f>VLOOKUP(D548,episodes!$A$1:$D$76,3,FALSE)</f>
        <v>1</v>
      </c>
      <c r="H548" s="37">
        <f>VLOOKUP(D548,episodes!$A$1:$D$76,4,FALSE)</f>
        <v>17</v>
      </c>
      <c r="J548" s="43"/>
      <c r="K548" s="44">
        <f>COUNTIFS(A:A,A547)</f>
        <v>115</v>
      </c>
      <c r="L548" s="44">
        <f>COUNTIFS(B:B,B548)</f>
        <v>99</v>
      </c>
      <c r="M548" s="46" t="s">
        <v>2491</v>
      </c>
      <c r="N548" s="49" t="s">
        <v>599</v>
      </c>
      <c r="O548" s="39" t="s">
        <v>990</v>
      </c>
      <c r="P548" s="46" t="s">
        <v>2979</v>
      </c>
    </row>
    <row r="549" spans="1:16" hidden="1" x14ac:dyDescent="0.3">
      <c r="A549" s="40" t="s">
        <v>1828</v>
      </c>
      <c r="B549" s="34" t="s">
        <v>765</v>
      </c>
      <c r="C549" s="35" t="s">
        <v>1995</v>
      </c>
      <c r="D549" s="48">
        <v>117</v>
      </c>
      <c r="E549" s="42">
        <f>VLOOKUP(D549,episodes!$A$1:$B$76,2,FALSE)</f>
        <v>18</v>
      </c>
      <c r="F549" s="37" t="str">
        <f>VLOOKUP(D549,episodes!$A$1:$E$76,5,FALSE)</f>
        <v>The Squire of Gothos</v>
      </c>
      <c r="G549" s="37">
        <f>VLOOKUP(D549,episodes!$A$1:$D$76,3,FALSE)</f>
        <v>1</v>
      </c>
      <c r="H549" s="37">
        <f>VLOOKUP(D549,episodes!$A$1:$D$76,4,FALSE)</f>
        <v>17</v>
      </c>
      <c r="J549" s="43"/>
      <c r="K549" s="44">
        <f>COUNTIFS(A:A,A548)</f>
        <v>115</v>
      </c>
      <c r="L549" s="44">
        <f>COUNTIFS(B:B,B549)</f>
        <v>99</v>
      </c>
      <c r="M549" s="46" t="s">
        <v>1068</v>
      </c>
      <c r="N549" s="49"/>
      <c r="O549" s="39" t="s">
        <v>1073</v>
      </c>
      <c r="P549" s="46" t="s">
        <v>2979</v>
      </c>
    </row>
    <row r="550" spans="1:16" hidden="1" x14ac:dyDescent="0.3">
      <c r="A550" s="40" t="s">
        <v>1828</v>
      </c>
      <c r="B550" s="34" t="s">
        <v>765</v>
      </c>
      <c r="C550" s="35" t="s">
        <v>2213</v>
      </c>
      <c r="D550" s="48">
        <v>119</v>
      </c>
      <c r="E550" s="42">
        <f>VLOOKUP(D550,episodes!$A$1:$B$76,2,FALSE)</f>
        <v>20</v>
      </c>
      <c r="F550" s="37" t="str">
        <f>VLOOKUP(D550,episodes!$A$1:$E$76,5,FALSE)</f>
        <v>Tomorrow Is Yesterday</v>
      </c>
      <c r="G550" s="37">
        <f>VLOOKUP(D550,episodes!$A$1:$D$76,3,FALSE)</f>
        <v>1</v>
      </c>
      <c r="H550" s="37">
        <f>VLOOKUP(D550,episodes!$A$1:$D$76,4,FALSE)</f>
        <v>19</v>
      </c>
      <c r="J550" s="43"/>
      <c r="K550" s="44">
        <f>COUNTIFS(A:A,A549)</f>
        <v>115</v>
      </c>
      <c r="L550" s="44">
        <f>COUNTIFS(B:B,B550)</f>
        <v>99</v>
      </c>
      <c r="M550" s="46" t="s">
        <v>535</v>
      </c>
      <c r="N550" s="49" t="s">
        <v>2491</v>
      </c>
      <c r="O550" s="46" t="s">
        <v>1591</v>
      </c>
      <c r="P550" s="46" t="s">
        <v>2979</v>
      </c>
    </row>
    <row r="551" spans="1:16" hidden="1" x14ac:dyDescent="0.3">
      <c r="A551" s="40" t="s">
        <v>1828</v>
      </c>
      <c r="B551" s="34" t="s">
        <v>765</v>
      </c>
      <c r="C551" s="35" t="s">
        <v>2214</v>
      </c>
      <c r="D551" s="48">
        <v>119</v>
      </c>
      <c r="E551" s="42">
        <f>VLOOKUP(D551,episodes!$A$1:$B$76,2,FALSE)</f>
        <v>20</v>
      </c>
      <c r="F551" s="37" t="str">
        <f>VLOOKUP(D551,episodes!$A$1:$E$76,5,FALSE)</f>
        <v>Tomorrow Is Yesterday</v>
      </c>
      <c r="G551" s="37">
        <f>VLOOKUP(D551,episodes!$A$1:$D$76,3,FALSE)</f>
        <v>1</v>
      </c>
      <c r="H551" s="37">
        <f>VLOOKUP(D551,episodes!$A$1:$D$76,4,FALSE)</f>
        <v>19</v>
      </c>
      <c r="J551" s="43"/>
      <c r="K551" s="44">
        <f>COUNTIFS(A:A,A550)</f>
        <v>115</v>
      </c>
      <c r="L551" s="44">
        <f>COUNTIFS(B:B,B551)</f>
        <v>99</v>
      </c>
      <c r="M551" s="46" t="s">
        <v>2491</v>
      </c>
      <c r="N551" s="49"/>
      <c r="O551" s="46" t="s">
        <v>995</v>
      </c>
      <c r="P551" s="46" t="s">
        <v>2979</v>
      </c>
    </row>
    <row r="552" spans="1:16" hidden="1" x14ac:dyDescent="0.3">
      <c r="A552" s="40" t="s">
        <v>1828</v>
      </c>
      <c r="B552" s="34" t="s">
        <v>765</v>
      </c>
      <c r="C552" s="35" t="s">
        <v>2227</v>
      </c>
      <c r="D552" s="48">
        <v>120</v>
      </c>
      <c r="E552" s="42">
        <f>VLOOKUP(D552,episodes!$A$1:$B$76,2,FALSE)</f>
        <v>21</v>
      </c>
      <c r="F552" s="37" t="str">
        <f>VLOOKUP(D552,episodes!$A$1:$E$76,5,FALSE)</f>
        <v>Court Martial</v>
      </c>
      <c r="G552" s="37">
        <f>VLOOKUP(D552,episodes!$A$1:$D$76,3,FALSE)</f>
        <v>1</v>
      </c>
      <c r="H552" s="37">
        <f>VLOOKUP(D552,episodes!$A$1:$D$76,4,FALSE)</f>
        <v>20</v>
      </c>
      <c r="J552" s="43"/>
      <c r="K552" s="44">
        <f>COUNTIFS(A:A,A551)</f>
        <v>115</v>
      </c>
      <c r="L552" s="44">
        <f>COUNTIFS(B:B,B552)</f>
        <v>99</v>
      </c>
      <c r="M552" s="46" t="s">
        <v>560</v>
      </c>
      <c r="N552" s="46"/>
      <c r="O552" s="46" t="s">
        <v>390</v>
      </c>
      <c r="P552" s="46" t="s">
        <v>2979</v>
      </c>
    </row>
    <row r="553" spans="1:16" hidden="1" x14ac:dyDescent="0.3">
      <c r="A553" s="40" t="s">
        <v>1828</v>
      </c>
      <c r="B553" s="34" t="s">
        <v>765</v>
      </c>
      <c r="C553" s="35" t="s">
        <v>2228</v>
      </c>
      <c r="D553" s="48">
        <v>120</v>
      </c>
      <c r="E553" s="42">
        <f>VLOOKUP(D553,episodes!$A$1:$B$76,2,FALSE)</f>
        <v>21</v>
      </c>
      <c r="F553" s="37" t="str">
        <f>VLOOKUP(D553,episodes!$A$1:$E$76,5,FALSE)</f>
        <v>Court Martial</v>
      </c>
      <c r="G553" s="37">
        <f>VLOOKUP(D553,episodes!$A$1:$D$76,3,FALSE)</f>
        <v>1</v>
      </c>
      <c r="H553" s="37">
        <f>VLOOKUP(D553,episodes!$A$1:$D$76,4,FALSE)</f>
        <v>20</v>
      </c>
      <c r="J553" s="43"/>
      <c r="K553" s="44">
        <f>COUNTIFS(A:A,A552)</f>
        <v>115</v>
      </c>
      <c r="L553" s="44">
        <f>COUNTIFS(B:B,B553)</f>
        <v>99</v>
      </c>
      <c r="M553" s="46" t="s">
        <v>1247</v>
      </c>
      <c r="N553" s="46"/>
      <c r="O553" s="46" t="s">
        <v>1234</v>
      </c>
      <c r="P553" s="46" t="s">
        <v>2979</v>
      </c>
    </row>
    <row r="554" spans="1:16" hidden="1" x14ac:dyDescent="0.3">
      <c r="A554" s="40" t="s">
        <v>1828</v>
      </c>
      <c r="B554" s="34" t="s">
        <v>765</v>
      </c>
      <c r="C554" s="35" t="s">
        <v>2628</v>
      </c>
      <c r="D554" s="48">
        <v>121</v>
      </c>
      <c r="E554" s="42">
        <f>VLOOKUP(D554,episodes!$A$1:$B$76,2,FALSE)</f>
        <v>22</v>
      </c>
      <c r="F554" s="37" t="str">
        <f>VLOOKUP(D554,episodes!$A$1:$E$76,5,FALSE)</f>
        <v>The Return of the Archons</v>
      </c>
      <c r="G554" s="37">
        <f>VLOOKUP(D554,episodes!$A$1:$D$76,3,FALSE)</f>
        <v>1</v>
      </c>
      <c r="H554" s="37">
        <f>VLOOKUP(D554,episodes!$A$1:$D$76,4,FALSE)</f>
        <v>21</v>
      </c>
      <c r="J554" s="43"/>
      <c r="K554" s="44">
        <f>COUNTIFS(A:A,A553)</f>
        <v>115</v>
      </c>
      <c r="L554" s="44">
        <f>COUNTIFS(B:B,B554)</f>
        <v>99</v>
      </c>
      <c r="M554" s="46" t="s">
        <v>131</v>
      </c>
      <c r="N554" s="46"/>
      <c r="O554" s="46" t="s">
        <v>3106</v>
      </c>
      <c r="P554" s="46" t="s">
        <v>2979</v>
      </c>
    </row>
    <row r="555" spans="1:16" hidden="1" x14ac:dyDescent="0.3">
      <c r="A555" s="40" t="s">
        <v>1828</v>
      </c>
      <c r="B555" s="34" t="s">
        <v>765</v>
      </c>
      <c r="C555" s="35" t="s">
        <v>2629</v>
      </c>
      <c r="D555" s="48">
        <v>121</v>
      </c>
      <c r="E555" s="42">
        <f>VLOOKUP(D555,episodes!$A$1:$B$76,2,FALSE)</f>
        <v>22</v>
      </c>
      <c r="F555" s="37" t="str">
        <f>VLOOKUP(D555,episodes!$A$1:$E$76,5,FALSE)</f>
        <v>The Return of the Archons</v>
      </c>
      <c r="G555" s="37">
        <f>VLOOKUP(D555,episodes!$A$1:$D$76,3,FALSE)</f>
        <v>1</v>
      </c>
      <c r="H555" s="37">
        <f>VLOOKUP(D555,episodes!$A$1:$D$76,4,FALSE)</f>
        <v>21</v>
      </c>
      <c r="J555" s="43"/>
      <c r="K555" s="44">
        <f>COUNTIFS(A:A,A554)</f>
        <v>115</v>
      </c>
      <c r="L555" s="44">
        <f>COUNTIFS(B:B,B555)</f>
        <v>99</v>
      </c>
      <c r="M555" s="46" t="s">
        <v>198</v>
      </c>
      <c r="N555" s="46"/>
      <c r="O555" s="46" t="s">
        <v>398</v>
      </c>
      <c r="P555" s="46" t="s">
        <v>2979</v>
      </c>
    </row>
    <row r="556" spans="1:16" hidden="1" x14ac:dyDescent="0.3">
      <c r="A556" s="40" t="s">
        <v>1828</v>
      </c>
      <c r="B556" s="34" t="s">
        <v>765</v>
      </c>
      <c r="C556" s="35" t="s">
        <v>3383</v>
      </c>
      <c r="D556" s="48">
        <v>122</v>
      </c>
      <c r="E556" s="42">
        <f>VLOOKUP(D556,episodes!$A$1:$B$76,2,FALSE)</f>
        <v>23</v>
      </c>
      <c r="F556" s="37" t="str">
        <f>VLOOKUP(D556,episodes!$A$1:$E$76,5,FALSE)</f>
        <v>Space Seed</v>
      </c>
      <c r="G556" s="37">
        <f>VLOOKUP(D556,episodes!$A$1:$D$76,3,FALSE)</f>
        <v>1</v>
      </c>
      <c r="H556" s="37">
        <f>VLOOKUP(D556,episodes!$A$1:$D$76,4,FALSE)</f>
        <v>22</v>
      </c>
      <c r="J556" s="43"/>
      <c r="K556" s="44">
        <f>COUNTIFS(A:A,A555)</f>
        <v>115</v>
      </c>
      <c r="L556" s="44">
        <f>COUNTIFS(B:B,B556)</f>
        <v>99</v>
      </c>
      <c r="M556" s="46" t="s">
        <v>2491</v>
      </c>
      <c r="N556" s="49" t="s">
        <v>601</v>
      </c>
      <c r="O556" s="46" t="s">
        <v>996</v>
      </c>
      <c r="P556" s="46" t="s">
        <v>2979</v>
      </c>
    </row>
    <row r="557" spans="1:16" hidden="1" x14ac:dyDescent="0.3">
      <c r="A557" s="40" t="s">
        <v>1828</v>
      </c>
      <c r="B557" s="34" t="s">
        <v>765</v>
      </c>
      <c r="C557" s="35" t="s">
        <v>2248</v>
      </c>
      <c r="D557" s="48">
        <v>122</v>
      </c>
      <c r="E557" s="42">
        <f>VLOOKUP(D557,episodes!$A$1:$B$76,2,FALSE)</f>
        <v>23</v>
      </c>
      <c r="F557" s="37" t="str">
        <f>VLOOKUP(D557,episodes!$A$1:$E$76,5,FALSE)</f>
        <v>Space Seed</v>
      </c>
      <c r="G557" s="37">
        <f>VLOOKUP(D557,episodes!$A$1:$D$76,3,FALSE)</f>
        <v>1</v>
      </c>
      <c r="H557" s="37">
        <f>VLOOKUP(D557,episodes!$A$1:$D$76,4,FALSE)</f>
        <v>22</v>
      </c>
      <c r="J557" s="43"/>
      <c r="K557" s="44">
        <f>COUNTIFS(A:A,A556)</f>
        <v>115</v>
      </c>
      <c r="L557" s="44">
        <f>COUNTIFS(B:B,B557)</f>
        <v>99</v>
      </c>
      <c r="M557" s="46" t="s">
        <v>2542</v>
      </c>
      <c r="N557" s="49"/>
      <c r="O557" s="46" t="s">
        <v>1155</v>
      </c>
      <c r="P557" s="46" t="s">
        <v>2979</v>
      </c>
    </row>
    <row r="558" spans="1:16" hidden="1" x14ac:dyDescent="0.3">
      <c r="A558" s="40" t="s">
        <v>1828</v>
      </c>
      <c r="B558" s="34" t="s">
        <v>765</v>
      </c>
      <c r="C558" s="35" t="s">
        <v>2249</v>
      </c>
      <c r="D558" s="48">
        <v>122</v>
      </c>
      <c r="E558" s="42">
        <f>VLOOKUP(D558,episodes!$A$1:$B$76,2,FALSE)</f>
        <v>23</v>
      </c>
      <c r="F558" s="37" t="str">
        <f>VLOOKUP(D558,episodes!$A$1:$E$76,5,FALSE)</f>
        <v>Space Seed</v>
      </c>
      <c r="G558" s="37">
        <f>VLOOKUP(D558,episodes!$A$1:$D$76,3,FALSE)</f>
        <v>1</v>
      </c>
      <c r="H558" s="37">
        <f>VLOOKUP(D558,episodes!$A$1:$D$76,4,FALSE)</f>
        <v>22</v>
      </c>
      <c r="J558" s="43"/>
      <c r="K558" s="44">
        <f>COUNTIFS(A:A,A557)</f>
        <v>115</v>
      </c>
      <c r="L558" s="44">
        <f>COUNTIFS(B:B,B558)</f>
        <v>99</v>
      </c>
      <c r="M558" s="46" t="s">
        <v>1068</v>
      </c>
      <c r="N558" s="49"/>
      <c r="O558" s="46" t="s">
        <v>1077</v>
      </c>
      <c r="P558" s="46" t="s">
        <v>2979</v>
      </c>
    </row>
    <row r="559" spans="1:16" hidden="1" x14ac:dyDescent="0.3">
      <c r="A559" s="40" t="s">
        <v>1828</v>
      </c>
      <c r="B559" s="34" t="s">
        <v>765</v>
      </c>
      <c r="C559" s="35" t="s">
        <v>2630</v>
      </c>
      <c r="D559" s="48">
        <v>122</v>
      </c>
      <c r="E559" s="42">
        <f>VLOOKUP(D559,episodes!$A$1:$B$76,2,FALSE)</f>
        <v>23</v>
      </c>
      <c r="F559" s="37" t="str">
        <f>VLOOKUP(D559,episodes!$A$1:$E$76,5,FALSE)</f>
        <v>Space Seed</v>
      </c>
      <c r="G559" s="37">
        <f>VLOOKUP(D559,episodes!$A$1:$D$76,3,FALSE)</f>
        <v>1</v>
      </c>
      <c r="H559" s="37">
        <f>VLOOKUP(D559,episodes!$A$1:$D$76,4,FALSE)</f>
        <v>22</v>
      </c>
      <c r="J559" s="43"/>
      <c r="K559" s="44">
        <f>COUNTIFS(A:A,A558)</f>
        <v>115</v>
      </c>
      <c r="L559" s="44">
        <f>COUNTIFS(B:B,B559)</f>
        <v>99</v>
      </c>
      <c r="M559" s="46" t="s">
        <v>1247</v>
      </c>
      <c r="N559" s="49"/>
      <c r="O559" s="46" t="s">
        <v>1235</v>
      </c>
      <c r="P559" s="46" t="s">
        <v>2979</v>
      </c>
    </row>
    <row r="560" spans="1:16" hidden="1" x14ac:dyDescent="0.3">
      <c r="A560" s="40" t="s">
        <v>1828</v>
      </c>
      <c r="B560" s="34" t="s">
        <v>765</v>
      </c>
      <c r="C560" s="35" t="s">
        <v>2279</v>
      </c>
      <c r="D560" s="48">
        <v>123</v>
      </c>
      <c r="E560" s="42">
        <f>VLOOKUP(D560,episodes!$A$1:$B$76,2,FALSE)</f>
        <v>24</v>
      </c>
      <c r="F560" s="37" t="str">
        <f>VLOOKUP(D560,episodes!$A$1:$E$76,5,FALSE)</f>
        <v>A Taste of Armageddon</v>
      </c>
      <c r="G560" s="37">
        <f>VLOOKUP(D560,episodes!$A$1:$D$76,3,FALSE)</f>
        <v>1</v>
      </c>
      <c r="H560" s="37">
        <f>VLOOKUP(D560,episodes!$A$1:$D$76,4,FALSE)</f>
        <v>23</v>
      </c>
      <c r="J560" s="43"/>
      <c r="K560" s="44">
        <f>COUNTIFS(A:A,A559)</f>
        <v>115</v>
      </c>
      <c r="L560" s="44">
        <f>COUNTIFS(B:B,B560)</f>
        <v>99</v>
      </c>
      <c r="M560" s="46" t="s">
        <v>600</v>
      </c>
      <c r="N560" s="49" t="s">
        <v>2536</v>
      </c>
      <c r="O560" s="46" t="s">
        <v>662</v>
      </c>
      <c r="P560" s="46" t="s">
        <v>2979</v>
      </c>
    </row>
    <row r="561" spans="1:16" hidden="1" x14ac:dyDescent="0.3">
      <c r="A561" s="40" t="s">
        <v>1828</v>
      </c>
      <c r="B561" s="34" t="s">
        <v>765</v>
      </c>
      <c r="C561" s="35" t="s">
        <v>2288</v>
      </c>
      <c r="D561" s="48">
        <v>124</v>
      </c>
      <c r="E561" s="42">
        <f>VLOOKUP(D561,episodes!$A$1:$B$76,2,FALSE)</f>
        <v>25</v>
      </c>
      <c r="F561" s="37" t="str">
        <f>VLOOKUP(D561,episodes!$A$1:$E$76,5,FALSE)</f>
        <v>This Side of Paradise</v>
      </c>
      <c r="G561" s="37">
        <f>VLOOKUP(D561,episodes!$A$1:$D$76,3,FALSE)</f>
        <v>1</v>
      </c>
      <c r="H561" s="37">
        <f>VLOOKUP(D561,episodes!$A$1:$D$76,4,FALSE)</f>
        <v>24</v>
      </c>
      <c r="J561" s="43"/>
      <c r="K561" s="44">
        <f>COUNTIFS(A:A,A560)</f>
        <v>115</v>
      </c>
      <c r="L561" s="44">
        <f>COUNTIFS(B:B,B561)</f>
        <v>99</v>
      </c>
      <c r="M561" s="46" t="s">
        <v>2542</v>
      </c>
      <c r="N561" s="49"/>
      <c r="O561" s="46" t="s">
        <v>1157</v>
      </c>
      <c r="P561" s="46" t="s">
        <v>2979</v>
      </c>
    </row>
    <row r="562" spans="1:16" hidden="1" x14ac:dyDescent="0.3">
      <c r="A562" s="40" t="s">
        <v>1828</v>
      </c>
      <c r="B562" s="34" t="s">
        <v>765</v>
      </c>
      <c r="C562" s="35" t="s">
        <v>2631</v>
      </c>
      <c r="D562" s="48">
        <v>124</v>
      </c>
      <c r="E562" s="42">
        <f>VLOOKUP(D562,episodes!$A$1:$B$76,2,FALSE)</f>
        <v>25</v>
      </c>
      <c r="F562" s="37" t="str">
        <f>VLOOKUP(D562,episodes!$A$1:$E$76,5,FALSE)</f>
        <v>This Side of Paradise</v>
      </c>
      <c r="G562" s="37">
        <f>VLOOKUP(D562,episodes!$A$1:$D$76,3,FALSE)</f>
        <v>1</v>
      </c>
      <c r="H562" s="37">
        <f>VLOOKUP(D562,episodes!$A$1:$D$76,4,FALSE)</f>
        <v>24</v>
      </c>
      <c r="J562" s="43"/>
      <c r="K562" s="44">
        <f>COUNTIFS(A:A,A561)</f>
        <v>115</v>
      </c>
      <c r="L562" s="44">
        <f>COUNTIFS(B:B,B562)</f>
        <v>99</v>
      </c>
      <c r="M562" s="46" t="s">
        <v>2542</v>
      </c>
      <c r="N562" s="49"/>
      <c r="O562" s="46" t="s">
        <v>1156</v>
      </c>
      <c r="P562" s="46" t="s">
        <v>2979</v>
      </c>
    </row>
    <row r="563" spans="1:16" hidden="1" x14ac:dyDescent="0.3">
      <c r="A563" s="40" t="s">
        <v>1828</v>
      </c>
      <c r="B563" s="34" t="s">
        <v>765</v>
      </c>
      <c r="C563" s="35" t="s">
        <v>2289</v>
      </c>
      <c r="D563" s="48">
        <v>124</v>
      </c>
      <c r="E563" s="42">
        <f>VLOOKUP(D563,episodes!$A$1:$B$76,2,FALSE)</f>
        <v>25</v>
      </c>
      <c r="F563" s="37" t="str">
        <f>VLOOKUP(D563,episodes!$A$1:$E$76,5,FALSE)</f>
        <v>This Side of Paradise</v>
      </c>
      <c r="G563" s="37">
        <f>VLOOKUP(D563,episodes!$A$1:$D$76,3,FALSE)</f>
        <v>1</v>
      </c>
      <c r="H563" s="37">
        <f>VLOOKUP(D563,episodes!$A$1:$D$76,4,FALSE)</f>
        <v>24</v>
      </c>
      <c r="J563" s="43"/>
      <c r="K563" s="44">
        <f>COUNTIFS(A:A,A562)</f>
        <v>115</v>
      </c>
      <c r="L563" s="44">
        <f>COUNTIFS(B:B,B563)</f>
        <v>99</v>
      </c>
      <c r="M563" s="46" t="s">
        <v>216</v>
      </c>
      <c r="N563" s="49"/>
      <c r="O563" s="46" t="s">
        <v>396</v>
      </c>
      <c r="P563" s="46" t="s">
        <v>2979</v>
      </c>
    </row>
    <row r="564" spans="1:16" hidden="1" x14ac:dyDescent="0.3">
      <c r="A564" s="40" t="s">
        <v>1828</v>
      </c>
      <c r="B564" s="34" t="s">
        <v>765</v>
      </c>
      <c r="C564" s="35" t="s">
        <v>2626</v>
      </c>
      <c r="D564" s="48">
        <v>124</v>
      </c>
      <c r="E564" s="42">
        <f>VLOOKUP(D564,episodes!$A$1:$B$76,2,FALSE)</f>
        <v>25</v>
      </c>
      <c r="F564" s="37" t="str">
        <f>VLOOKUP(D564,episodes!$A$1:$E$76,5,FALSE)</f>
        <v>This Side of Paradise</v>
      </c>
      <c r="G564" s="37">
        <f>VLOOKUP(D564,episodes!$A$1:$D$76,3,FALSE)</f>
        <v>1</v>
      </c>
      <c r="H564" s="37">
        <f>VLOOKUP(D564,episodes!$A$1:$D$76,4,FALSE)</f>
        <v>24</v>
      </c>
      <c r="J564" s="43"/>
      <c r="K564" s="44">
        <f>COUNTIFS(A:A,A563)</f>
        <v>115</v>
      </c>
      <c r="L564" s="44">
        <f>COUNTIFS(B:B,B564)</f>
        <v>99</v>
      </c>
      <c r="M564" s="46" t="s">
        <v>126</v>
      </c>
      <c r="N564" s="49"/>
      <c r="O564" s="39" t="s">
        <v>393</v>
      </c>
      <c r="P564" s="46" t="s">
        <v>2979</v>
      </c>
    </row>
    <row r="565" spans="1:16" hidden="1" x14ac:dyDescent="0.3">
      <c r="A565" s="40" t="s">
        <v>1828</v>
      </c>
      <c r="B565" s="34" t="s">
        <v>765</v>
      </c>
      <c r="C565" s="35" t="s">
        <v>1995</v>
      </c>
      <c r="D565" s="48">
        <v>124</v>
      </c>
      <c r="E565" s="42">
        <f>VLOOKUP(D565,episodes!$A$1:$B$76,2,FALSE)</f>
        <v>25</v>
      </c>
      <c r="F565" s="37" t="str">
        <f>VLOOKUP(D565,episodes!$A$1:$E$76,5,FALSE)</f>
        <v>This Side of Paradise</v>
      </c>
      <c r="G565" s="37">
        <f>VLOOKUP(D565,episodes!$A$1:$D$76,3,FALSE)</f>
        <v>1</v>
      </c>
      <c r="H565" s="37">
        <f>VLOOKUP(D565,episodes!$A$1:$D$76,4,FALSE)</f>
        <v>24</v>
      </c>
      <c r="J565" s="43"/>
      <c r="K565" s="44">
        <f>COUNTIFS(A:A,A564)</f>
        <v>115</v>
      </c>
      <c r="L565" s="44">
        <f>COUNTIFS(B:B,B565)</f>
        <v>99</v>
      </c>
      <c r="M565" s="46" t="s">
        <v>1068</v>
      </c>
      <c r="N565" s="49"/>
      <c r="O565" s="46" t="s">
        <v>1073</v>
      </c>
      <c r="P565" s="46" t="s">
        <v>2979</v>
      </c>
    </row>
    <row r="566" spans="1:16" hidden="1" x14ac:dyDescent="0.3">
      <c r="A566" s="40" t="s">
        <v>1828</v>
      </c>
      <c r="B566" s="34" t="s">
        <v>765</v>
      </c>
      <c r="C566" s="35" t="s">
        <v>3384</v>
      </c>
      <c r="D566" s="48">
        <v>125</v>
      </c>
      <c r="E566" s="42">
        <f>VLOOKUP(D566,episodes!$A$1:$B$76,2,FALSE)</f>
        <v>26</v>
      </c>
      <c r="F566" s="37" t="str">
        <f>VLOOKUP(D566,episodes!$A$1:$E$76,5,FALSE)</f>
        <v>The Devil in the Dark</v>
      </c>
      <c r="G566" s="37">
        <f>VLOOKUP(D566,episodes!$A$1:$D$76,3,FALSE)</f>
        <v>1</v>
      </c>
      <c r="H566" s="37">
        <f>VLOOKUP(D566,episodes!$A$1:$D$76,4,FALSE)</f>
        <v>25</v>
      </c>
      <c r="J566" s="43"/>
      <c r="K566" s="44">
        <f>COUNTIFS(A:A,A565)</f>
        <v>115</v>
      </c>
      <c r="L566" s="44">
        <f>COUNTIFS(B:B,B566)</f>
        <v>99</v>
      </c>
      <c r="M566" s="46" t="s">
        <v>601</v>
      </c>
      <c r="O566" s="46" t="s">
        <v>673</v>
      </c>
      <c r="P566" s="46" t="s">
        <v>2979</v>
      </c>
    </row>
    <row r="567" spans="1:16" hidden="1" x14ac:dyDescent="0.3">
      <c r="A567" s="40" t="s">
        <v>1828</v>
      </c>
      <c r="B567" s="34" t="s">
        <v>765</v>
      </c>
      <c r="C567" s="35" t="s">
        <v>3385</v>
      </c>
      <c r="D567" s="48">
        <v>126</v>
      </c>
      <c r="E567" s="42">
        <f>VLOOKUP(D567,episodes!$A$1:$B$76,2,FALSE)</f>
        <v>27</v>
      </c>
      <c r="F567" s="37" t="str">
        <f>VLOOKUP(D567,episodes!$A$1:$E$76,5,FALSE)</f>
        <v>Errand of Mercy</v>
      </c>
      <c r="G567" s="37">
        <f>VLOOKUP(D567,episodes!$A$1:$D$76,3,FALSE)</f>
        <v>1</v>
      </c>
      <c r="H567" s="37">
        <f>VLOOKUP(D567,episodes!$A$1:$D$76,4,FALSE)</f>
        <v>26</v>
      </c>
      <c r="J567" s="43"/>
      <c r="K567" s="44">
        <f>COUNTIFS(A:A,A566)</f>
        <v>115</v>
      </c>
      <c r="L567" s="44">
        <f>COUNTIFS(B:B,B567)</f>
        <v>99</v>
      </c>
      <c r="M567" s="46" t="s">
        <v>2491</v>
      </c>
      <c r="N567" s="39" t="s">
        <v>601</v>
      </c>
      <c r="O567" s="46" t="s">
        <v>997</v>
      </c>
      <c r="P567" s="46" t="s">
        <v>2979</v>
      </c>
    </row>
    <row r="568" spans="1:16" hidden="1" x14ac:dyDescent="0.3">
      <c r="A568" s="40" t="s">
        <v>1828</v>
      </c>
      <c r="B568" s="34" t="s">
        <v>765</v>
      </c>
      <c r="C568" s="35" t="s">
        <v>1995</v>
      </c>
      <c r="D568" s="48">
        <v>126</v>
      </c>
      <c r="E568" s="42">
        <f>VLOOKUP(D568,episodes!$A$1:$B$76,2,FALSE)</f>
        <v>27</v>
      </c>
      <c r="F568" s="37" t="str">
        <f>VLOOKUP(D568,episodes!$A$1:$E$76,5,FALSE)</f>
        <v>Errand of Mercy</v>
      </c>
      <c r="G568" s="37">
        <f>VLOOKUP(D568,episodes!$A$1:$D$76,3,FALSE)</f>
        <v>1</v>
      </c>
      <c r="H568" s="37">
        <f>VLOOKUP(D568,episodes!$A$1:$D$76,4,FALSE)</f>
        <v>26</v>
      </c>
      <c r="J568" s="43"/>
      <c r="K568" s="44">
        <f>COUNTIFS(A:A,A567)</f>
        <v>115</v>
      </c>
      <c r="L568" s="44">
        <f>COUNTIFS(B:B,B568)</f>
        <v>99</v>
      </c>
      <c r="M568" s="46" t="s">
        <v>1068</v>
      </c>
      <c r="O568" s="39" t="s">
        <v>1073</v>
      </c>
      <c r="P568" s="46" t="s">
        <v>2979</v>
      </c>
    </row>
    <row r="569" spans="1:16" hidden="1" x14ac:dyDescent="0.3">
      <c r="A569" s="40" t="s">
        <v>1828</v>
      </c>
      <c r="B569" s="34" t="s">
        <v>765</v>
      </c>
      <c r="C569" s="35" t="s">
        <v>2327</v>
      </c>
      <c r="D569" s="48">
        <v>127</v>
      </c>
      <c r="E569" s="42">
        <f>VLOOKUP(D569,episodes!$A$1:$B$76,2,FALSE)</f>
        <v>28</v>
      </c>
      <c r="F569" s="37" t="str">
        <f>VLOOKUP(D569,episodes!$A$1:$E$76,5,FALSE)</f>
        <v>The Alternative Factor</v>
      </c>
      <c r="G569" s="37">
        <f>VLOOKUP(D569,episodes!$A$1:$D$76,3,FALSE)</f>
        <v>1</v>
      </c>
      <c r="H569" s="37">
        <f>VLOOKUP(D569,episodes!$A$1:$D$76,4,FALSE)</f>
        <v>27</v>
      </c>
      <c r="J569" s="43"/>
      <c r="K569" s="44">
        <f>COUNTIFS(A:A,A568)</f>
        <v>115</v>
      </c>
      <c r="L569" s="44">
        <f>COUNTIFS(B:B,B569)</f>
        <v>99</v>
      </c>
      <c r="M569" s="46" t="s">
        <v>603</v>
      </c>
      <c r="N569" s="46" t="s">
        <v>2491</v>
      </c>
      <c r="O569" s="46" t="s">
        <v>3149</v>
      </c>
      <c r="P569" s="46" t="s">
        <v>2979</v>
      </c>
    </row>
    <row r="570" spans="1:16" hidden="1" x14ac:dyDescent="0.3">
      <c r="A570" s="40" t="s">
        <v>1828</v>
      </c>
      <c r="B570" s="34" t="s">
        <v>765</v>
      </c>
      <c r="C570" s="35" t="s">
        <v>2632</v>
      </c>
      <c r="D570" s="48">
        <v>127</v>
      </c>
      <c r="E570" s="42">
        <f>VLOOKUP(D570,episodes!$A$1:$B$76,2,FALSE)</f>
        <v>28</v>
      </c>
      <c r="F570" s="37" t="str">
        <f>VLOOKUP(D570,episodes!$A$1:$E$76,5,FALSE)</f>
        <v>The Alternative Factor</v>
      </c>
      <c r="G570" s="37">
        <f>VLOOKUP(D570,episodes!$A$1:$D$76,3,FALSE)</f>
        <v>1</v>
      </c>
      <c r="H570" s="37">
        <f>VLOOKUP(D570,episodes!$A$1:$D$76,4,FALSE)</f>
        <v>27</v>
      </c>
      <c r="J570" s="43"/>
      <c r="K570" s="44">
        <f>COUNTIFS(A:A,A569)</f>
        <v>115</v>
      </c>
      <c r="L570" s="44">
        <f>COUNTIFS(B:B,B570)</f>
        <v>99</v>
      </c>
      <c r="M570" s="46" t="s">
        <v>540</v>
      </c>
      <c r="N570" s="46"/>
      <c r="O570" s="46" t="s">
        <v>664</v>
      </c>
      <c r="P570" s="46" t="s">
        <v>2979</v>
      </c>
    </row>
    <row r="571" spans="1:16" hidden="1" x14ac:dyDescent="0.3">
      <c r="A571" s="40" t="s">
        <v>1828</v>
      </c>
      <c r="B571" s="34" t="s">
        <v>765</v>
      </c>
      <c r="C571" s="35" t="s">
        <v>3378</v>
      </c>
      <c r="D571" s="48">
        <v>127</v>
      </c>
      <c r="E571" s="42">
        <f>VLOOKUP(D571,episodes!$A$1:$B$76,2,FALSE)</f>
        <v>28</v>
      </c>
      <c r="F571" s="37" t="str">
        <f>VLOOKUP(D571,episodes!$A$1:$E$76,5,FALSE)</f>
        <v>The Alternative Factor</v>
      </c>
      <c r="G571" s="37">
        <f>VLOOKUP(D571,episodes!$A$1:$D$76,3,FALSE)</f>
        <v>1</v>
      </c>
      <c r="H571" s="37">
        <f>VLOOKUP(D571,episodes!$A$1:$D$76,4,FALSE)</f>
        <v>27</v>
      </c>
      <c r="J571" s="43"/>
      <c r="K571" s="44">
        <f>COUNTIFS(A:A,A570)</f>
        <v>115</v>
      </c>
      <c r="L571" s="44">
        <f>COUNTIFS(B:B,B571)</f>
        <v>99</v>
      </c>
      <c r="M571" s="46" t="s">
        <v>540</v>
      </c>
      <c r="N571" s="46"/>
      <c r="O571" s="46" t="s">
        <v>665</v>
      </c>
      <c r="P571" s="46" t="s">
        <v>2979</v>
      </c>
    </row>
    <row r="572" spans="1:16" hidden="1" x14ac:dyDescent="0.3">
      <c r="A572" s="40" t="s">
        <v>1828</v>
      </c>
      <c r="B572" s="34" t="s">
        <v>765</v>
      </c>
      <c r="C572" s="35" t="s">
        <v>2330</v>
      </c>
      <c r="D572" s="48">
        <v>127</v>
      </c>
      <c r="E572" s="42">
        <f>VLOOKUP(D572,episodes!$A$1:$B$76,2,FALSE)</f>
        <v>28</v>
      </c>
      <c r="F572" s="37" t="str">
        <f>VLOOKUP(D572,episodes!$A$1:$E$76,5,FALSE)</f>
        <v>The Alternative Factor</v>
      </c>
      <c r="G572" s="37">
        <f>VLOOKUP(D572,episodes!$A$1:$D$76,3,FALSE)</f>
        <v>1</v>
      </c>
      <c r="H572" s="37">
        <f>VLOOKUP(D572,episodes!$A$1:$D$76,4,FALSE)</f>
        <v>27</v>
      </c>
      <c r="J572" s="43"/>
      <c r="K572" s="44">
        <f>COUNTIFS(A:A,A571)</f>
        <v>115</v>
      </c>
      <c r="L572" s="44">
        <f>COUNTIFS(B:B,B572)</f>
        <v>99</v>
      </c>
      <c r="M572" s="46" t="s">
        <v>540</v>
      </c>
      <c r="N572" s="46"/>
      <c r="O572" s="46" t="s">
        <v>666</v>
      </c>
      <c r="P572" s="46" t="s">
        <v>2979</v>
      </c>
    </row>
    <row r="573" spans="1:16" hidden="1" x14ac:dyDescent="0.3">
      <c r="A573" s="40" t="s">
        <v>1828</v>
      </c>
      <c r="B573" s="34" t="s">
        <v>765</v>
      </c>
      <c r="C573" s="35" t="s">
        <v>2630</v>
      </c>
      <c r="D573" s="48">
        <v>127</v>
      </c>
      <c r="E573" s="42">
        <f>VLOOKUP(D573,episodes!$A$1:$B$76,2,FALSE)</f>
        <v>28</v>
      </c>
      <c r="F573" s="37" t="str">
        <f>VLOOKUP(D573,episodes!$A$1:$E$76,5,FALSE)</f>
        <v>The Alternative Factor</v>
      </c>
      <c r="G573" s="37">
        <f>VLOOKUP(D573,episodes!$A$1:$D$76,3,FALSE)</f>
        <v>1</v>
      </c>
      <c r="H573" s="37">
        <f>VLOOKUP(D573,episodes!$A$1:$D$76,4,FALSE)</f>
        <v>27</v>
      </c>
      <c r="J573" s="43"/>
      <c r="K573" s="44">
        <f>COUNTIFS(A:A,A572)</f>
        <v>115</v>
      </c>
      <c r="L573" s="44">
        <f>COUNTIFS(B:B,B573)</f>
        <v>99</v>
      </c>
      <c r="M573" s="46" t="s">
        <v>1247</v>
      </c>
      <c r="N573" s="46"/>
      <c r="O573" s="46" t="s">
        <v>1235</v>
      </c>
      <c r="P573" s="46" t="s">
        <v>2979</v>
      </c>
    </row>
    <row r="574" spans="1:16" hidden="1" x14ac:dyDescent="0.3">
      <c r="A574" s="40" t="s">
        <v>1828</v>
      </c>
      <c r="B574" s="34" t="s">
        <v>765</v>
      </c>
      <c r="C574" s="35" t="s">
        <v>2630</v>
      </c>
      <c r="D574" s="48">
        <v>127</v>
      </c>
      <c r="E574" s="42">
        <f>VLOOKUP(D574,episodes!$A$1:$B$76,2,FALSE)</f>
        <v>28</v>
      </c>
      <c r="F574" s="37" t="str">
        <f>VLOOKUP(D574,episodes!$A$1:$E$76,5,FALSE)</f>
        <v>The Alternative Factor</v>
      </c>
      <c r="G574" s="37">
        <f>VLOOKUP(D574,episodes!$A$1:$D$76,3,FALSE)</f>
        <v>1</v>
      </c>
      <c r="H574" s="37">
        <f>VLOOKUP(D574,episodes!$A$1:$D$76,4,FALSE)</f>
        <v>27</v>
      </c>
      <c r="J574" s="43"/>
      <c r="K574" s="44">
        <f>COUNTIFS(A:A,A573)</f>
        <v>115</v>
      </c>
      <c r="L574" s="44">
        <f>COUNTIFS(B:B,B574)</f>
        <v>99</v>
      </c>
      <c r="M574" s="46" t="s">
        <v>1247</v>
      </c>
      <c r="N574" s="46"/>
      <c r="O574" s="46" t="s">
        <v>1237</v>
      </c>
      <c r="P574" s="46" t="s">
        <v>2979</v>
      </c>
    </row>
    <row r="575" spans="1:16" hidden="1" x14ac:dyDescent="0.3">
      <c r="A575" s="40" t="s">
        <v>1828</v>
      </c>
      <c r="B575" s="34" t="s">
        <v>765</v>
      </c>
      <c r="C575" s="35" t="s">
        <v>2331</v>
      </c>
      <c r="D575" s="48">
        <v>127</v>
      </c>
      <c r="E575" s="42">
        <f>VLOOKUP(D575,episodes!$A$1:$B$76,2,FALSE)</f>
        <v>28</v>
      </c>
      <c r="F575" s="37" t="str">
        <f>VLOOKUP(D575,episodes!$A$1:$E$76,5,FALSE)</f>
        <v>The Alternative Factor</v>
      </c>
      <c r="G575" s="37">
        <f>VLOOKUP(D575,episodes!$A$1:$D$76,3,FALSE)</f>
        <v>1</v>
      </c>
      <c r="H575" s="37">
        <f>VLOOKUP(D575,episodes!$A$1:$D$76,4,FALSE)</f>
        <v>27</v>
      </c>
      <c r="J575" s="43"/>
      <c r="K575" s="44">
        <f>COUNTIFS(A:A,A574)</f>
        <v>115</v>
      </c>
      <c r="L575" s="44">
        <f>COUNTIFS(B:B,B575)</f>
        <v>99</v>
      </c>
      <c r="M575" s="46" t="s">
        <v>1247</v>
      </c>
      <c r="N575" s="46"/>
      <c r="O575" s="46" t="s">
        <v>1236</v>
      </c>
      <c r="P575" s="46" t="s">
        <v>2979</v>
      </c>
    </row>
    <row r="576" spans="1:16" hidden="1" x14ac:dyDescent="0.3">
      <c r="A576" s="40" t="s">
        <v>1828</v>
      </c>
      <c r="B576" s="34" t="s">
        <v>766</v>
      </c>
      <c r="C576" s="35" t="s">
        <v>2333</v>
      </c>
      <c r="D576" s="48">
        <v>127</v>
      </c>
      <c r="E576" s="42">
        <f>VLOOKUP(D576,episodes!$A$1:$B$76,2,FALSE)</f>
        <v>28</v>
      </c>
      <c r="F576" s="37" t="str">
        <f>VLOOKUP(D576,episodes!$A$1:$E$76,5,FALSE)</f>
        <v>The Alternative Factor</v>
      </c>
      <c r="G576" s="37">
        <f>VLOOKUP(D576,episodes!$A$1:$D$76,3,FALSE)</f>
        <v>1</v>
      </c>
      <c r="H576" s="37">
        <f>VLOOKUP(D576,episodes!$A$1:$D$76,4,FALSE)</f>
        <v>27</v>
      </c>
      <c r="J576" s="43"/>
      <c r="K576" s="44">
        <f>COUNTIFS(A:A,A575)</f>
        <v>115</v>
      </c>
      <c r="L576" s="44">
        <f>COUNTIFS(B:B,B576)</f>
        <v>16</v>
      </c>
      <c r="M576" s="46" t="s">
        <v>540</v>
      </c>
      <c r="N576" s="46"/>
      <c r="O576" s="46" t="s">
        <v>667</v>
      </c>
      <c r="P576" s="46" t="s">
        <v>2979</v>
      </c>
    </row>
    <row r="577" spans="1:16" hidden="1" x14ac:dyDescent="0.3">
      <c r="A577" s="40" t="s">
        <v>1828</v>
      </c>
      <c r="B577" s="34" t="s">
        <v>766</v>
      </c>
      <c r="C577" s="35" t="s">
        <v>2633</v>
      </c>
      <c r="D577" s="48">
        <v>127</v>
      </c>
      <c r="E577" s="42">
        <f>VLOOKUP(D577,episodes!$A$1:$B$76,2,FALSE)</f>
        <v>28</v>
      </c>
      <c r="F577" s="37" t="str">
        <f>VLOOKUP(D577,episodes!$A$1:$E$76,5,FALSE)</f>
        <v>The Alternative Factor</v>
      </c>
      <c r="G577" s="37">
        <f>VLOOKUP(D577,episodes!$A$1:$D$76,3,FALSE)</f>
        <v>1</v>
      </c>
      <c r="H577" s="37">
        <f>VLOOKUP(D577,episodes!$A$1:$D$76,4,FALSE)</f>
        <v>27</v>
      </c>
      <c r="J577" s="43"/>
      <c r="K577" s="44">
        <f>COUNTIFS(A:A,A576)</f>
        <v>115</v>
      </c>
      <c r="L577" s="44">
        <f>COUNTIFS(B:B,B577)</f>
        <v>16</v>
      </c>
      <c r="M577" s="46" t="s">
        <v>616</v>
      </c>
      <c r="N577" s="49"/>
      <c r="O577" s="46" t="s">
        <v>668</v>
      </c>
      <c r="P577" s="46" t="s">
        <v>2979</v>
      </c>
    </row>
    <row r="578" spans="1:16" hidden="1" x14ac:dyDescent="0.3">
      <c r="A578" s="40" t="s">
        <v>1828</v>
      </c>
      <c r="B578" s="34" t="s">
        <v>765</v>
      </c>
      <c r="C578" s="35" t="s">
        <v>2353</v>
      </c>
      <c r="D578" s="48">
        <v>128</v>
      </c>
      <c r="E578" s="42">
        <f>VLOOKUP(D578,episodes!$A$1:$B$76,2,FALSE)</f>
        <v>29</v>
      </c>
      <c r="F578" s="37" t="str">
        <f>VLOOKUP(D578,episodes!$A$1:$E$76,5,FALSE)</f>
        <v>The City on the Edge of Forever</v>
      </c>
      <c r="G578" s="37">
        <f>VLOOKUP(D578,episodes!$A$1:$D$76,3,FALSE)</f>
        <v>1</v>
      </c>
      <c r="H578" s="37">
        <f>VLOOKUP(D578,episodes!$A$1:$D$76,4,FALSE)</f>
        <v>28</v>
      </c>
      <c r="J578" s="43"/>
      <c r="K578" s="44">
        <f>COUNTIFS(A:A,A577)</f>
        <v>115</v>
      </c>
      <c r="L578" s="44">
        <f>COUNTIFS(B:B,B578)</f>
        <v>99</v>
      </c>
      <c r="M578" s="46" t="s">
        <v>1247</v>
      </c>
      <c r="N578" s="49" t="s">
        <v>2491</v>
      </c>
      <c r="O578" s="46" t="s">
        <v>1238</v>
      </c>
      <c r="P578" s="46" t="s">
        <v>2979</v>
      </c>
    </row>
    <row r="579" spans="1:16" hidden="1" x14ac:dyDescent="0.3">
      <c r="A579" s="40" t="s">
        <v>1828</v>
      </c>
      <c r="B579" s="34" t="s">
        <v>765</v>
      </c>
      <c r="C579" s="35" t="s">
        <v>2145</v>
      </c>
      <c r="D579" s="48">
        <v>128</v>
      </c>
      <c r="E579" s="42">
        <f>VLOOKUP(D579,episodes!$A$1:$B$76,2,FALSE)</f>
        <v>29</v>
      </c>
      <c r="F579" s="37" t="str">
        <f>VLOOKUP(D579,episodes!$A$1:$E$76,5,FALSE)</f>
        <v>The City on the Edge of Forever</v>
      </c>
      <c r="G579" s="37">
        <f>VLOOKUP(D579,episodes!$A$1:$D$76,3,FALSE)</f>
        <v>1</v>
      </c>
      <c r="H579" s="37">
        <f>VLOOKUP(D579,episodes!$A$1:$D$76,4,FALSE)</f>
        <v>28</v>
      </c>
      <c r="J579" s="43"/>
      <c r="K579" s="44">
        <f>COUNTIFS(A:A,A578)</f>
        <v>115</v>
      </c>
      <c r="L579" s="44">
        <f>COUNTIFS(B:B,B579)</f>
        <v>99</v>
      </c>
      <c r="M579" s="46" t="s">
        <v>1247</v>
      </c>
      <c r="N579" s="49"/>
      <c r="O579" s="46" t="s">
        <v>1233</v>
      </c>
      <c r="P579" s="46" t="s">
        <v>2979</v>
      </c>
    </row>
    <row r="580" spans="1:16" hidden="1" x14ac:dyDescent="0.3">
      <c r="A580" s="40" t="s">
        <v>1828</v>
      </c>
      <c r="B580" s="34" t="s">
        <v>766</v>
      </c>
      <c r="C580" s="35" t="s">
        <v>2354</v>
      </c>
      <c r="D580" s="48">
        <v>128</v>
      </c>
      <c r="E580" s="42">
        <f>VLOOKUP(D580,episodes!$A$1:$B$76,2,FALSE)</f>
        <v>29</v>
      </c>
      <c r="F580" s="37" t="str">
        <f>VLOOKUP(D580,episodes!$A$1:$E$76,5,FALSE)</f>
        <v>The City on the Edge of Forever</v>
      </c>
      <c r="G580" s="37">
        <f>VLOOKUP(D580,episodes!$A$1:$D$76,3,FALSE)</f>
        <v>1</v>
      </c>
      <c r="H580" s="37">
        <f>VLOOKUP(D580,episodes!$A$1:$D$76,4,FALSE)</f>
        <v>28</v>
      </c>
      <c r="J580" s="43"/>
      <c r="K580" s="44">
        <f>COUNTIFS(A:A,A579)</f>
        <v>115</v>
      </c>
      <c r="L580" s="44">
        <f>COUNTIFS(B:B,B580)</f>
        <v>16</v>
      </c>
      <c r="M580" s="46" t="s">
        <v>1247</v>
      </c>
      <c r="N580" s="49"/>
      <c r="O580" s="46" t="s">
        <v>1241</v>
      </c>
      <c r="P580" s="46" t="s">
        <v>2979</v>
      </c>
    </row>
    <row r="581" spans="1:16" hidden="1" x14ac:dyDescent="0.3">
      <c r="A581" s="40" t="s">
        <v>1828</v>
      </c>
      <c r="B581" s="34" t="s">
        <v>765</v>
      </c>
      <c r="C581" s="35" t="s">
        <v>2370</v>
      </c>
      <c r="D581" s="48">
        <v>129</v>
      </c>
      <c r="E581" s="42">
        <f>VLOOKUP(D581,episodes!$A$1:$B$76,2,FALSE)</f>
        <v>30</v>
      </c>
      <c r="F581" s="37" t="str">
        <f>VLOOKUP(D581,episodes!$A$1:$E$76,5,FALSE)</f>
        <v>Operation: Annihilate!</v>
      </c>
      <c r="G581" s="37">
        <f>VLOOKUP(D581,episodes!$A$1:$D$76,3,FALSE)</f>
        <v>1</v>
      </c>
      <c r="H581" s="37">
        <f>VLOOKUP(D581,episodes!$A$1:$D$76,4,FALSE)</f>
        <v>29</v>
      </c>
      <c r="J581" s="43"/>
      <c r="K581" s="44">
        <f>COUNTIFS(A:A,A580)</f>
        <v>115</v>
      </c>
      <c r="L581" s="44">
        <f>COUNTIFS(B:B,B581)</f>
        <v>99</v>
      </c>
      <c r="M581" s="46" t="s">
        <v>2542</v>
      </c>
      <c r="N581" s="46"/>
      <c r="O581" s="46" t="s">
        <v>1158</v>
      </c>
      <c r="P581" s="46" t="s">
        <v>2979</v>
      </c>
    </row>
    <row r="582" spans="1:16" hidden="1" x14ac:dyDescent="0.3">
      <c r="A582" s="40" t="s">
        <v>1828</v>
      </c>
      <c r="B582" s="34" t="s">
        <v>765</v>
      </c>
      <c r="C582" s="35" t="s">
        <v>2640</v>
      </c>
      <c r="D582" s="48">
        <v>129</v>
      </c>
      <c r="E582" s="42">
        <f>VLOOKUP(D582,episodes!$A$1:$B$76,2,FALSE)</f>
        <v>30</v>
      </c>
      <c r="F582" s="37" t="str">
        <f>VLOOKUP(D582,episodes!$A$1:$E$76,5,FALSE)</f>
        <v>Operation: Annihilate!</v>
      </c>
      <c r="G582" s="37">
        <f>VLOOKUP(D582,episodes!$A$1:$D$76,3,FALSE)</f>
        <v>1</v>
      </c>
      <c r="H582" s="37">
        <f>VLOOKUP(D582,episodes!$A$1:$D$76,4,FALSE)</f>
        <v>29</v>
      </c>
      <c r="J582" s="43"/>
      <c r="K582" s="44">
        <f>COUNTIFS(A:A,A581)</f>
        <v>115</v>
      </c>
      <c r="L582" s="44">
        <f>COUNTIFS(B:B,B582)</f>
        <v>99</v>
      </c>
      <c r="M582" s="46" t="s">
        <v>521</v>
      </c>
      <c r="N582" s="46"/>
      <c r="O582" s="46" t="s">
        <v>1426</v>
      </c>
      <c r="P582" s="46" t="s">
        <v>2979</v>
      </c>
    </row>
    <row r="583" spans="1:16" hidden="1" x14ac:dyDescent="0.3">
      <c r="A583" s="40" t="s">
        <v>1828</v>
      </c>
      <c r="B583" s="34" t="s">
        <v>765</v>
      </c>
      <c r="C583" s="35" t="s">
        <v>2372</v>
      </c>
      <c r="D583" s="48">
        <v>129</v>
      </c>
      <c r="E583" s="42">
        <f>VLOOKUP(D583,episodes!$A$1:$B$76,2,FALSE)</f>
        <v>30</v>
      </c>
      <c r="F583" s="37" t="str">
        <f>VLOOKUP(D583,episodes!$A$1:$E$76,5,FALSE)</f>
        <v>Operation: Annihilate!</v>
      </c>
      <c r="G583" s="37">
        <f>VLOOKUP(D583,episodes!$A$1:$D$76,3,FALSE)</f>
        <v>1</v>
      </c>
      <c r="H583" s="37">
        <f>VLOOKUP(D583,episodes!$A$1:$D$76,4,FALSE)</f>
        <v>29</v>
      </c>
      <c r="J583" s="43"/>
      <c r="K583" s="44">
        <f>COUNTIFS(A:A,A582)</f>
        <v>115</v>
      </c>
      <c r="L583" s="44">
        <f>COUNTIFS(B:B,B583)</f>
        <v>99</v>
      </c>
      <c r="M583" s="46" t="s">
        <v>521</v>
      </c>
      <c r="N583" s="46"/>
      <c r="O583" s="46" t="s">
        <v>1427</v>
      </c>
      <c r="P583" s="46" t="s">
        <v>2979</v>
      </c>
    </row>
    <row r="584" spans="1:16" hidden="1" x14ac:dyDescent="0.3">
      <c r="A584" s="40" t="s">
        <v>1828</v>
      </c>
      <c r="B584" s="34" t="s">
        <v>765</v>
      </c>
      <c r="C584" s="35" t="s">
        <v>2373</v>
      </c>
      <c r="D584" s="48">
        <v>129</v>
      </c>
      <c r="E584" s="42">
        <f>VLOOKUP(D584,episodes!$A$1:$B$76,2,FALSE)</f>
        <v>30</v>
      </c>
      <c r="F584" s="37" t="str">
        <f>VLOOKUP(D584,episodes!$A$1:$E$76,5,FALSE)</f>
        <v>Operation: Annihilate!</v>
      </c>
      <c r="G584" s="37">
        <f>VLOOKUP(D584,episodes!$A$1:$D$76,3,FALSE)</f>
        <v>1</v>
      </c>
      <c r="H584" s="37">
        <f>VLOOKUP(D584,episodes!$A$1:$D$76,4,FALSE)</f>
        <v>29</v>
      </c>
      <c r="J584" s="43"/>
      <c r="K584" s="44">
        <f>COUNTIFS(A:A,A583)</f>
        <v>115</v>
      </c>
      <c r="L584" s="44">
        <f>COUNTIFS(B:B,B584)</f>
        <v>99</v>
      </c>
      <c r="M584" s="46"/>
      <c r="N584" s="49"/>
      <c r="O584" s="46" t="s">
        <v>400</v>
      </c>
      <c r="P584" s="46" t="s">
        <v>2979</v>
      </c>
    </row>
    <row r="585" spans="1:16" hidden="1" x14ac:dyDescent="0.3">
      <c r="A585" s="40" t="s">
        <v>1828</v>
      </c>
      <c r="B585" s="34" t="s">
        <v>765</v>
      </c>
      <c r="C585" s="35" t="s">
        <v>2641</v>
      </c>
      <c r="D585" s="48">
        <v>129</v>
      </c>
      <c r="E585" s="42">
        <f>VLOOKUP(D585,episodes!$A$1:$B$76,2,FALSE)</f>
        <v>30</v>
      </c>
      <c r="F585" s="37" t="str">
        <f>VLOOKUP(D585,episodes!$A$1:$E$76,5,FALSE)</f>
        <v>Operation: Annihilate!</v>
      </c>
      <c r="G585" s="37">
        <f>VLOOKUP(D585,episodes!$A$1:$D$76,3,FALSE)</f>
        <v>1</v>
      </c>
      <c r="H585" s="37">
        <f>VLOOKUP(D585,episodes!$A$1:$D$76,4,FALSE)</f>
        <v>29</v>
      </c>
      <c r="J585" s="43"/>
      <c r="K585" s="44">
        <f>COUNTIFS(A:A,A584)</f>
        <v>115</v>
      </c>
      <c r="L585" s="44">
        <f>COUNTIFS(B:B,B585)</f>
        <v>99</v>
      </c>
      <c r="M585" s="46" t="s">
        <v>1068</v>
      </c>
      <c r="N585" s="49"/>
      <c r="O585" s="46" t="s">
        <v>1078</v>
      </c>
      <c r="P585" s="46" t="s">
        <v>2979</v>
      </c>
    </row>
    <row r="586" spans="1:16" hidden="1" x14ac:dyDescent="0.3">
      <c r="A586" s="40" t="s">
        <v>1828</v>
      </c>
      <c r="B586" s="34" t="s">
        <v>765</v>
      </c>
      <c r="C586" s="35" t="s">
        <v>2375</v>
      </c>
      <c r="D586" s="48">
        <v>129</v>
      </c>
      <c r="E586" s="42">
        <f>VLOOKUP(D586,episodes!$A$1:$B$76,2,FALSE)</f>
        <v>30</v>
      </c>
      <c r="F586" s="37" t="str">
        <f>VLOOKUP(D586,episodes!$A$1:$E$76,5,FALSE)</f>
        <v>Operation: Annihilate!</v>
      </c>
      <c r="G586" s="37">
        <f>VLOOKUP(D586,episodes!$A$1:$D$76,3,FALSE)</f>
        <v>1</v>
      </c>
      <c r="H586" s="37">
        <f>VLOOKUP(D586,episodes!$A$1:$D$76,4,FALSE)</f>
        <v>29</v>
      </c>
      <c r="J586" s="43"/>
      <c r="K586" s="44">
        <f>COUNTIFS(A:A,A585)</f>
        <v>115</v>
      </c>
      <c r="L586" s="44">
        <f>COUNTIFS(B:B,B586)</f>
        <v>99</v>
      </c>
      <c r="M586" s="46" t="s">
        <v>1068</v>
      </c>
      <c r="N586" s="49" t="s">
        <v>283</v>
      </c>
      <c r="O586" s="46" t="s">
        <v>1079</v>
      </c>
      <c r="P586" s="46" t="s">
        <v>2979</v>
      </c>
    </row>
    <row r="587" spans="1:16" hidden="1" x14ac:dyDescent="0.3">
      <c r="A587" s="40" t="s">
        <v>1828</v>
      </c>
      <c r="B587" s="34" t="s">
        <v>765</v>
      </c>
      <c r="C587" s="35" t="s">
        <v>2630</v>
      </c>
      <c r="D587" s="48">
        <v>129</v>
      </c>
      <c r="E587" s="42">
        <f>VLOOKUP(D587,episodes!$A$1:$B$76,2,FALSE)</f>
        <v>30</v>
      </c>
      <c r="F587" s="37" t="str">
        <f>VLOOKUP(D587,episodes!$A$1:$E$76,5,FALSE)</f>
        <v>Operation: Annihilate!</v>
      </c>
      <c r="G587" s="37">
        <f>VLOOKUP(D587,episodes!$A$1:$D$76,3,FALSE)</f>
        <v>1</v>
      </c>
      <c r="H587" s="37">
        <f>VLOOKUP(D587,episodes!$A$1:$D$76,4,FALSE)</f>
        <v>29</v>
      </c>
      <c r="J587" s="43"/>
      <c r="K587" s="44">
        <f>COUNTIFS(A:A,A586)</f>
        <v>115</v>
      </c>
      <c r="L587" s="44">
        <f>COUNTIFS(B:B,B587)</f>
        <v>99</v>
      </c>
      <c r="M587" s="46" t="s">
        <v>1247</v>
      </c>
      <c r="N587" s="49" t="s">
        <v>283</v>
      </c>
      <c r="O587" s="46" t="s">
        <v>1237</v>
      </c>
      <c r="P587" s="46" t="s">
        <v>2979</v>
      </c>
    </row>
    <row r="588" spans="1:16" hidden="1" x14ac:dyDescent="0.3">
      <c r="A588" s="40" t="s">
        <v>1828</v>
      </c>
      <c r="B588" s="34" t="s">
        <v>765</v>
      </c>
      <c r="C588" s="35" t="s">
        <v>2642</v>
      </c>
      <c r="D588" s="48">
        <v>129</v>
      </c>
      <c r="E588" s="42">
        <f>VLOOKUP(D588,episodes!$A$1:$B$76,2,FALSE)</f>
        <v>30</v>
      </c>
      <c r="F588" s="37" t="str">
        <f>VLOOKUP(D588,episodes!$A$1:$E$76,5,FALSE)</f>
        <v>Operation: Annihilate!</v>
      </c>
      <c r="G588" s="37">
        <f>VLOOKUP(D588,episodes!$A$1:$D$76,3,FALSE)</f>
        <v>1</v>
      </c>
      <c r="H588" s="37">
        <f>VLOOKUP(D588,episodes!$A$1:$D$76,4,FALSE)</f>
        <v>29</v>
      </c>
      <c r="J588" s="43"/>
      <c r="K588" s="44">
        <f>COUNTIFS(A:A,A587)</f>
        <v>115</v>
      </c>
      <c r="L588" s="44">
        <f>COUNTIFS(B:B,B588)</f>
        <v>99</v>
      </c>
      <c r="M588" s="46" t="s">
        <v>605</v>
      </c>
      <c r="N588" s="46"/>
      <c r="O588" s="46" t="s">
        <v>395</v>
      </c>
      <c r="P588" s="46" t="s">
        <v>2979</v>
      </c>
    </row>
    <row r="589" spans="1:16" hidden="1" x14ac:dyDescent="0.3">
      <c r="A589" s="40" t="s">
        <v>1828</v>
      </c>
      <c r="B589" s="34" t="s">
        <v>765</v>
      </c>
      <c r="C589" s="35" t="s">
        <v>2377</v>
      </c>
      <c r="D589" s="48">
        <v>129</v>
      </c>
      <c r="E589" s="42">
        <f>VLOOKUP(D589,episodes!$A$1:$B$76,2,FALSE)</f>
        <v>30</v>
      </c>
      <c r="F589" s="37" t="str">
        <f>VLOOKUP(D589,episodes!$A$1:$E$76,5,FALSE)</f>
        <v>Operation: Annihilate!</v>
      </c>
      <c r="G589" s="37">
        <f>VLOOKUP(D589,episodes!$A$1:$D$76,3,FALSE)</f>
        <v>1</v>
      </c>
      <c r="H589" s="37">
        <f>VLOOKUP(D589,episodes!$A$1:$D$76,4,FALSE)</f>
        <v>29</v>
      </c>
      <c r="J589" s="43"/>
      <c r="K589" s="44">
        <f>COUNTIFS(A:A,A588)</f>
        <v>115</v>
      </c>
      <c r="L589" s="44">
        <f>COUNTIFS(B:B,B589)</f>
        <v>99</v>
      </c>
      <c r="M589" s="46" t="s">
        <v>616</v>
      </c>
      <c r="N589" s="46"/>
      <c r="O589" s="46" t="s">
        <v>671</v>
      </c>
      <c r="P589" s="46" t="s">
        <v>2979</v>
      </c>
    </row>
    <row r="590" spans="1:16" hidden="1" x14ac:dyDescent="0.3">
      <c r="A590" s="40" t="s">
        <v>1828</v>
      </c>
      <c r="B590" s="34" t="s">
        <v>766</v>
      </c>
      <c r="C590" s="35" t="s">
        <v>2372</v>
      </c>
      <c r="D590" s="48">
        <v>129</v>
      </c>
      <c r="E590" s="42">
        <f>VLOOKUP(D590,episodes!$A$1:$B$76,2,FALSE)</f>
        <v>30</v>
      </c>
      <c r="F590" s="37" t="str">
        <f>VLOOKUP(D590,episodes!$A$1:$E$76,5,FALSE)</f>
        <v>Operation: Annihilate!</v>
      </c>
      <c r="G590" s="37">
        <f>VLOOKUP(D590,episodes!$A$1:$D$76,3,FALSE)</f>
        <v>1</v>
      </c>
      <c r="H590" s="37">
        <f>VLOOKUP(D590,episodes!$A$1:$D$76,4,FALSE)</f>
        <v>29</v>
      </c>
      <c r="J590" s="43"/>
      <c r="K590" s="44">
        <f>COUNTIFS(A:A,A589)</f>
        <v>115</v>
      </c>
      <c r="L590" s="44">
        <f>COUNTIFS(B:B,B590)</f>
        <v>16</v>
      </c>
      <c r="M590" s="46" t="s">
        <v>521</v>
      </c>
      <c r="N590" s="46"/>
      <c r="O590" s="46" t="s">
        <v>1427</v>
      </c>
      <c r="P590" s="46" t="s">
        <v>2979</v>
      </c>
    </row>
    <row r="591" spans="1:16" hidden="1" x14ac:dyDescent="0.3">
      <c r="A591" s="40" t="s">
        <v>1828</v>
      </c>
      <c r="B591" s="34" t="s">
        <v>766</v>
      </c>
      <c r="C591" s="35" t="s">
        <v>2378</v>
      </c>
      <c r="D591" s="48">
        <v>129</v>
      </c>
      <c r="E591" s="42">
        <f>VLOOKUP(D591,episodes!$A$1:$B$76,2,FALSE)</f>
        <v>30</v>
      </c>
      <c r="F591" s="37" t="str">
        <f>VLOOKUP(D591,episodes!$A$1:$E$76,5,FALSE)</f>
        <v>Operation: Annihilate!</v>
      </c>
      <c r="G591" s="37">
        <f>VLOOKUP(D591,episodes!$A$1:$D$76,3,FALSE)</f>
        <v>1</v>
      </c>
      <c r="H591" s="37">
        <f>VLOOKUP(D591,episodes!$A$1:$D$76,4,FALSE)</f>
        <v>29</v>
      </c>
      <c r="J591" s="43"/>
      <c r="K591" s="44">
        <f>COUNTIFS(A:A,A590)</f>
        <v>115</v>
      </c>
      <c r="L591" s="44">
        <f>COUNTIFS(B:B,B591)</f>
        <v>16</v>
      </c>
      <c r="M591" s="46" t="s">
        <v>2536</v>
      </c>
      <c r="N591" s="49"/>
      <c r="O591" s="46" t="s">
        <v>1215</v>
      </c>
      <c r="P591" s="46" t="s">
        <v>2979</v>
      </c>
    </row>
    <row r="592" spans="1:16" hidden="1" x14ac:dyDescent="0.3">
      <c r="A592" s="40" t="s">
        <v>1828</v>
      </c>
      <c r="B592" s="34" t="s">
        <v>765</v>
      </c>
      <c r="C592" s="35" t="s">
        <v>2634</v>
      </c>
      <c r="D592" s="48">
        <v>201</v>
      </c>
      <c r="E592" s="42">
        <f>VLOOKUP(D592,episodes!$A$1:$B$76,2,FALSE)</f>
        <v>31</v>
      </c>
      <c r="F592" s="37" t="str">
        <f>VLOOKUP(D592,episodes!$A$1:$E$76,5,FALSE)</f>
        <v>Amok Time</v>
      </c>
      <c r="G592" s="37">
        <f>VLOOKUP(D592,episodes!$A$1:$D$76,3,FALSE)</f>
        <v>2</v>
      </c>
      <c r="H592" s="37">
        <f>VLOOKUP(D592,episodes!$A$1:$D$76,4,FALSE)</f>
        <v>1</v>
      </c>
      <c r="J592" s="43"/>
      <c r="K592" s="44">
        <f>COUNTIFS(A:A,A591)</f>
        <v>115</v>
      </c>
      <c r="L592" s="44">
        <f>COUNTIFS(B:B,B592)</f>
        <v>99</v>
      </c>
      <c r="M592" s="46" t="s">
        <v>604</v>
      </c>
      <c r="N592" s="49"/>
      <c r="O592" s="46" t="s">
        <v>677</v>
      </c>
      <c r="P592" s="46" t="s">
        <v>2979</v>
      </c>
    </row>
    <row r="593" spans="1:16" hidden="1" x14ac:dyDescent="0.3">
      <c r="A593" s="40" t="s">
        <v>1828</v>
      </c>
      <c r="B593" s="34" t="s">
        <v>765</v>
      </c>
      <c r="C593" s="35" t="s">
        <v>2635</v>
      </c>
      <c r="D593" s="48">
        <v>201</v>
      </c>
      <c r="E593" s="42">
        <f>VLOOKUP(D593,episodes!$A$1:$B$76,2,FALSE)</f>
        <v>31</v>
      </c>
      <c r="F593" s="37" t="str">
        <f>VLOOKUP(D593,episodes!$A$1:$E$76,5,FALSE)</f>
        <v>Amok Time</v>
      </c>
      <c r="G593" s="37">
        <f>VLOOKUP(D593,episodes!$A$1:$D$76,3,FALSE)</f>
        <v>2</v>
      </c>
      <c r="H593" s="37">
        <f>VLOOKUP(D593,episodes!$A$1:$D$76,4,FALSE)</f>
        <v>1</v>
      </c>
      <c r="J593" s="43"/>
      <c r="K593" s="44">
        <f>COUNTIFS(A:A,A592)</f>
        <v>115</v>
      </c>
      <c r="L593" s="44">
        <f>COUNTIFS(B:B,B593)</f>
        <v>99</v>
      </c>
      <c r="M593" s="46" t="s">
        <v>603</v>
      </c>
      <c r="N593" s="49"/>
      <c r="O593" s="46" t="s">
        <v>676</v>
      </c>
      <c r="P593" s="46" t="s">
        <v>2979</v>
      </c>
    </row>
    <row r="594" spans="1:16" hidden="1" x14ac:dyDescent="0.3">
      <c r="A594" s="40" t="s">
        <v>1828</v>
      </c>
      <c r="B594" s="34" t="s">
        <v>765</v>
      </c>
      <c r="C594" s="35" t="s">
        <v>2003</v>
      </c>
      <c r="D594" s="48">
        <v>201</v>
      </c>
      <c r="E594" s="42">
        <f>VLOOKUP(D594,episodes!$A$1:$B$76,2,FALSE)</f>
        <v>31</v>
      </c>
      <c r="F594" s="37" t="str">
        <f>VLOOKUP(D594,episodes!$A$1:$E$76,5,FALSE)</f>
        <v>Amok Time</v>
      </c>
      <c r="G594" s="37">
        <f>VLOOKUP(D594,episodes!$A$1:$D$76,3,FALSE)</f>
        <v>2</v>
      </c>
      <c r="H594" s="37">
        <f>VLOOKUP(D594,episodes!$A$1:$D$76,4,FALSE)</f>
        <v>1</v>
      </c>
      <c r="J594" s="43"/>
      <c r="K594" s="44">
        <f>COUNTIFS(A:A,A593)</f>
        <v>115</v>
      </c>
      <c r="L594" s="44">
        <f>COUNTIFS(B:B,B594)</f>
        <v>99</v>
      </c>
      <c r="M594" s="46" t="s">
        <v>2491</v>
      </c>
      <c r="N594" s="49"/>
      <c r="O594" s="46" t="s">
        <v>990</v>
      </c>
      <c r="P594" s="46" t="s">
        <v>2979</v>
      </c>
    </row>
    <row r="595" spans="1:16" hidden="1" x14ac:dyDescent="0.3">
      <c r="A595" s="40" t="s">
        <v>1828</v>
      </c>
      <c r="B595" s="34" t="s">
        <v>765</v>
      </c>
      <c r="C595" s="35" t="s">
        <v>2406</v>
      </c>
      <c r="D595" s="48">
        <v>201</v>
      </c>
      <c r="E595" s="42">
        <f>VLOOKUP(D595,episodes!$A$1:$B$76,2,FALSE)</f>
        <v>31</v>
      </c>
      <c r="F595" s="37" t="str">
        <f>VLOOKUP(D595,episodes!$A$1:$E$76,5,FALSE)</f>
        <v>Amok Time</v>
      </c>
      <c r="G595" s="37">
        <f>VLOOKUP(D595,episodes!$A$1:$D$76,3,FALSE)</f>
        <v>2</v>
      </c>
      <c r="H595" s="37">
        <f>VLOOKUP(D595,episodes!$A$1:$D$76,4,FALSE)</f>
        <v>1</v>
      </c>
      <c r="J595" s="43"/>
      <c r="K595" s="44">
        <f>COUNTIFS(A:A,A594)</f>
        <v>115</v>
      </c>
      <c r="L595" s="44">
        <f>COUNTIFS(B:B,B595)</f>
        <v>99</v>
      </c>
      <c r="M595" s="46" t="s">
        <v>2542</v>
      </c>
      <c r="N595" s="49"/>
      <c r="O595" s="46" t="s">
        <v>1159</v>
      </c>
      <c r="P595" s="46" t="s">
        <v>2979</v>
      </c>
    </row>
    <row r="596" spans="1:16" hidden="1" x14ac:dyDescent="0.3">
      <c r="A596" s="40" t="s">
        <v>1828</v>
      </c>
      <c r="B596" s="34" t="s">
        <v>765</v>
      </c>
      <c r="C596" s="35" t="s">
        <v>2407</v>
      </c>
      <c r="D596" s="48">
        <v>201</v>
      </c>
      <c r="E596" s="42">
        <f>VLOOKUP(D596,episodes!$A$1:$B$76,2,FALSE)</f>
        <v>31</v>
      </c>
      <c r="F596" s="37" t="str">
        <f>VLOOKUP(D596,episodes!$A$1:$E$76,5,FALSE)</f>
        <v>Amok Time</v>
      </c>
      <c r="G596" s="37">
        <f>VLOOKUP(D596,episodes!$A$1:$D$76,3,FALSE)</f>
        <v>2</v>
      </c>
      <c r="H596" s="37">
        <f>VLOOKUP(D596,episodes!$A$1:$D$76,4,FALSE)</f>
        <v>1</v>
      </c>
      <c r="J596" s="43"/>
      <c r="K596" s="44">
        <f>COUNTIFS(A:A,A595)</f>
        <v>115</v>
      </c>
      <c r="L596" s="44">
        <f>COUNTIFS(B:B,B596)</f>
        <v>99</v>
      </c>
      <c r="M596" s="46" t="s">
        <v>2542</v>
      </c>
      <c r="N596" s="49"/>
      <c r="O596" s="46" t="s">
        <v>1160</v>
      </c>
      <c r="P596" s="46" t="s">
        <v>2979</v>
      </c>
    </row>
    <row r="597" spans="1:16" hidden="1" x14ac:dyDescent="0.3">
      <c r="A597" s="40" t="s">
        <v>1828</v>
      </c>
      <c r="B597" s="34" t="s">
        <v>765</v>
      </c>
      <c r="C597" s="35" t="s">
        <v>2408</v>
      </c>
      <c r="D597" s="48">
        <v>201</v>
      </c>
      <c r="E597" s="42">
        <f>VLOOKUP(D597,episodes!$A$1:$B$76,2,FALSE)</f>
        <v>31</v>
      </c>
      <c r="F597" s="37" t="str">
        <f>VLOOKUP(D597,episodes!$A$1:$E$76,5,FALSE)</f>
        <v>Amok Time</v>
      </c>
      <c r="G597" s="37">
        <f>VLOOKUP(D597,episodes!$A$1:$D$76,3,FALSE)</f>
        <v>2</v>
      </c>
      <c r="H597" s="37">
        <f>VLOOKUP(D597,episodes!$A$1:$D$76,4,FALSE)</f>
        <v>1</v>
      </c>
      <c r="J597" s="43"/>
      <c r="K597" s="44">
        <f>COUNTIFS(A:A,A596)</f>
        <v>115</v>
      </c>
      <c r="L597" s="44">
        <f>COUNTIFS(B:B,B597)</f>
        <v>99</v>
      </c>
      <c r="M597" s="46" t="s">
        <v>521</v>
      </c>
      <c r="N597" s="49"/>
      <c r="O597" s="46" t="s">
        <v>1428</v>
      </c>
      <c r="P597" s="46" t="s">
        <v>2979</v>
      </c>
    </row>
    <row r="598" spans="1:16" hidden="1" x14ac:dyDescent="0.3">
      <c r="A598" s="40" t="s">
        <v>1828</v>
      </c>
      <c r="B598" s="34" t="s">
        <v>765</v>
      </c>
      <c r="C598" s="35" t="s">
        <v>2410</v>
      </c>
      <c r="D598" s="48">
        <v>201</v>
      </c>
      <c r="E598" s="42">
        <f>VLOOKUP(D598,episodes!$A$1:$B$76,2,FALSE)</f>
        <v>31</v>
      </c>
      <c r="F598" s="37" t="str">
        <f>VLOOKUP(D598,episodes!$A$1:$E$76,5,FALSE)</f>
        <v>Amok Time</v>
      </c>
      <c r="G598" s="37">
        <f>VLOOKUP(D598,episodes!$A$1:$D$76,3,FALSE)</f>
        <v>2</v>
      </c>
      <c r="H598" s="37">
        <f>VLOOKUP(D598,episodes!$A$1:$D$76,4,FALSE)</f>
        <v>1</v>
      </c>
      <c r="J598" s="43"/>
      <c r="K598" s="44">
        <f>COUNTIFS(A:A,A597)</f>
        <v>115</v>
      </c>
      <c r="L598" s="44">
        <f>COUNTIFS(B:B,B598)</f>
        <v>99</v>
      </c>
      <c r="M598" s="46" t="s">
        <v>1068</v>
      </c>
      <c r="O598" s="46" t="s">
        <v>1081</v>
      </c>
      <c r="P598" s="46" t="s">
        <v>2979</v>
      </c>
    </row>
    <row r="599" spans="1:16" hidden="1" x14ac:dyDescent="0.3">
      <c r="A599" s="40" t="s">
        <v>1828</v>
      </c>
      <c r="B599" s="34" t="s">
        <v>765</v>
      </c>
      <c r="C599" s="35" t="s">
        <v>2409</v>
      </c>
      <c r="D599" s="48">
        <v>201</v>
      </c>
      <c r="E599" s="42">
        <f>VLOOKUP(D599,episodes!$A$1:$B$76,2,FALSE)</f>
        <v>31</v>
      </c>
      <c r="F599" s="37" t="str">
        <f>VLOOKUP(D599,episodes!$A$1:$E$76,5,FALSE)</f>
        <v>Amok Time</v>
      </c>
      <c r="G599" s="37">
        <f>VLOOKUP(D599,episodes!$A$1:$D$76,3,FALSE)</f>
        <v>2</v>
      </c>
      <c r="H599" s="37">
        <f>VLOOKUP(D599,episodes!$A$1:$D$76,4,FALSE)</f>
        <v>1</v>
      </c>
      <c r="J599" s="43"/>
      <c r="K599" s="44">
        <f>COUNTIFS(A:A,A598)</f>
        <v>115</v>
      </c>
      <c r="L599" s="44">
        <f>COUNTIFS(B:B,B599)</f>
        <v>99</v>
      </c>
      <c r="M599" s="46" t="s">
        <v>1068</v>
      </c>
      <c r="N599" s="49"/>
      <c r="O599" s="46" t="s">
        <v>1080</v>
      </c>
      <c r="P599" s="46" t="s">
        <v>2979</v>
      </c>
    </row>
    <row r="600" spans="1:16" hidden="1" x14ac:dyDescent="0.3">
      <c r="A600" s="40" t="s">
        <v>1828</v>
      </c>
      <c r="B600" s="34" t="s">
        <v>765</v>
      </c>
      <c r="C600" s="35" t="s">
        <v>2412</v>
      </c>
      <c r="D600" s="48">
        <v>201</v>
      </c>
      <c r="E600" s="42">
        <f>VLOOKUP(D600,episodes!$A$1:$B$76,2,FALSE)</f>
        <v>31</v>
      </c>
      <c r="F600" s="37" t="str">
        <f>VLOOKUP(D600,episodes!$A$1:$E$76,5,FALSE)</f>
        <v>Amok Time</v>
      </c>
      <c r="G600" s="37">
        <f>VLOOKUP(D600,episodes!$A$1:$D$76,3,FALSE)</f>
        <v>2</v>
      </c>
      <c r="H600" s="37">
        <f>VLOOKUP(D600,episodes!$A$1:$D$76,4,FALSE)</f>
        <v>1</v>
      </c>
      <c r="J600" s="43"/>
      <c r="K600" s="44">
        <f>COUNTIFS(A:A,A599)</f>
        <v>115</v>
      </c>
      <c r="L600" s="44">
        <f>COUNTIFS(B:B,B600)</f>
        <v>99</v>
      </c>
      <c r="M600" s="46" t="s">
        <v>1068</v>
      </c>
      <c r="O600" s="46" t="s">
        <v>1102</v>
      </c>
      <c r="P600" s="46" t="s">
        <v>2979</v>
      </c>
    </row>
    <row r="601" spans="1:16" hidden="1" x14ac:dyDescent="0.3">
      <c r="A601" s="40" t="s">
        <v>1828</v>
      </c>
      <c r="B601" s="34" t="s">
        <v>765</v>
      </c>
      <c r="C601" s="35" t="s">
        <v>2411</v>
      </c>
      <c r="D601" s="48">
        <v>201</v>
      </c>
      <c r="E601" s="42">
        <f>VLOOKUP(D601,episodes!$A$1:$B$76,2,FALSE)</f>
        <v>31</v>
      </c>
      <c r="F601" s="37" t="str">
        <f>VLOOKUP(D601,episodes!$A$1:$E$76,5,FALSE)</f>
        <v>Amok Time</v>
      </c>
      <c r="G601" s="37">
        <f>VLOOKUP(D601,episodes!$A$1:$D$76,3,FALSE)</f>
        <v>2</v>
      </c>
      <c r="H601" s="37">
        <f>VLOOKUP(D601,episodes!$A$1:$D$76,4,FALSE)</f>
        <v>1</v>
      </c>
      <c r="J601" s="43"/>
      <c r="K601" s="44">
        <f>COUNTIFS(A:A,A600)</f>
        <v>115</v>
      </c>
      <c r="L601" s="44">
        <f>COUNTIFS(B:B,B601)</f>
        <v>99</v>
      </c>
      <c r="M601" s="46" t="s">
        <v>1247</v>
      </c>
      <c r="N601" s="49"/>
      <c r="O601" s="46" t="s">
        <v>1239</v>
      </c>
      <c r="P601" s="46" t="s">
        <v>2979</v>
      </c>
    </row>
    <row r="602" spans="1:16" hidden="1" x14ac:dyDescent="0.3">
      <c r="A602" s="40" t="s">
        <v>1828</v>
      </c>
      <c r="B602" s="34" t="s">
        <v>766</v>
      </c>
      <c r="C602" s="35" t="s">
        <v>2635</v>
      </c>
      <c r="D602" s="48">
        <v>201</v>
      </c>
      <c r="E602" s="42">
        <f>VLOOKUP(D602,episodes!$A$1:$B$76,2,FALSE)</f>
        <v>31</v>
      </c>
      <c r="F602" s="37" t="str">
        <f>VLOOKUP(D602,episodes!$A$1:$E$76,5,FALSE)</f>
        <v>Amok Time</v>
      </c>
      <c r="G602" s="37">
        <f>VLOOKUP(D602,episodes!$A$1:$D$76,3,FALSE)</f>
        <v>2</v>
      </c>
      <c r="H602" s="37">
        <f>VLOOKUP(D602,episodes!$A$1:$D$76,4,FALSE)</f>
        <v>1</v>
      </c>
      <c r="J602" s="43"/>
      <c r="K602" s="44">
        <f>COUNTIFS(A:A,A601)</f>
        <v>115</v>
      </c>
      <c r="L602" s="44">
        <f>COUNTIFS(B:B,B602)</f>
        <v>16</v>
      </c>
      <c r="M602" s="46" t="s">
        <v>603</v>
      </c>
      <c r="N602" s="49"/>
      <c r="O602" s="46" t="s">
        <v>676</v>
      </c>
      <c r="P602" s="46" t="s">
        <v>2979</v>
      </c>
    </row>
    <row r="603" spans="1:16" hidden="1" x14ac:dyDescent="0.3">
      <c r="A603" s="40" t="s">
        <v>1828</v>
      </c>
      <c r="B603" s="34" t="s">
        <v>766</v>
      </c>
      <c r="C603" s="35" t="s">
        <v>2413</v>
      </c>
      <c r="D603" s="48">
        <v>201</v>
      </c>
      <c r="E603" s="42">
        <f>VLOOKUP(D603,episodes!$A$1:$B$76,2,FALSE)</f>
        <v>31</v>
      </c>
      <c r="F603" s="37" t="str">
        <f>VLOOKUP(D603,episodes!$A$1:$E$76,5,FALSE)</f>
        <v>Amok Time</v>
      </c>
      <c r="G603" s="37">
        <f>VLOOKUP(D603,episodes!$A$1:$D$76,3,FALSE)</f>
        <v>2</v>
      </c>
      <c r="H603" s="37">
        <f>VLOOKUP(D603,episodes!$A$1:$D$76,4,FALSE)</f>
        <v>1</v>
      </c>
      <c r="J603" s="43"/>
      <c r="K603" s="44">
        <f>COUNTIFS(A:A,A602)</f>
        <v>115</v>
      </c>
      <c r="L603" s="44">
        <f>COUNTIFS(B:B,B603)</f>
        <v>16</v>
      </c>
      <c r="M603" s="46" t="s">
        <v>521</v>
      </c>
      <c r="N603" s="49" t="s">
        <v>286</v>
      </c>
      <c r="O603" s="46" t="s">
        <v>1429</v>
      </c>
      <c r="P603" s="46" t="s">
        <v>2979</v>
      </c>
    </row>
    <row r="604" spans="1:16" hidden="1" x14ac:dyDescent="0.3">
      <c r="A604" s="40" t="s">
        <v>1828</v>
      </c>
      <c r="B604" s="34" t="s">
        <v>766</v>
      </c>
      <c r="C604" s="35" t="s">
        <v>2950</v>
      </c>
      <c r="D604" s="48">
        <v>201</v>
      </c>
      <c r="E604" s="42">
        <f>VLOOKUP(D604,episodes!$A$1:$B$76,2,FALSE)</f>
        <v>31</v>
      </c>
      <c r="F604" s="37" t="str">
        <f>VLOOKUP(D604,episodes!$A$1:$E$76,5,FALSE)</f>
        <v>Amok Time</v>
      </c>
      <c r="G604" s="37">
        <f>VLOOKUP(D604,episodes!$A$1:$D$76,3,FALSE)</f>
        <v>2</v>
      </c>
      <c r="H604" s="37">
        <f>VLOOKUP(D604,episodes!$A$1:$D$76,4,FALSE)</f>
        <v>1</v>
      </c>
      <c r="J604" s="43"/>
      <c r="K604" s="44">
        <f>COUNTIFS(A:A,A603)</f>
        <v>115</v>
      </c>
      <c r="L604" s="44">
        <f>COUNTIFS(B:B,B604)</f>
        <v>16</v>
      </c>
      <c r="M604" s="46" t="s">
        <v>126</v>
      </c>
      <c r="N604" s="49"/>
      <c r="O604" s="46" t="s">
        <v>394</v>
      </c>
      <c r="P604" s="46" t="s">
        <v>2979</v>
      </c>
    </row>
    <row r="605" spans="1:16" hidden="1" x14ac:dyDescent="0.3">
      <c r="A605" s="40" t="s">
        <v>1828</v>
      </c>
      <c r="B605" s="34" t="s">
        <v>765</v>
      </c>
      <c r="C605" s="35" t="s">
        <v>2429</v>
      </c>
      <c r="D605" s="48">
        <v>202</v>
      </c>
      <c r="E605" s="42">
        <f>VLOOKUP(D605,episodes!$A$1:$B$76,2,FALSE)</f>
        <v>32</v>
      </c>
      <c r="F605" s="37" t="str">
        <f>VLOOKUP(D605,episodes!$A$1:$E$76,5,FALSE)</f>
        <v>Who Mourns for Adonais?</v>
      </c>
      <c r="G605" s="37">
        <f>VLOOKUP(D605,episodes!$A$1:$D$76,3,FALSE)</f>
        <v>2</v>
      </c>
      <c r="H605" s="37">
        <f>VLOOKUP(D605,episodes!$A$1:$D$76,4,FALSE)</f>
        <v>2</v>
      </c>
      <c r="J605" s="43"/>
      <c r="K605" s="44">
        <f>COUNTIFS(A:A,A604)</f>
        <v>115</v>
      </c>
      <c r="L605" s="44">
        <f>COUNTIFS(B:B,B605)</f>
        <v>99</v>
      </c>
      <c r="M605" s="46" t="s">
        <v>604</v>
      </c>
      <c r="O605" s="46" t="s">
        <v>489</v>
      </c>
      <c r="P605" s="46" t="s">
        <v>2979</v>
      </c>
    </row>
    <row r="606" spans="1:16" hidden="1" x14ac:dyDescent="0.3">
      <c r="A606" s="40" t="s">
        <v>1828</v>
      </c>
      <c r="B606" s="34" t="s">
        <v>765</v>
      </c>
      <c r="C606" s="35" t="s">
        <v>2630</v>
      </c>
      <c r="D606" s="48">
        <v>202</v>
      </c>
      <c r="E606" s="42">
        <f>VLOOKUP(D606,episodes!$A$1:$B$76,2,FALSE)</f>
        <v>32</v>
      </c>
      <c r="F606" s="37" t="str">
        <f>VLOOKUP(D606,episodes!$A$1:$E$76,5,FALSE)</f>
        <v>Who Mourns for Adonais?</v>
      </c>
      <c r="G606" s="37">
        <f>VLOOKUP(D606,episodes!$A$1:$D$76,3,FALSE)</f>
        <v>2</v>
      </c>
      <c r="H606" s="37">
        <f>VLOOKUP(D606,episodes!$A$1:$D$76,4,FALSE)</f>
        <v>2</v>
      </c>
      <c r="J606" s="43"/>
      <c r="K606" s="44">
        <f>COUNTIFS(A:A,A605)</f>
        <v>115</v>
      </c>
      <c r="L606" s="44">
        <f>COUNTIFS(B:B,B606)</f>
        <v>99</v>
      </c>
      <c r="M606" s="46" t="s">
        <v>603</v>
      </c>
      <c r="O606" s="46" t="s">
        <v>486</v>
      </c>
      <c r="P606" s="46" t="s">
        <v>2979</v>
      </c>
    </row>
    <row r="607" spans="1:16" hidden="1" x14ac:dyDescent="0.3">
      <c r="A607" s="40" t="s">
        <v>1828</v>
      </c>
      <c r="B607" s="34" t="s">
        <v>766</v>
      </c>
      <c r="C607" s="35" t="s">
        <v>2430</v>
      </c>
      <c r="D607" s="48">
        <v>202</v>
      </c>
      <c r="E607" s="42">
        <f>VLOOKUP(D607,episodes!$A$1:$B$76,2,FALSE)</f>
        <v>32</v>
      </c>
      <c r="F607" s="37" t="str">
        <f>VLOOKUP(D607,episodes!$A$1:$E$76,5,FALSE)</f>
        <v>Who Mourns for Adonais?</v>
      </c>
      <c r="G607" s="37">
        <f>VLOOKUP(D607,episodes!$A$1:$D$76,3,FALSE)</f>
        <v>2</v>
      </c>
      <c r="H607" s="37">
        <f>VLOOKUP(D607,episodes!$A$1:$D$76,4,FALSE)</f>
        <v>2</v>
      </c>
      <c r="J607" s="43"/>
      <c r="K607" s="44">
        <f>COUNTIFS(A:A,A606)</f>
        <v>115</v>
      </c>
      <c r="L607" s="44">
        <f>COUNTIFS(B:B,B607)</f>
        <v>16</v>
      </c>
      <c r="M607" s="46" t="s">
        <v>559</v>
      </c>
      <c r="N607" s="39" t="s">
        <v>2491</v>
      </c>
      <c r="O607" s="46" t="s">
        <v>1440</v>
      </c>
      <c r="P607" s="46" t="s">
        <v>3185</v>
      </c>
    </row>
    <row r="608" spans="1:16" hidden="1" x14ac:dyDescent="0.3">
      <c r="A608" s="40" t="s">
        <v>1828</v>
      </c>
      <c r="B608" s="34" t="s">
        <v>766</v>
      </c>
      <c r="C608" s="35" t="s">
        <v>1442</v>
      </c>
      <c r="D608" s="48">
        <v>202</v>
      </c>
      <c r="E608" s="42">
        <f>VLOOKUP(D608,episodes!$A$1:$B$76,2,FALSE)</f>
        <v>32</v>
      </c>
      <c r="F608" s="37" t="str">
        <f>VLOOKUP(D608,episodes!$A$1:$E$76,5,FALSE)</f>
        <v>Who Mourns for Adonais?</v>
      </c>
      <c r="G608" s="37">
        <f>VLOOKUP(D608,episodes!$A$1:$D$76,3,FALSE)</f>
        <v>2</v>
      </c>
      <c r="H608" s="37">
        <f>VLOOKUP(D608,episodes!$A$1:$D$76,4,FALSE)</f>
        <v>2</v>
      </c>
      <c r="J608" s="43"/>
      <c r="K608" s="44">
        <f>COUNTIFS(A:A,A607)</f>
        <v>115</v>
      </c>
      <c r="L608" s="44">
        <f>COUNTIFS(B:B,B608)</f>
        <v>16</v>
      </c>
      <c r="M608" s="46" t="s">
        <v>2491</v>
      </c>
      <c r="N608" s="49"/>
      <c r="O608" s="46" t="s">
        <v>487</v>
      </c>
      <c r="P608" s="46" t="s">
        <v>2979</v>
      </c>
    </row>
    <row r="609" spans="1:16" hidden="1" x14ac:dyDescent="0.3">
      <c r="A609" s="40" t="s">
        <v>1828</v>
      </c>
      <c r="B609" s="34" t="s">
        <v>766</v>
      </c>
      <c r="C609" s="35" t="s">
        <v>2432</v>
      </c>
      <c r="D609" s="48">
        <v>202</v>
      </c>
      <c r="E609" s="42">
        <f>VLOOKUP(D609,episodes!$A$1:$B$76,2,FALSE)</f>
        <v>32</v>
      </c>
      <c r="F609" s="37" t="str">
        <f>VLOOKUP(D609,episodes!$A$1:$E$76,5,FALSE)</f>
        <v>Who Mourns for Adonais?</v>
      </c>
      <c r="G609" s="37">
        <f>VLOOKUP(D609,episodes!$A$1:$D$76,3,FALSE)</f>
        <v>2</v>
      </c>
      <c r="H609" s="37">
        <f>VLOOKUP(D609,episodes!$A$1:$D$76,4,FALSE)</f>
        <v>2</v>
      </c>
      <c r="J609" s="43"/>
      <c r="K609" s="44">
        <f>COUNTIFS(A:A,A608)</f>
        <v>115</v>
      </c>
      <c r="L609" s="44">
        <f>COUNTIFS(B:B,B609)</f>
        <v>16</v>
      </c>
      <c r="M609" s="46" t="s">
        <v>1068</v>
      </c>
      <c r="N609" s="39" t="s">
        <v>491</v>
      </c>
      <c r="O609" s="46" t="s">
        <v>492</v>
      </c>
      <c r="P609" s="46" t="s">
        <v>2979</v>
      </c>
    </row>
    <row r="610" spans="1:16" hidden="1" x14ac:dyDescent="0.3">
      <c r="A610" s="40" t="s">
        <v>1828</v>
      </c>
      <c r="B610" s="34" t="s">
        <v>766</v>
      </c>
      <c r="C610" s="35" t="s">
        <v>2431</v>
      </c>
      <c r="D610" s="48">
        <v>202</v>
      </c>
      <c r="E610" s="42">
        <f>VLOOKUP(D610,episodes!$A$1:$B$76,2,FALSE)</f>
        <v>32</v>
      </c>
      <c r="F610" s="37" t="str">
        <f>VLOOKUP(D610,episodes!$A$1:$E$76,5,FALSE)</f>
        <v>Who Mourns for Adonais?</v>
      </c>
      <c r="G610" s="37">
        <f>VLOOKUP(D610,episodes!$A$1:$D$76,3,FALSE)</f>
        <v>2</v>
      </c>
      <c r="H610" s="37">
        <f>VLOOKUP(D610,episodes!$A$1:$D$76,4,FALSE)</f>
        <v>2</v>
      </c>
      <c r="J610" s="43"/>
      <c r="K610" s="44">
        <f>COUNTIFS(A:A,A609)</f>
        <v>115</v>
      </c>
      <c r="L610" s="44">
        <f>COUNTIFS(B:B,B610)</f>
        <v>16</v>
      </c>
      <c r="M610" s="46" t="s">
        <v>1068</v>
      </c>
      <c r="O610" s="46" t="s">
        <v>490</v>
      </c>
      <c r="P610" s="46" t="s">
        <v>2979</v>
      </c>
    </row>
    <row r="611" spans="1:16" hidden="1" x14ac:dyDescent="0.3">
      <c r="A611" s="40" t="s">
        <v>1828</v>
      </c>
      <c r="B611" s="34" t="s">
        <v>766</v>
      </c>
      <c r="C611" s="35" t="s">
        <v>2630</v>
      </c>
      <c r="D611" s="48">
        <v>202</v>
      </c>
      <c r="E611" s="42">
        <f>VLOOKUP(D611,episodes!$A$1:$B$76,2,FALSE)</f>
        <v>32</v>
      </c>
      <c r="F611" s="37" t="str">
        <f>VLOOKUP(D611,episodes!$A$1:$E$76,5,FALSE)</f>
        <v>Who Mourns for Adonais?</v>
      </c>
      <c r="G611" s="37">
        <f>VLOOKUP(D611,episodes!$A$1:$D$76,3,FALSE)</f>
        <v>2</v>
      </c>
      <c r="H611" s="37">
        <f>VLOOKUP(D611,episodes!$A$1:$D$76,4,FALSE)</f>
        <v>2</v>
      </c>
      <c r="J611" s="43"/>
      <c r="K611" s="44">
        <f>COUNTIFS(A:A,A610)</f>
        <v>115</v>
      </c>
      <c r="L611" s="44">
        <f>COUNTIFS(B:B,B611)</f>
        <v>16</v>
      </c>
      <c r="M611" s="46" t="s">
        <v>1247</v>
      </c>
      <c r="N611" s="49"/>
      <c r="O611" s="46" t="s">
        <v>1235</v>
      </c>
      <c r="P611" s="46" t="s">
        <v>2979</v>
      </c>
    </row>
    <row r="612" spans="1:16" hidden="1" x14ac:dyDescent="0.3">
      <c r="A612" s="40" t="s">
        <v>1828</v>
      </c>
      <c r="B612" s="34" t="s">
        <v>765</v>
      </c>
      <c r="C612" s="35" t="s">
        <v>2635</v>
      </c>
      <c r="D612" s="41">
        <v>203</v>
      </c>
      <c r="E612" s="42">
        <f>VLOOKUP(D612,episodes!$A$1:$B$76,2,FALSE)</f>
        <v>33</v>
      </c>
      <c r="F612" s="37" t="str">
        <f>VLOOKUP(D612,episodes!$A$1:$E$76,5,FALSE)</f>
        <v>The Changeling</v>
      </c>
      <c r="G612" s="37">
        <f>VLOOKUP(D612,episodes!$A$1:$D$76,3,FALSE)</f>
        <v>2</v>
      </c>
      <c r="H612" s="37">
        <f>VLOOKUP(D612,episodes!$A$1:$D$76,4,FALSE)</f>
        <v>3</v>
      </c>
      <c r="J612" s="43"/>
      <c r="K612" s="44">
        <f>COUNTIFS(A:A,A611)</f>
        <v>115</v>
      </c>
      <c r="L612" s="44">
        <f>COUNTIFS(B:B,B612)</f>
        <v>99</v>
      </c>
      <c r="M612" s="39" t="s">
        <v>603</v>
      </c>
      <c r="O612" s="39" t="s">
        <v>844</v>
      </c>
      <c r="P612" s="39" t="s">
        <v>2979</v>
      </c>
    </row>
    <row r="613" spans="1:16" hidden="1" x14ac:dyDescent="0.3">
      <c r="A613" s="40" t="s">
        <v>1828</v>
      </c>
      <c r="B613" s="34" t="s">
        <v>765</v>
      </c>
      <c r="C613" s="35" t="s">
        <v>2636</v>
      </c>
      <c r="D613" s="41">
        <v>203</v>
      </c>
      <c r="E613" s="42">
        <f>VLOOKUP(D613,episodes!$A$1:$B$76,2,FALSE)</f>
        <v>33</v>
      </c>
      <c r="F613" s="37" t="str">
        <f>VLOOKUP(D613,episodes!$A$1:$E$76,5,FALSE)</f>
        <v>The Changeling</v>
      </c>
      <c r="G613" s="37">
        <f>VLOOKUP(D613,episodes!$A$1:$D$76,3,FALSE)</f>
        <v>2</v>
      </c>
      <c r="H613" s="37">
        <f>VLOOKUP(D613,episodes!$A$1:$D$76,4,FALSE)</f>
        <v>3</v>
      </c>
      <c r="J613" s="43"/>
      <c r="K613" s="44">
        <f>COUNTIFS(A:A,A612)</f>
        <v>115</v>
      </c>
      <c r="L613" s="44">
        <f>COUNTIFS(B:B,B613)</f>
        <v>99</v>
      </c>
      <c r="M613" s="39" t="s">
        <v>847</v>
      </c>
      <c r="O613" s="39" t="s">
        <v>849</v>
      </c>
      <c r="P613" s="39" t="s">
        <v>2979</v>
      </c>
    </row>
    <row r="614" spans="1:16" hidden="1" x14ac:dyDescent="0.3">
      <c r="A614" s="40" t="s">
        <v>1828</v>
      </c>
      <c r="B614" s="34" t="s">
        <v>765</v>
      </c>
      <c r="C614" s="35" t="s">
        <v>2449</v>
      </c>
      <c r="D614" s="41">
        <v>203</v>
      </c>
      <c r="E614" s="42">
        <f>VLOOKUP(D614,episodes!$A$1:$B$76,2,FALSE)</f>
        <v>33</v>
      </c>
      <c r="F614" s="37" t="str">
        <f>VLOOKUP(D614,episodes!$A$1:$E$76,5,FALSE)</f>
        <v>The Changeling</v>
      </c>
      <c r="G614" s="37">
        <f>VLOOKUP(D614,episodes!$A$1:$D$76,3,FALSE)</f>
        <v>2</v>
      </c>
      <c r="H614" s="37">
        <f>VLOOKUP(D614,episodes!$A$1:$D$76,4,FALSE)</f>
        <v>3</v>
      </c>
      <c r="J614" s="43"/>
      <c r="K614" s="44">
        <f>COUNTIFS(A:A,A613)</f>
        <v>115</v>
      </c>
      <c r="L614" s="44">
        <f>COUNTIFS(B:B,B614)</f>
        <v>99</v>
      </c>
      <c r="M614" s="39" t="s">
        <v>857</v>
      </c>
      <c r="O614" s="39" t="s">
        <v>858</v>
      </c>
      <c r="P614" s="39" t="s">
        <v>2979</v>
      </c>
    </row>
    <row r="615" spans="1:16" hidden="1" x14ac:dyDescent="0.3">
      <c r="A615" s="40" t="s">
        <v>1828</v>
      </c>
      <c r="B615" s="34" t="s">
        <v>765</v>
      </c>
      <c r="C615" s="35" t="s">
        <v>2953</v>
      </c>
      <c r="D615" s="41">
        <v>203</v>
      </c>
      <c r="E615" s="42">
        <f>VLOOKUP(D615,episodes!$A$1:$B$76,2,FALSE)</f>
        <v>33</v>
      </c>
      <c r="F615" s="37" t="str">
        <f>VLOOKUP(D615,episodes!$A$1:$E$76,5,FALSE)</f>
        <v>The Changeling</v>
      </c>
      <c r="G615" s="37">
        <f>VLOOKUP(D615,episodes!$A$1:$D$76,3,FALSE)</f>
        <v>2</v>
      </c>
      <c r="H615" s="37">
        <f>VLOOKUP(D615,episodes!$A$1:$D$76,4,FALSE)</f>
        <v>3</v>
      </c>
      <c r="J615" s="43"/>
      <c r="K615" s="44">
        <f>COUNTIFS(A:A,A614)</f>
        <v>115</v>
      </c>
      <c r="L615" s="44">
        <f>COUNTIFS(B:B,B615)</f>
        <v>99</v>
      </c>
      <c r="M615" s="39" t="s">
        <v>848</v>
      </c>
      <c r="O615" s="39" t="s">
        <v>846</v>
      </c>
      <c r="P615" s="39" t="s">
        <v>2979</v>
      </c>
    </row>
    <row r="616" spans="1:16" hidden="1" x14ac:dyDescent="0.3">
      <c r="A616" s="40" t="s">
        <v>1828</v>
      </c>
      <c r="B616" s="34" t="s">
        <v>765</v>
      </c>
      <c r="C616" s="35" t="s">
        <v>2451</v>
      </c>
      <c r="D616" s="41">
        <v>203</v>
      </c>
      <c r="E616" s="42">
        <f>VLOOKUP(D616,episodes!$A$1:$B$76,2,FALSE)</f>
        <v>33</v>
      </c>
      <c r="F616" s="37" t="str">
        <f>VLOOKUP(D616,episodes!$A$1:$E$76,5,FALSE)</f>
        <v>The Changeling</v>
      </c>
      <c r="G616" s="37">
        <f>VLOOKUP(D616,episodes!$A$1:$D$76,3,FALSE)</f>
        <v>2</v>
      </c>
      <c r="H616" s="37">
        <f>VLOOKUP(D616,episodes!$A$1:$D$76,4,FALSE)</f>
        <v>3</v>
      </c>
      <c r="J616" s="43"/>
      <c r="K616" s="44">
        <f>COUNTIFS(A:A,A615)</f>
        <v>115</v>
      </c>
      <c r="L616" s="44">
        <f>COUNTIFS(B:B,B616)</f>
        <v>99</v>
      </c>
      <c r="M616" s="39" t="s">
        <v>1068</v>
      </c>
      <c r="O616" s="39" t="s">
        <v>1082</v>
      </c>
      <c r="P616" s="39" t="s">
        <v>2979</v>
      </c>
    </row>
    <row r="617" spans="1:16" hidden="1" x14ac:dyDescent="0.3">
      <c r="A617" s="40" t="s">
        <v>1828</v>
      </c>
      <c r="B617" s="34" t="s">
        <v>765</v>
      </c>
      <c r="C617" s="35" t="s">
        <v>2643</v>
      </c>
      <c r="D617" s="41">
        <v>203</v>
      </c>
      <c r="E617" s="42">
        <f>VLOOKUP(D617,episodes!$A$1:$B$76,2,FALSE)</f>
        <v>33</v>
      </c>
      <c r="F617" s="37" t="str">
        <f>VLOOKUP(D617,episodes!$A$1:$E$76,5,FALSE)</f>
        <v>The Changeling</v>
      </c>
      <c r="G617" s="37">
        <f>VLOOKUP(D617,episodes!$A$1:$D$76,3,FALSE)</f>
        <v>2</v>
      </c>
      <c r="H617" s="37">
        <f>VLOOKUP(D617,episodes!$A$1:$D$76,4,FALSE)</f>
        <v>3</v>
      </c>
      <c r="J617" s="43"/>
      <c r="K617" s="44">
        <f>COUNTIFS(A:A,A616)</f>
        <v>115</v>
      </c>
      <c r="L617" s="44">
        <f>COUNTIFS(B:B,B617)</f>
        <v>99</v>
      </c>
      <c r="M617" s="39" t="s">
        <v>1247</v>
      </c>
      <c r="O617" s="39" t="s">
        <v>1240</v>
      </c>
      <c r="P617" s="39" t="s">
        <v>2979</v>
      </c>
    </row>
    <row r="618" spans="1:16" hidden="1" x14ac:dyDescent="0.3">
      <c r="A618" s="40" t="s">
        <v>1828</v>
      </c>
      <c r="B618" s="34" t="s">
        <v>766</v>
      </c>
      <c r="C618" s="35" t="s">
        <v>2453</v>
      </c>
      <c r="D618" s="41">
        <v>203</v>
      </c>
      <c r="E618" s="42">
        <f>VLOOKUP(D618,episodes!$A$1:$B$76,2,FALSE)</f>
        <v>33</v>
      </c>
      <c r="F618" s="37" t="str">
        <f>VLOOKUP(D618,episodes!$A$1:$E$76,5,FALSE)</f>
        <v>The Changeling</v>
      </c>
      <c r="G618" s="37">
        <f>VLOOKUP(D618,episodes!$A$1:$D$76,3,FALSE)</f>
        <v>2</v>
      </c>
      <c r="H618" s="37">
        <f>VLOOKUP(D618,episodes!$A$1:$D$76,4,FALSE)</f>
        <v>3</v>
      </c>
      <c r="J618" s="43"/>
      <c r="K618" s="44">
        <f>COUNTIFS(A:A,A617)</f>
        <v>115</v>
      </c>
      <c r="L618" s="44">
        <f>COUNTIFS(B:B,B618)</f>
        <v>16</v>
      </c>
      <c r="M618" s="39" t="s">
        <v>1247</v>
      </c>
      <c r="O618" s="39" t="s">
        <v>1242</v>
      </c>
      <c r="P618" s="39" t="s">
        <v>2979</v>
      </c>
    </row>
    <row r="619" spans="1:16" hidden="1" x14ac:dyDescent="0.3">
      <c r="A619" s="40" t="s">
        <v>1828</v>
      </c>
      <c r="B619" s="40" t="s">
        <v>765</v>
      </c>
      <c r="C619" s="35" t="s">
        <v>3446</v>
      </c>
      <c r="D619" s="41">
        <v>204</v>
      </c>
      <c r="E619" s="42">
        <f>VLOOKUP(D619,episodes!$A$1:$B$81,2,FALSE)</f>
        <v>34</v>
      </c>
      <c r="F619" s="37" t="str">
        <f>VLOOKUP(D619,episodes!$A$1:$E$81,5,FALSE)</f>
        <v>Mirror, Mirror</v>
      </c>
      <c r="G619" s="37">
        <f>VLOOKUP(D619,episodes!$A$1:$D$81,3,FALSE)</f>
        <v>2</v>
      </c>
      <c r="H619" s="37">
        <f>VLOOKUP(D619,episodes!$A$1:$D$81,4,FALSE)</f>
        <v>4</v>
      </c>
      <c r="J619" s="43"/>
      <c r="K619" s="44">
        <f>COUNTIFS(A:A,A619)</f>
        <v>115</v>
      </c>
      <c r="L619" s="44">
        <f>COUNTIFS(B:B,B619)</f>
        <v>99</v>
      </c>
      <c r="N619" s="39" t="s">
        <v>192</v>
      </c>
      <c r="O619" s="62"/>
      <c r="P619" s="39" t="s">
        <v>2979</v>
      </c>
    </row>
    <row r="620" spans="1:16" hidden="1" x14ac:dyDescent="0.3">
      <c r="A620" s="40" t="s">
        <v>1828</v>
      </c>
      <c r="B620" s="40" t="s">
        <v>765</v>
      </c>
      <c r="C620" s="35" t="s">
        <v>3410</v>
      </c>
      <c r="D620" s="41">
        <v>204</v>
      </c>
      <c r="E620" s="42">
        <f>VLOOKUP(D620,episodes!$A$1:$B$81,2,FALSE)</f>
        <v>34</v>
      </c>
      <c r="F620" s="37" t="str">
        <f>VLOOKUP(D620,episodes!$A$1:$E$81,5,FALSE)</f>
        <v>Mirror, Mirror</v>
      </c>
      <c r="G620" s="37">
        <f>VLOOKUP(D620,episodes!$A$1:$D$81,3,FALSE)</f>
        <v>2</v>
      </c>
      <c r="H620" s="37">
        <f>VLOOKUP(D620,episodes!$A$1:$D$81,4,FALSE)</f>
        <v>4</v>
      </c>
      <c r="J620" s="43"/>
      <c r="K620" s="44">
        <f>COUNTIFS(A:A,A620)</f>
        <v>115</v>
      </c>
      <c r="L620" s="44">
        <f>COUNTIFS(B:B,B620)</f>
        <v>99</v>
      </c>
      <c r="N620" s="39" t="s">
        <v>192</v>
      </c>
      <c r="O620" s="62"/>
      <c r="P620" s="39" t="s">
        <v>2979</v>
      </c>
    </row>
    <row r="621" spans="1:16" x14ac:dyDescent="0.3">
      <c r="A621" s="40" t="s">
        <v>1829</v>
      </c>
      <c r="B621" s="34" t="s">
        <v>687</v>
      </c>
      <c r="C621" s="35" t="s">
        <v>1350</v>
      </c>
      <c r="D621" s="48">
        <v>128</v>
      </c>
      <c r="E621" s="42">
        <f>VLOOKUP(D621,episodes!$A$1:$B$76,2,FALSE)</f>
        <v>29</v>
      </c>
      <c r="F621" s="37" t="str">
        <f>VLOOKUP(D621,episodes!$A$1:$E$76,5,FALSE)</f>
        <v>The City on the Edge of Forever</v>
      </c>
      <c r="G621" s="37">
        <f>VLOOKUP(D621,episodes!$A$1:$D$76,3,FALSE)</f>
        <v>1</v>
      </c>
      <c r="H621" s="37">
        <f>VLOOKUP(D621,episodes!$A$1:$D$76,4,FALSE)</f>
        <v>28</v>
      </c>
      <c r="J621" s="43"/>
      <c r="K621" s="44">
        <f>COUNTIFS(A:A,A620)</f>
        <v>115</v>
      </c>
      <c r="L621" s="44">
        <f>COUNTIFS(B:B,B621)</f>
        <v>14</v>
      </c>
      <c r="M621" s="46" t="s">
        <v>2491</v>
      </c>
      <c r="N621" s="49" t="s">
        <v>2542</v>
      </c>
      <c r="O621" s="46" t="s">
        <v>1350</v>
      </c>
      <c r="P621" s="46" t="s">
        <v>2979</v>
      </c>
    </row>
    <row r="622" spans="1:16" hidden="1" x14ac:dyDescent="0.3">
      <c r="A622" s="40" t="s">
        <v>1830</v>
      </c>
      <c r="B622" s="34" t="s">
        <v>0</v>
      </c>
      <c r="C622" s="35" t="s">
        <v>2918</v>
      </c>
      <c r="D622" s="36">
        <v>202</v>
      </c>
      <c r="E622" s="42">
        <f>VLOOKUP(D622,episodes!$A$1:$B$76,2,FALSE)</f>
        <v>32</v>
      </c>
      <c r="F622" s="37" t="str">
        <f>VLOOKUP(D622,episodes!$A$1:$E$76,5,FALSE)</f>
        <v>Who Mourns for Adonais?</v>
      </c>
      <c r="G622" s="37">
        <f>VLOOKUP(D622,episodes!$A$1:$D$76,3,FALSE)</f>
        <v>2</v>
      </c>
      <c r="H622" s="37">
        <f>VLOOKUP(D622,episodes!$A$1:$D$76,4,FALSE)</f>
        <v>2</v>
      </c>
      <c r="J622" s="43"/>
      <c r="K622" s="44">
        <f>COUNTIFS(A:A,A621)</f>
        <v>1</v>
      </c>
      <c r="L622" s="44">
        <f>COUNTIFS(B:B,B622)</f>
        <v>63</v>
      </c>
      <c r="M622" s="39" t="s">
        <v>2542</v>
      </c>
      <c r="N622" s="39" t="s">
        <v>2491</v>
      </c>
      <c r="O622" s="39" t="s">
        <v>1161</v>
      </c>
      <c r="P622" s="39" t="s">
        <v>2979</v>
      </c>
    </row>
    <row r="623" spans="1:16" s="40" customFormat="1" hidden="1" x14ac:dyDescent="0.3">
      <c r="A623" s="40" t="s">
        <v>1830</v>
      </c>
      <c r="B623" s="34" t="s">
        <v>0</v>
      </c>
      <c r="C623" s="54" t="e">
        <f>UPPER(LEFT(O623,1))&amp;RIGHT(O623,LEN(O623)-1)</f>
        <v>#VALUE!</v>
      </c>
      <c r="D623" s="36">
        <v>202</v>
      </c>
      <c r="E623" s="42">
        <f>VLOOKUP(D623,episodes!$A$1:$B$76,2,FALSE)</f>
        <v>32</v>
      </c>
      <c r="F623" s="37" t="str">
        <f>VLOOKUP(D623,episodes!$A$1:$E$76,5,FALSE)</f>
        <v>Who Mourns for Adonais?</v>
      </c>
      <c r="G623" s="37">
        <f>VLOOKUP(D623,episodes!$A$1:$D$76,3,FALSE)</f>
        <v>2</v>
      </c>
      <c r="H623" s="37">
        <f>VLOOKUP(D623,episodes!$A$1:$D$76,4,FALSE)</f>
        <v>2</v>
      </c>
      <c r="I623" s="36"/>
      <c r="J623" s="43"/>
      <c r="K623" s="44">
        <f>COUNTIFS(A:A,A622)</f>
        <v>3</v>
      </c>
      <c r="L623" s="44">
        <f>COUNTIFS(B:B,B623)</f>
        <v>63</v>
      </c>
      <c r="M623" s="39" t="s">
        <v>348</v>
      </c>
      <c r="N623" s="39" t="s">
        <v>559</v>
      </c>
      <c r="O623" s="39"/>
      <c r="P623" s="39" t="s">
        <v>3186</v>
      </c>
    </row>
    <row r="624" spans="1:16" hidden="1" x14ac:dyDescent="0.3">
      <c r="A624" s="59" t="s">
        <v>1830</v>
      </c>
      <c r="B624" s="59" t="s">
        <v>81</v>
      </c>
      <c r="C624" s="54" t="str">
        <f>UPPER(LEFT(O624,1))&amp;RIGHT(O624,LEN(O624)-1)</f>
        <v>Abraham_lincoln notices Uhura is black, noting "What a charming Negress." This is a bit of an inaccurate portrayal, as although some of the plans he advocated early in his life regarding slaves (such as the government buying them, freeing them, and then sending them to Liberia) would seem bothersome today due to Values Dissonance, he was remarked about at least once for not reminding people of their race.</v>
      </c>
      <c r="D624" s="36">
        <v>322</v>
      </c>
      <c r="E624" s="42">
        <f>VLOOKUP(D624,episodes!$A$1:$B$81,2,FALSE)</f>
        <v>78</v>
      </c>
      <c r="F624" s="37" t="str">
        <f>VLOOKUP(D624,episodes!$A$1:$E$81,5,FALSE)</f>
        <v>The Savage Curtain</v>
      </c>
      <c r="G624" s="37">
        <f>VLOOKUP(D624,episodes!$A$1:$D$81,3,FALSE)</f>
        <v>3</v>
      </c>
      <c r="H624" s="37">
        <f>VLOOKUP(D624,episodes!$A$1:$D$81,4,FALSE)</f>
        <v>22</v>
      </c>
      <c r="J624" s="43"/>
      <c r="K624" s="44">
        <f>COUNTIFS(A:A,A624)</f>
        <v>3</v>
      </c>
      <c r="L624" s="44">
        <f>COUNTIFS(B:B,B624)</f>
        <v>7</v>
      </c>
      <c r="M624" s="39" t="s">
        <v>637</v>
      </c>
      <c r="N624" s="39" t="s">
        <v>1247</v>
      </c>
      <c r="O624" s="39" t="s">
        <v>683</v>
      </c>
      <c r="P624" s="39" t="s">
        <v>2979</v>
      </c>
    </row>
    <row r="625" spans="1:16" hidden="1" x14ac:dyDescent="0.3">
      <c r="A625" s="40" t="s">
        <v>878</v>
      </c>
      <c r="B625" s="40" t="s">
        <v>1</v>
      </c>
      <c r="C625" s="35" t="s">
        <v>3450</v>
      </c>
      <c r="D625" s="41">
        <v>204</v>
      </c>
      <c r="E625" s="42">
        <f>VLOOKUP(D625,episodes!$A$1:$B$81,2,FALSE)</f>
        <v>34</v>
      </c>
      <c r="F625" s="37" t="str">
        <f>VLOOKUP(D625,episodes!$A$1:$E$81,5,FALSE)</f>
        <v>Mirror, Mirror</v>
      </c>
      <c r="G625" s="37">
        <f>VLOOKUP(D625,episodes!$A$1:$D$81,3,FALSE)</f>
        <v>2</v>
      </c>
      <c r="H625" s="37">
        <f>VLOOKUP(D625,episodes!$A$1:$D$81,4,FALSE)</f>
        <v>4</v>
      </c>
      <c r="J625" s="43"/>
      <c r="K625" s="44">
        <f>COUNTIFS(A:A,A625)</f>
        <v>2</v>
      </c>
      <c r="L625" s="44">
        <f>COUNTIFS(B:B,B625)</f>
        <v>18</v>
      </c>
      <c r="N625" s="39" t="s">
        <v>192</v>
      </c>
      <c r="O625" s="62" t="s">
        <v>879</v>
      </c>
      <c r="P625" s="39" t="s">
        <v>2979</v>
      </c>
    </row>
    <row r="626" spans="1:16" hidden="1" x14ac:dyDescent="0.3">
      <c r="A626" s="59" t="s">
        <v>878</v>
      </c>
      <c r="B626" s="59" t="s">
        <v>1</v>
      </c>
      <c r="C626" s="54" t="str">
        <f>UPPER(LEFT(O626,1))&amp;RIGHT(O626,LEN(O626)-1)</f>
        <v>Kirk, Chekov, and Uhura face two male and two female gladiators. Kirk and Chekov take one male each, while Uhura has to fight both women.</v>
      </c>
      <c r="D626" s="41">
        <v>216</v>
      </c>
      <c r="E626" s="42">
        <f>VLOOKUP(D626,episodes!$A$1:$B$81,2,FALSE)</f>
        <v>46</v>
      </c>
      <c r="F626" s="37" t="str">
        <f>VLOOKUP(D626,episodes!$A$1:$E$81,5,FALSE)</f>
        <v>The Gamesters of Triskelion</v>
      </c>
      <c r="G626" s="37">
        <f>VLOOKUP(D626,episodes!$A$1:$D$81,3,FALSE)</f>
        <v>2</v>
      </c>
      <c r="H626" s="37">
        <f>VLOOKUP(D626,episodes!$A$1:$D$81,4,FALSE)</f>
        <v>16</v>
      </c>
      <c r="J626" s="43"/>
      <c r="K626" s="44">
        <f>COUNTIFS(A:A,A626)</f>
        <v>2</v>
      </c>
      <c r="L626" s="44">
        <f>COUNTIFS(B:B,B626)</f>
        <v>18</v>
      </c>
      <c r="N626" s="39" t="s">
        <v>192</v>
      </c>
      <c r="O626" s="62" t="s">
        <v>1057</v>
      </c>
      <c r="P626" s="39" t="s">
        <v>2979</v>
      </c>
    </row>
    <row r="627" spans="1:16" hidden="1" x14ac:dyDescent="0.3">
      <c r="A627" s="40" t="s">
        <v>1831</v>
      </c>
      <c r="B627" s="43" t="s">
        <v>789</v>
      </c>
      <c r="C627" s="35" t="s">
        <v>2024</v>
      </c>
      <c r="D627" s="41">
        <v>104</v>
      </c>
      <c r="E627" s="42">
        <f>VLOOKUP(D627,episodes!$A$1:$B$76,2,FALSE)</f>
        <v>5</v>
      </c>
      <c r="F627" s="37" t="str">
        <f>VLOOKUP(D627,episodes!$A$1:$E$76,5,FALSE)</f>
        <v>The Naked Time</v>
      </c>
      <c r="G627" s="37">
        <f>VLOOKUP(D627,episodes!$A$1:$D$76,3,FALSE)</f>
        <v>1</v>
      </c>
      <c r="H627" s="37">
        <f>VLOOKUP(D627,episodes!$A$1:$D$76,4,FALSE)</f>
        <v>4</v>
      </c>
      <c r="J627" s="43"/>
      <c r="K627" s="44">
        <f>COUNTIFS(A:A,A626)</f>
        <v>2</v>
      </c>
      <c r="L627" s="44">
        <f>COUNTIFS(B:B,B627)</f>
        <v>8</v>
      </c>
      <c r="M627" s="39" t="s">
        <v>2542</v>
      </c>
      <c r="N627" s="45"/>
      <c r="O627" s="39" t="s">
        <v>1162</v>
      </c>
      <c r="P627" s="39" t="s">
        <v>2979</v>
      </c>
    </row>
    <row r="628" spans="1:16" hidden="1" x14ac:dyDescent="0.3">
      <c r="A628" s="40" t="s">
        <v>1831</v>
      </c>
      <c r="B628" s="43" t="s">
        <v>789</v>
      </c>
      <c r="C628" s="35" t="s">
        <v>2747</v>
      </c>
      <c r="D628" s="41">
        <v>104</v>
      </c>
      <c r="E628" s="42">
        <f>VLOOKUP(D628,episodes!$A$1:$B$76,2,FALSE)</f>
        <v>5</v>
      </c>
      <c r="F628" s="37" t="str">
        <f>VLOOKUP(D628,episodes!$A$1:$E$76,5,FALSE)</f>
        <v>The Naked Time</v>
      </c>
      <c r="G628" s="37">
        <f>VLOOKUP(D628,episodes!$A$1:$D$76,3,FALSE)</f>
        <v>1</v>
      </c>
      <c r="H628" s="37">
        <f>VLOOKUP(D628,episodes!$A$1:$D$76,4,FALSE)</f>
        <v>4</v>
      </c>
      <c r="J628" s="43"/>
      <c r="K628" s="44">
        <f>COUNTIFS(A:A,A627)</f>
        <v>3</v>
      </c>
      <c r="L628" s="44">
        <f>COUNTIFS(B:B,B628)</f>
        <v>8</v>
      </c>
      <c r="M628" s="46" t="s">
        <v>1068</v>
      </c>
      <c r="N628" s="45" t="s">
        <v>2536</v>
      </c>
      <c r="O628" s="39" t="s">
        <v>1216</v>
      </c>
      <c r="P628" s="39" t="s">
        <v>2979</v>
      </c>
    </row>
    <row r="629" spans="1:16" hidden="1" x14ac:dyDescent="0.3">
      <c r="A629" s="40" t="s">
        <v>1831</v>
      </c>
      <c r="B629" s="43" t="s">
        <v>789</v>
      </c>
      <c r="C629" s="35" t="s">
        <v>2379</v>
      </c>
      <c r="D629" s="48">
        <v>129</v>
      </c>
      <c r="E629" s="42">
        <f>VLOOKUP(D629,episodes!$A$1:$B$76,2,FALSE)</f>
        <v>30</v>
      </c>
      <c r="F629" s="37" t="str">
        <f>VLOOKUP(D629,episodes!$A$1:$E$76,5,FALSE)</f>
        <v>Operation: Annihilate!</v>
      </c>
      <c r="G629" s="37">
        <f>VLOOKUP(D629,episodes!$A$1:$D$76,3,FALSE)</f>
        <v>1</v>
      </c>
      <c r="H629" s="37">
        <f>VLOOKUP(D629,episodes!$A$1:$D$76,4,FALSE)</f>
        <v>29</v>
      </c>
      <c r="J629" s="43"/>
      <c r="K629" s="44">
        <f>COUNTIFS(A:A,A628)</f>
        <v>3</v>
      </c>
      <c r="L629" s="44">
        <f>COUNTIFS(B:B,B629)</f>
        <v>8</v>
      </c>
      <c r="M629" s="46" t="s">
        <v>1068</v>
      </c>
      <c r="N629" s="49"/>
      <c r="O629" s="46" t="s">
        <v>344</v>
      </c>
      <c r="P629" s="46" t="s">
        <v>2979</v>
      </c>
    </row>
    <row r="630" spans="1:16" hidden="1" x14ac:dyDescent="0.3">
      <c r="A630" s="40" t="s">
        <v>1832</v>
      </c>
      <c r="B630" s="43" t="s">
        <v>789</v>
      </c>
      <c r="C630" s="35" t="s">
        <v>3261</v>
      </c>
      <c r="D630" s="48">
        <v>114</v>
      </c>
      <c r="E630" s="42">
        <f>VLOOKUP(D630,episodes!$A$1:$B$76,2,FALSE)</f>
        <v>15</v>
      </c>
      <c r="F630" s="37" t="str">
        <f>VLOOKUP(D630,episodes!$A$1:$E$76,5,FALSE)</f>
        <v>Balance of Terror</v>
      </c>
      <c r="G630" s="37">
        <f>VLOOKUP(D630,episodes!$A$1:$D$76,3,FALSE)</f>
        <v>1</v>
      </c>
      <c r="H630" s="37">
        <f>VLOOKUP(D630,episodes!$A$1:$D$76,4,FALSE)</f>
        <v>14</v>
      </c>
      <c r="J630" s="43"/>
      <c r="K630" s="44">
        <f>COUNTIFS(A:A,A629)</f>
        <v>3</v>
      </c>
      <c r="L630" s="44">
        <f>COUNTIFS(B:B,B630)</f>
        <v>8</v>
      </c>
      <c r="M630" s="46" t="s">
        <v>526</v>
      </c>
      <c r="N630" s="49"/>
      <c r="O630" s="46" t="s">
        <v>1496</v>
      </c>
      <c r="P630" s="46" t="s">
        <v>2979</v>
      </c>
    </row>
    <row r="631" spans="1:16" hidden="1" x14ac:dyDescent="0.3">
      <c r="A631" s="40" t="s">
        <v>1832</v>
      </c>
      <c r="B631" s="43" t="s">
        <v>789</v>
      </c>
      <c r="C631" s="35" t="s">
        <v>1443</v>
      </c>
      <c r="D631" s="48">
        <v>119</v>
      </c>
      <c r="E631" s="42">
        <f>VLOOKUP(D631,episodes!$A$1:$B$76,2,FALSE)</f>
        <v>20</v>
      </c>
      <c r="F631" s="37" t="str">
        <f>VLOOKUP(D631,episodes!$A$1:$E$76,5,FALSE)</f>
        <v>Tomorrow Is Yesterday</v>
      </c>
      <c r="G631" s="37">
        <f>VLOOKUP(D631,episodes!$A$1:$D$76,3,FALSE)</f>
        <v>1</v>
      </c>
      <c r="H631" s="37">
        <f>VLOOKUP(D631,episodes!$A$1:$D$76,4,FALSE)</f>
        <v>19</v>
      </c>
      <c r="J631" s="43"/>
      <c r="K631" s="44">
        <f>COUNTIFS(A:A,A630)</f>
        <v>2</v>
      </c>
      <c r="L631" s="44">
        <f>COUNTIFS(B:B,B631)</f>
        <v>8</v>
      </c>
      <c r="M631" s="46" t="s">
        <v>1068</v>
      </c>
      <c r="N631" s="49"/>
      <c r="O631" s="46" t="s">
        <v>194</v>
      </c>
      <c r="P631" s="46" t="s">
        <v>2979</v>
      </c>
    </row>
    <row r="632" spans="1:16" hidden="1" x14ac:dyDescent="0.3">
      <c r="A632" s="40" t="s">
        <v>349</v>
      </c>
      <c r="B632" s="34" t="s">
        <v>747</v>
      </c>
      <c r="C632" s="35" t="s">
        <v>2433</v>
      </c>
      <c r="D632" s="36">
        <v>202</v>
      </c>
      <c r="E632" s="42">
        <f>VLOOKUP(D632,episodes!$A$1:$B$76,2,FALSE)</f>
        <v>32</v>
      </c>
      <c r="F632" s="37" t="str">
        <f>VLOOKUP(D632,episodes!$A$1:$E$76,5,FALSE)</f>
        <v>Who Mourns for Adonais?</v>
      </c>
      <c r="G632" s="37">
        <f>VLOOKUP(D632,episodes!$A$1:$D$76,3,FALSE)</f>
        <v>2</v>
      </c>
      <c r="H632" s="37">
        <f>VLOOKUP(D632,episodes!$A$1:$D$76,4,FALSE)</f>
        <v>2</v>
      </c>
      <c r="J632" s="43"/>
      <c r="K632" s="44">
        <f>COUNTIFS(A:A,A631)</f>
        <v>2</v>
      </c>
      <c r="L632" s="44">
        <f>COUNTIFS(B:B,B632)</f>
        <v>1</v>
      </c>
      <c r="M632" s="39" t="s">
        <v>559</v>
      </c>
      <c r="N632" s="39" t="s">
        <v>348</v>
      </c>
      <c r="O632" s="39" t="s">
        <v>1444</v>
      </c>
      <c r="P632" s="39" t="s">
        <v>2979</v>
      </c>
    </row>
    <row r="633" spans="1:16" hidden="1" x14ac:dyDescent="0.3">
      <c r="A633" s="40" t="s">
        <v>3508</v>
      </c>
      <c r="B633" s="40" t="s">
        <v>0</v>
      </c>
      <c r="C633" s="54" t="s">
        <v>3507</v>
      </c>
      <c r="D633" s="48">
        <v>129</v>
      </c>
      <c r="E633" s="42">
        <f>VLOOKUP(D633,episodes!$A$1:$B$76,2,FALSE)</f>
        <v>30</v>
      </c>
      <c r="F633" s="37" t="str">
        <f>VLOOKUP(D633,episodes!$A$1:$E$76,5,FALSE)</f>
        <v>Operation: Annihilate!</v>
      </c>
      <c r="G633" s="37">
        <f>VLOOKUP(D633,episodes!$A$1:$D$76,3,FALSE)</f>
        <v>1</v>
      </c>
      <c r="H633" s="37">
        <f>VLOOKUP(D633,episodes!$A$1:$D$76,4,FALSE)</f>
        <v>29</v>
      </c>
      <c r="J633" s="43"/>
      <c r="K633" s="44">
        <f>COUNTIFS(A:A,A631)</f>
        <v>2</v>
      </c>
      <c r="L633" s="44">
        <f>COUNTIFS(B:B,B633)</f>
        <v>63</v>
      </c>
      <c r="M633" s="46" t="s">
        <v>2491</v>
      </c>
      <c r="N633" s="46"/>
      <c r="O633" s="46" t="s">
        <v>1037</v>
      </c>
      <c r="P633" s="46" t="s">
        <v>2979</v>
      </c>
    </row>
    <row r="634" spans="1:16" hidden="1" x14ac:dyDescent="0.3">
      <c r="A634" s="40" t="s">
        <v>1833</v>
      </c>
      <c r="B634" s="43" t="s">
        <v>790</v>
      </c>
      <c r="C634" s="35" t="s">
        <v>2004</v>
      </c>
      <c r="D634" s="36">
        <v>102</v>
      </c>
      <c r="E634" s="42">
        <f>VLOOKUP(D634,episodes!$A$1:$B$76,2,FALSE)</f>
        <v>3</v>
      </c>
      <c r="F634" s="37" t="str">
        <f>VLOOKUP(D634,episodes!$A$1:$E$76,5,FALSE)</f>
        <v>Charlie X</v>
      </c>
      <c r="G634" s="37">
        <f>VLOOKUP(D634,episodes!$A$1:$D$76,3,FALSE)</f>
        <v>1</v>
      </c>
      <c r="H634" s="37">
        <f>VLOOKUP(D634,episodes!$A$1:$D$76,4,FALSE)</f>
        <v>2</v>
      </c>
      <c r="J634" s="43"/>
      <c r="K634" s="44">
        <f>COUNTIFS(A:A,A633)</f>
        <v>1</v>
      </c>
      <c r="L634" s="44">
        <f>COUNTIFS(B:B,B634)</f>
        <v>20</v>
      </c>
      <c r="M634" s="39" t="s">
        <v>88</v>
      </c>
      <c r="N634" s="39" t="s">
        <v>573</v>
      </c>
      <c r="O634" s="39" t="s">
        <v>1520</v>
      </c>
      <c r="P634" s="39" t="s">
        <v>2979</v>
      </c>
    </row>
    <row r="635" spans="1:16" hidden="1" x14ac:dyDescent="0.3">
      <c r="A635" s="40" t="s">
        <v>1833</v>
      </c>
      <c r="B635" s="43" t="s">
        <v>790</v>
      </c>
      <c r="C635" s="35" t="s">
        <v>2152</v>
      </c>
      <c r="D635" s="41">
        <v>114</v>
      </c>
      <c r="E635" s="42">
        <f>VLOOKUP(D635,episodes!$A$1:$B$76,2,FALSE)</f>
        <v>15</v>
      </c>
      <c r="F635" s="37" t="str">
        <f>VLOOKUP(D635,episodes!$A$1:$E$76,5,FALSE)</f>
        <v>Balance of Terror</v>
      </c>
      <c r="G635" s="37">
        <f>VLOOKUP(D635,episodes!$A$1:$D$76,3,FALSE)</f>
        <v>1</v>
      </c>
      <c r="H635" s="37">
        <f>VLOOKUP(D635,episodes!$A$1:$D$76,4,FALSE)</f>
        <v>14</v>
      </c>
      <c r="J635" s="43"/>
      <c r="K635" s="44">
        <f>COUNTIFS(A:A,A634)</f>
        <v>10</v>
      </c>
      <c r="L635" s="44">
        <f>COUNTIFS(B:B,B635)</f>
        <v>20</v>
      </c>
      <c r="M635" s="39" t="s">
        <v>2491</v>
      </c>
      <c r="N635" s="39" t="s">
        <v>527</v>
      </c>
      <c r="O635" s="39" t="s">
        <v>1416</v>
      </c>
      <c r="P635" s="39" t="s">
        <v>2979</v>
      </c>
    </row>
    <row r="636" spans="1:16" hidden="1" x14ac:dyDescent="0.3">
      <c r="A636" s="40" t="s">
        <v>1833</v>
      </c>
      <c r="B636" s="43" t="s">
        <v>790</v>
      </c>
      <c r="C636" s="35" t="s">
        <v>2251</v>
      </c>
      <c r="D636" s="41">
        <v>122</v>
      </c>
      <c r="E636" s="42">
        <f>VLOOKUP(D636,episodes!$A$1:$B$76,2,FALSE)</f>
        <v>23</v>
      </c>
      <c r="F636" s="37" t="str">
        <f>VLOOKUP(D636,episodes!$A$1:$E$76,5,FALSE)</f>
        <v>Space Seed</v>
      </c>
      <c r="G636" s="37">
        <f>VLOOKUP(D636,episodes!$A$1:$D$76,3,FALSE)</f>
        <v>1</v>
      </c>
      <c r="H636" s="37">
        <f>VLOOKUP(D636,episodes!$A$1:$D$76,4,FALSE)</f>
        <v>22</v>
      </c>
      <c r="J636" s="43"/>
      <c r="K636" s="44">
        <f>COUNTIFS(A:A,A635)</f>
        <v>10</v>
      </c>
      <c r="L636" s="44">
        <f>COUNTIFS(B:B,B636)</f>
        <v>20</v>
      </c>
      <c r="M636" s="46" t="s">
        <v>2539</v>
      </c>
      <c r="O636" s="39" t="s">
        <v>1532</v>
      </c>
      <c r="P636" s="39" t="s">
        <v>2979</v>
      </c>
    </row>
    <row r="637" spans="1:16" hidden="1" x14ac:dyDescent="0.3">
      <c r="A637" s="40" t="s">
        <v>1833</v>
      </c>
      <c r="B637" s="43" t="s">
        <v>790</v>
      </c>
      <c r="C637" s="35" t="s">
        <v>3387</v>
      </c>
      <c r="D637" s="48">
        <v>122</v>
      </c>
      <c r="E637" s="42">
        <f>VLOOKUP(D637,episodes!$A$1:$B$76,2,FALSE)</f>
        <v>23</v>
      </c>
      <c r="F637" s="37" t="str">
        <f>VLOOKUP(D637,episodes!$A$1:$E$76,5,FALSE)</f>
        <v>Space Seed</v>
      </c>
      <c r="G637" s="37">
        <f>VLOOKUP(D637,episodes!$A$1:$D$76,3,FALSE)</f>
        <v>1</v>
      </c>
      <c r="H637" s="37">
        <f>VLOOKUP(D637,episodes!$A$1:$D$76,4,FALSE)</f>
        <v>22</v>
      </c>
      <c r="J637" s="43"/>
      <c r="K637" s="44">
        <f>COUNTIFS(A:A,A636)</f>
        <v>10</v>
      </c>
      <c r="L637" s="44">
        <f>COUNTIFS(B:B,B637)</f>
        <v>20</v>
      </c>
      <c r="M637" s="46" t="s">
        <v>2543</v>
      </c>
      <c r="N637" s="39" t="s">
        <v>2536</v>
      </c>
      <c r="O637" s="46" t="s">
        <v>811</v>
      </c>
      <c r="P637" s="46" t="s">
        <v>2979</v>
      </c>
    </row>
    <row r="638" spans="1:16" hidden="1" x14ac:dyDescent="0.3">
      <c r="A638" s="40" t="s">
        <v>1833</v>
      </c>
      <c r="B638" s="43" t="s">
        <v>790</v>
      </c>
      <c r="C638" s="35" t="s">
        <v>2335</v>
      </c>
      <c r="D638" s="48">
        <v>127</v>
      </c>
      <c r="E638" s="42">
        <f>VLOOKUP(D638,episodes!$A$1:$B$76,2,FALSE)</f>
        <v>28</v>
      </c>
      <c r="F638" s="37" t="str">
        <f>VLOOKUP(D638,episodes!$A$1:$E$76,5,FALSE)</f>
        <v>The Alternative Factor</v>
      </c>
      <c r="G638" s="37">
        <f>VLOOKUP(D638,episodes!$A$1:$D$76,3,FALSE)</f>
        <v>1</v>
      </c>
      <c r="H638" s="37">
        <f>VLOOKUP(D638,episodes!$A$1:$D$76,4,FALSE)</f>
        <v>27</v>
      </c>
      <c r="J638" s="43"/>
      <c r="K638" s="44">
        <f>COUNTIFS(A:A,A637)</f>
        <v>10</v>
      </c>
      <c r="L638" s="44">
        <f>COUNTIFS(B:B,B638)</f>
        <v>20</v>
      </c>
      <c r="M638" s="46" t="s">
        <v>2491</v>
      </c>
      <c r="N638" s="46" t="s">
        <v>1068</v>
      </c>
      <c r="O638" s="46" t="s">
        <v>1450</v>
      </c>
      <c r="P638" s="46" t="s">
        <v>2979</v>
      </c>
    </row>
    <row r="639" spans="1:16" hidden="1" x14ac:dyDescent="0.3">
      <c r="A639" s="40" t="s">
        <v>1833</v>
      </c>
      <c r="B639" s="43" t="s">
        <v>790</v>
      </c>
      <c r="C639" s="35" t="s">
        <v>2355</v>
      </c>
      <c r="D639" s="57">
        <v>128</v>
      </c>
      <c r="E639" s="42">
        <f>VLOOKUP(D639,episodes!$A$1:$B$76,2,FALSE)</f>
        <v>29</v>
      </c>
      <c r="F639" s="37" t="str">
        <f>VLOOKUP(D639,episodes!$A$1:$E$76,5,FALSE)</f>
        <v>The City on the Edge of Forever</v>
      </c>
      <c r="G639" s="37">
        <f>VLOOKUP(D639,episodes!$A$1:$D$76,3,FALSE)</f>
        <v>1</v>
      </c>
      <c r="H639" s="37">
        <f>VLOOKUP(D639,episodes!$A$1:$D$76,4,FALSE)</f>
        <v>28</v>
      </c>
      <c r="J639" s="43"/>
      <c r="K639" s="44">
        <f>COUNTIFS(A:A,A638)</f>
        <v>10</v>
      </c>
      <c r="L639" s="44">
        <f>COUNTIFS(B:B,B639)</f>
        <v>20</v>
      </c>
      <c r="M639" s="46"/>
      <c r="N639" s="46"/>
      <c r="O639" s="46" t="s">
        <v>1351</v>
      </c>
      <c r="P639" s="46" t="s">
        <v>2979</v>
      </c>
    </row>
    <row r="640" spans="1:16" hidden="1" x14ac:dyDescent="0.3">
      <c r="A640" s="40" t="s">
        <v>1833</v>
      </c>
      <c r="B640" s="43" t="s">
        <v>790</v>
      </c>
      <c r="C640" s="35" t="s">
        <v>2434</v>
      </c>
      <c r="D640" s="36">
        <v>202</v>
      </c>
      <c r="E640" s="42">
        <f>VLOOKUP(D640,episodes!$A$1:$B$76,2,FALSE)</f>
        <v>32</v>
      </c>
      <c r="F640" s="37" t="str">
        <f>VLOOKUP(D640,episodes!$A$1:$E$76,5,FALSE)</f>
        <v>Who Mourns for Adonais?</v>
      </c>
      <c r="G640" s="37">
        <f>VLOOKUP(D640,episodes!$A$1:$D$76,3,FALSE)</f>
        <v>2</v>
      </c>
      <c r="H640" s="37">
        <f>VLOOKUP(D640,episodes!$A$1:$D$76,4,FALSE)</f>
        <v>2</v>
      </c>
      <c r="J640" s="43"/>
      <c r="K640" s="44">
        <f>COUNTIFS(A:A,A639)</f>
        <v>10</v>
      </c>
      <c r="L640" s="44">
        <f>COUNTIFS(B:B,B640)</f>
        <v>20</v>
      </c>
      <c r="M640" s="39" t="s">
        <v>348</v>
      </c>
      <c r="O640" s="39" t="s">
        <v>1465</v>
      </c>
      <c r="P640" s="39" t="s">
        <v>2979</v>
      </c>
    </row>
    <row r="641" spans="1:16" hidden="1" x14ac:dyDescent="0.3">
      <c r="A641" s="59" t="s">
        <v>1833</v>
      </c>
      <c r="B641" s="59" t="s">
        <v>790</v>
      </c>
      <c r="C641" s="54" t="str">
        <f>UPPER(LEFT(O641,1))&amp;RIGHT(O641,LEN(O641)-1)</f>
        <v>A lethal escalating war between villagers forced by Federation and Klingons</v>
      </c>
      <c r="D641" s="36">
        <v>219</v>
      </c>
      <c r="E641" s="42">
        <f>VLOOKUP(D641,episodes!$A$1:$B$81,2,FALSE)</f>
        <v>49</v>
      </c>
      <c r="F641" s="37" t="str">
        <f>VLOOKUP(D641,episodes!$A$1:$E$81,5,FALSE)</f>
        <v>A Private Little War</v>
      </c>
      <c r="G641" s="37">
        <f>VLOOKUP(D641,episodes!$A$1:$D$81,3,FALSE)</f>
        <v>2</v>
      </c>
      <c r="H641" s="37">
        <f>VLOOKUP(D641,episodes!$A$1:$D$81,4,FALSE)</f>
        <v>19</v>
      </c>
      <c r="J641" s="43"/>
      <c r="K641" s="44">
        <f>COUNTIFS(A:A,A641)</f>
        <v>10</v>
      </c>
      <c r="L641" s="44">
        <f>COUNTIFS(B:B,B641)</f>
        <v>20</v>
      </c>
      <c r="O641" s="39" t="s">
        <v>1602</v>
      </c>
      <c r="P641" s="39" t="s">
        <v>2979</v>
      </c>
    </row>
    <row r="642" spans="1:16" hidden="1" x14ac:dyDescent="0.3">
      <c r="A642" s="59" t="s">
        <v>1833</v>
      </c>
      <c r="B642" s="59" t="s">
        <v>790</v>
      </c>
      <c r="C642" s="54" t="str">
        <f>UPPER(LEFT(O642,1))&amp;RIGHT(O642,LEN(O642)-1)</f>
        <v>Bele and loki fighting after their planet was destroyed</v>
      </c>
      <c r="D642" s="36">
        <v>315</v>
      </c>
      <c r="E642" s="42">
        <f>VLOOKUP(D642,episodes!$A$1:$B$81,2,FALSE)</f>
        <v>71</v>
      </c>
      <c r="F642" s="37" t="str">
        <f>VLOOKUP(D642,episodes!$A$1:$E$81,5,FALSE)</f>
        <v>Let That Be Your Last Battlefield</v>
      </c>
      <c r="G642" s="37">
        <f>VLOOKUP(D642,episodes!$A$1:$D$81,3,FALSE)</f>
        <v>3</v>
      </c>
      <c r="H642" s="37">
        <f>VLOOKUP(D642,episodes!$A$1:$D$81,4,FALSE)</f>
        <v>15</v>
      </c>
      <c r="J642" s="43"/>
      <c r="K642" s="44">
        <f>COUNTIFS(A:A,A642)</f>
        <v>10</v>
      </c>
      <c r="L642" s="44">
        <f>COUNTIFS(B:B,B642)</f>
        <v>20</v>
      </c>
      <c r="O642" s="39" t="s">
        <v>877</v>
      </c>
      <c r="P642" s="39" t="s">
        <v>2979</v>
      </c>
    </row>
    <row r="643" spans="1:16" hidden="1" x14ac:dyDescent="0.3">
      <c r="A643" s="59" t="s">
        <v>1833</v>
      </c>
      <c r="B643" s="59" t="s">
        <v>790</v>
      </c>
      <c r="C643" s="54" t="str">
        <f>UPPER(LEFT(O643,1))&amp;RIGHT(O643,LEN(O643)-1)</f>
        <v>Kirk fell in love with android rayna and was heartbroken when she died</v>
      </c>
      <c r="D643" s="36">
        <v>319</v>
      </c>
      <c r="E643" s="42">
        <f>VLOOKUP(D643,episodes!$A$1:$B$81,2,FALSE)</f>
        <v>75</v>
      </c>
      <c r="F643" s="37" t="str">
        <f>VLOOKUP(D643,episodes!$A$1:$E$81,5,FALSE)</f>
        <v>Requiem for Methuselah</v>
      </c>
      <c r="G643" s="37">
        <f>VLOOKUP(D643,episodes!$A$1:$D$81,3,FALSE)</f>
        <v>3</v>
      </c>
      <c r="H643" s="37">
        <f>VLOOKUP(D643,episodes!$A$1:$D$81,4,FALSE)</f>
        <v>19</v>
      </c>
      <c r="J643" s="43"/>
      <c r="K643" s="44">
        <f>COUNTIFS(A:A,A643)</f>
        <v>10</v>
      </c>
      <c r="L643" s="44">
        <f>COUNTIFS(B:B,B643)</f>
        <v>20</v>
      </c>
      <c r="O643" s="39" t="s">
        <v>1062</v>
      </c>
      <c r="P643" s="39" t="s">
        <v>2979</v>
      </c>
    </row>
    <row r="644" spans="1:16" hidden="1" x14ac:dyDescent="0.3">
      <c r="A644" s="40" t="s">
        <v>1834</v>
      </c>
      <c r="B644" s="34" t="s">
        <v>505</v>
      </c>
      <c r="C644" s="35" t="s">
        <v>2163</v>
      </c>
      <c r="D644" s="48">
        <v>115</v>
      </c>
      <c r="E644" s="42">
        <f>VLOOKUP(D644,episodes!$A$1:$B$76,2,FALSE)</f>
        <v>16</v>
      </c>
      <c r="F644" s="37" t="str">
        <f>VLOOKUP(D644,episodes!$A$1:$E$76,5,FALSE)</f>
        <v>Shore Leave</v>
      </c>
      <c r="G644" s="37">
        <f>VLOOKUP(D644,episodes!$A$1:$D$76,3,FALSE)</f>
        <v>1</v>
      </c>
      <c r="H644" s="37">
        <f>VLOOKUP(D644,episodes!$A$1:$D$76,4,FALSE)</f>
        <v>15</v>
      </c>
      <c r="J644" s="43"/>
      <c r="K644" s="44">
        <f>COUNTIFS(A:A,A643)</f>
        <v>10</v>
      </c>
      <c r="L644" s="44">
        <f>COUNTIFS(B:B,B644)</f>
        <v>10</v>
      </c>
      <c r="M644" s="46" t="s">
        <v>522</v>
      </c>
      <c r="N644" s="49"/>
      <c r="O644" s="46" t="s">
        <v>345</v>
      </c>
      <c r="P644" s="46" t="s">
        <v>2979</v>
      </c>
    </row>
    <row r="645" spans="1:16" hidden="1" x14ac:dyDescent="0.3">
      <c r="A645" s="40" t="s">
        <v>1834</v>
      </c>
      <c r="B645" s="34" t="s">
        <v>505</v>
      </c>
      <c r="C645" s="50" t="s">
        <v>3356</v>
      </c>
      <c r="D645" s="41">
        <v>121</v>
      </c>
      <c r="E645" s="42">
        <f>VLOOKUP(D645,episodes!$A$1:$B$76,2,FALSE)</f>
        <v>22</v>
      </c>
      <c r="F645" s="37" t="str">
        <f>VLOOKUP(D645,episodes!$A$1:$E$76,5,FALSE)</f>
        <v>The Return of the Archons</v>
      </c>
      <c r="G645" s="37">
        <f>VLOOKUP(D645,episodes!$A$1:$D$76,3,FALSE)</f>
        <v>1</v>
      </c>
      <c r="H645" s="37">
        <f>VLOOKUP(D645,episodes!$A$1:$D$76,4,FALSE)</f>
        <v>21</v>
      </c>
      <c r="J645" s="43"/>
      <c r="K645" s="44">
        <f>COUNTIFS(A:A,A644)</f>
        <v>3</v>
      </c>
      <c r="L645" s="44">
        <f>COUNTIFS(B:B,B645)</f>
        <v>10</v>
      </c>
      <c r="N645" s="45"/>
      <c r="P645" s="39" t="s">
        <v>2979</v>
      </c>
    </row>
    <row r="646" spans="1:16" hidden="1" x14ac:dyDescent="0.3">
      <c r="A646" s="40" t="s">
        <v>1834</v>
      </c>
      <c r="B646" s="34" t="s">
        <v>505</v>
      </c>
      <c r="C646" s="35" t="s">
        <v>2356</v>
      </c>
      <c r="D646" s="48">
        <v>128</v>
      </c>
      <c r="E646" s="42">
        <f>VLOOKUP(D646,episodes!$A$1:$B$76,2,FALSE)</f>
        <v>29</v>
      </c>
      <c r="F646" s="37" t="str">
        <f>VLOOKUP(D646,episodes!$A$1:$E$76,5,FALSE)</f>
        <v>The City on the Edge of Forever</v>
      </c>
      <c r="G646" s="37">
        <f>VLOOKUP(D646,episodes!$A$1:$D$76,3,FALSE)</f>
        <v>1</v>
      </c>
      <c r="H646" s="37">
        <f>VLOOKUP(D646,episodes!$A$1:$D$76,4,FALSE)</f>
        <v>28</v>
      </c>
      <c r="J646" s="43"/>
      <c r="K646" s="44">
        <f>COUNTIFS(A:A,A645)</f>
        <v>3</v>
      </c>
      <c r="L646" s="44">
        <f>COUNTIFS(B:B,B646)</f>
        <v>10</v>
      </c>
      <c r="M646" s="46"/>
      <c r="N646" s="49"/>
      <c r="O646" s="46" t="s">
        <v>352</v>
      </c>
      <c r="P646" s="46" t="s">
        <v>2979</v>
      </c>
    </row>
    <row r="647" spans="1:16" hidden="1" x14ac:dyDescent="0.3">
      <c r="A647" s="40" t="s">
        <v>1835</v>
      </c>
      <c r="B647" s="34" t="s">
        <v>755</v>
      </c>
      <c r="C647" s="35" t="s">
        <v>1976</v>
      </c>
      <c r="D647" s="41">
        <v>100</v>
      </c>
      <c r="E647" s="42">
        <f>VLOOKUP(D647,episodes!$A$1:$B$76,2,FALSE)</f>
        <v>1</v>
      </c>
      <c r="F647" s="37" t="str">
        <f>VLOOKUP(D647,episodes!$A$1:$E$76,5,FALSE)</f>
        <v>The Cage</v>
      </c>
      <c r="G647" s="37">
        <f>VLOOKUP(D647,episodes!$A$1:$D$76,3,FALSE)</f>
        <v>1</v>
      </c>
      <c r="H647" s="37">
        <f>VLOOKUP(D647,episodes!$A$1:$D$76,4,FALSE)</f>
        <v>0</v>
      </c>
      <c r="J647" s="43"/>
      <c r="K647" s="44">
        <f>COUNTIFS(A:A,A646)</f>
        <v>3</v>
      </c>
      <c r="L647" s="44">
        <f>COUNTIFS(B:B,B647)</f>
        <v>10</v>
      </c>
      <c r="N647" s="45"/>
      <c r="O647" s="39" t="s">
        <v>1518</v>
      </c>
      <c r="P647" s="39" t="s">
        <v>2979</v>
      </c>
    </row>
    <row r="648" spans="1:16" hidden="1" x14ac:dyDescent="0.3">
      <c r="A648" s="40" t="s">
        <v>1836</v>
      </c>
      <c r="B648" s="34" t="s">
        <v>755</v>
      </c>
      <c r="C648" s="35" t="s">
        <v>3302</v>
      </c>
      <c r="D648" s="48">
        <v>117</v>
      </c>
      <c r="E648" s="42">
        <f>VLOOKUP(D648,episodes!$A$1:$B$76,2,FALSE)</f>
        <v>18</v>
      </c>
      <c r="F648" s="37" t="str">
        <f>VLOOKUP(D648,episodes!$A$1:$E$76,5,FALSE)</f>
        <v>The Squire of Gothos</v>
      </c>
      <c r="G648" s="37">
        <f>VLOOKUP(D648,episodes!$A$1:$D$76,3,FALSE)</f>
        <v>1</v>
      </c>
      <c r="H648" s="37">
        <f>VLOOKUP(D648,episodes!$A$1:$D$76,4,FALSE)</f>
        <v>17</v>
      </c>
      <c r="J648" s="43"/>
      <c r="K648" s="44">
        <f>COUNTIFS(A:A,A647)</f>
        <v>1</v>
      </c>
      <c r="L648" s="44">
        <f>COUNTIFS(B:B,B648)</f>
        <v>10</v>
      </c>
      <c r="M648" s="46" t="s">
        <v>512</v>
      </c>
      <c r="N648" s="49"/>
      <c r="O648" s="39" t="s">
        <v>1482</v>
      </c>
      <c r="P648" s="46" t="s">
        <v>2979</v>
      </c>
    </row>
    <row r="649" spans="1:16" hidden="1" x14ac:dyDescent="0.3">
      <c r="A649" s="40" t="s">
        <v>1836</v>
      </c>
      <c r="B649" s="34" t="s">
        <v>755</v>
      </c>
      <c r="C649" s="35" t="s">
        <v>3319</v>
      </c>
      <c r="D649" s="48">
        <v>118</v>
      </c>
      <c r="E649" s="42">
        <f>VLOOKUP(D649,episodes!$A$1:$B$76,2,FALSE)</f>
        <v>19</v>
      </c>
      <c r="F649" s="37" t="str">
        <f>VLOOKUP(D649,episodes!$A$1:$E$76,5,FALSE)</f>
        <v>Arena</v>
      </c>
      <c r="G649" s="37">
        <f>VLOOKUP(D649,episodes!$A$1:$D$76,3,FALSE)</f>
        <v>1</v>
      </c>
      <c r="H649" s="37">
        <f>VLOOKUP(D649,episodes!$A$1:$D$76,4,FALSE)</f>
        <v>18</v>
      </c>
      <c r="J649" s="43"/>
      <c r="K649" s="44">
        <f>COUNTIFS(A:A,A648)</f>
        <v>3</v>
      </c>
      <c r="L649" s="44">
        <f>COUNTIFS(B:B,B649)</f>
        <v>10</v>
      </c>
      <c r="M649" s="46" t="s">
        <v>334</v>
      </c>
      <c r="N649" s="49"/>
      <c r="O649" s="39" t="s">
        <v>1546</v>
      </c>
      <c r="P649" s="46" t="s">
        <v>2979</v>
      </c>
    </row>
    <row r="650" spans="1:16" hidden="1" x14ac:dyDescent="0.3">
      <c r="A650" s="40" t="s">
        <v>1836</v>
      </c>
      <c r="B650" s="34" t="s">
        <v>755</v>
      </c>
      <c r="C650" s="35" t="s">
        <v>2317</v>
      </c>
      <c r="D650" s="48">
        <v>126</v>
      </c>
      <c r="E650" s="42">
        <f>VLOOKUP(D650,episodes!$A$1:$B$76,2,FALSE)</f>
        <v>27</v>
      </c>
      <c r="F650" s="37" t="str">
        <f>VLOOKUP(D650,episodes!$A$1:$E$76,5,FALSE)</f>
        <v>Errand of Mercy</v>
      </c>
      <c r="G650" s="37">
        <f>VLOOKUP(D650,episodes!$A$1:$D$76,3,FALSE)</f>
        <v>1</v>
      </c>
      <c r="H650" s="37">
        <f>VLOOKUP(D650,episodes!$A$1:$D$76,4,FALSE)</f>
        <v>26</v>
      </c>
      <c r="J650" s="43"/>
      <c r="K650" s="44">
        <f>COUNTIFS(A:A,A649)</f>
        <v>3</v>
      </c>
      <c r="L650" s="44">
        <f>COUNTIFS(B:B,B650)</f>
        <v>10</v>
      </c>
      <c r="M650" s="46" t="s">
        <v>270</v>
      </c>
      <c r="O650" s="46" t="s">
        <v>1492</v>
      </c>
      <c r="P650" s="46" t="s">
        <v>2979</v>
      </c>
    </row>
    <row r="651" spans="1:16" hidden="1" x14ac:dyDescent="0.3">
      <c r="A651" s="40" t="s">
        <v>1837</v>
      </c>
      <c r="B651" s="43" t="s">
        <v>835</v>
      </c>
      <c r="C651" s="35" t="s">
        <v>2153</v>
      </c>
      <c r="D651" s="36">
        <v>114</v>
      </c>
      <c r="E651" s="42">
        <f>VLOOKUP(D651,episodes!$A$1:$B$76,2,FALSE)</f>
        <v>15</v>
      </c>
      <c r="F651" s="37" t="str">
        <f>VLOOKUP(D651,episodes!$A$1:$E$76,5,FALSE)</f>
        <v>Balance of Terror</v>
      </c>
      <c r="G651" s="37">
        <f>VLOOKUP(D651,episodes!$A$1:$D$76,3,FALSE)</f>
        <v>1</v>
      </c>
      <c r="H651" s="37">
        <f>VLOOKUP(D651,episodes!$A$1:$D$76,4,FALSE)</f>
        <v>14</v>
      </c>
      <c r="J651" s="43"/>
      <c r="K651" s="44">
        <f>COUNTIFS(A:A,A650)</f>
        <v>3</v>
      </c>
      <c r="L651" s="44">
        <f>COUNTIFS(B:B,B651)</f>
        <v>1</v>
      </c>
      <c r="O651" s="39" t="s">
        <v>1551</v>
      </c>
      <c r="P651" s="39" t="s">
        <v>2979</v>
      </c>
    </row>
    <row r="652" spans="1:16" hidden="1" x14ac:dyDescent="0.3">
      <c r="A652" s="40" t="s">
        <v>1837</v>
      </c>
      <c r="B652" s="43" t="s">
        <v>834</v>
      </c>
      <c r="C652" s="35" t="s">
        <v>2318</v>
      </c>
      <c r="D652" s="57">
        <v>126</v>
      </c>
      <c r="E652" s="42">
        <f>VLOOKUP(D652,episodes!$A$1:$B$76,2,FALSE)</f>
        <v>27</v>
      </c>
      <c r="F652" s="37" t="str">
        <f>VLOOKUP(D652,episodes!$A$1:$E$76,5,FALSE)</f>
        <v>Errand of Mercy</v>
      </c>
      <c r="G652" s="37">
        <f>VLOOKUP(D652,episodes!$A$1:$D$76,3,FALSE)</f>
        <v>1</v>
      </c>
      <c r="H652" s="37">
        <f>VLOOKUP(D652,episodes!$A$1:$D$76,4,FALSE)</f>
        <v>26</v>
      </c>
      <c r="J652" s="43"/>
      <c r="K652" s="44">
        <f>COUNTIFS(A:A,A651)</f>
        <v>2</v>
      </c>
      <c r="L652" s="44">
        <f>COUNTIFS(B:B,B652)</f>
        <v>1</v>
      </c>
      <c r="M652" s="46"/>
      <c r="N652" s="46"/>
      <c r="O652" s="46" t="s">
        <v>1493</v>
      </c>
      <c r="P652" s="46" t="s">
        <v>2979</v>
      </c>
    </row>
    <row r="653" spans="1:16" hidden="1" x14ac:dyDescent="0.3">
      <c r="A653" s="40" t="s">
        <v>1838</v>
      </c>
      <c r="B653" s="43" t="s">
        <v>790</v>
      </c>
      <c r="C653" s="35" t="s">
        <v>3274</v>
      </c>
      <c r="D653" s="48">
        <v>115</v>
      </c>
      <c r="E653" s="42">
        <f>VLOOKUP(D653,episodes!$A$1:$B$76,2,FALSE)</f>
        <v>16</v>
      </c>
      <c r="F653" s="37" t="str">
        <f>VLOOKUP(D653,episodes!$A$1:$E$76,5,FALSE)</f>
        <v>Shore Leave</v>
      </c>
      <c r="G653" s="37">
        <f>VLOOKUP(D653,episodes!$A$1:$D$76,3,FALSE)</f>
        <v>1</v>
      </c>
      <c r="H653" s="37">
        <f>VLOOKUP(D653,episodes!$A$1:$D$76,4,FALSE)</f>
        <v>15</v>
      </c>
      <c r="J653" s="43"/>
      <c r="K653" s="44">
        <f>COUNTIFS(A:A,A652)</f>
        <v>2</v>
      </c>
      <c r="L653" s="44">
        <f>COUNTIFS(B:B,B653)</f>
        <v>20</v>
      </c>
      <c r="M653" s="46" t="s">
        <v>2491</v>
      </c>
      <c r="N653" s="39" t="s">
        <v>2546</v>
      </c>
      <c r="O653" s="46" t="s">
        <v>1503</v>
      </c>
      <c r="P653" s="46" t="s">
        <v>2979</v>
      </c>
    </row>
    <row r="654" spans="1:16" hidden="1" x14ac:dyDescent="0.3">
      <c r="A654" s="40" t="s">
        <v>1838</v>
      </c>
      <c r="B654" s="43" t="s">
        <v>790</v>
      </c>
      <c r="C654" s="35" t="s">
        <v>3290</v>
      </c>
      <c r="D654" s="48">
        <v>116</v>
      </c>
      <c r="E654" s="42">
        <f>VLOOKUP(D654,episodes!$A$1:$B$76,2,FALSE)</f>
        <v>17</v>
      </c>
      <c r="F654" s="37" t="str">
        <f>VLOOKUP(D654,episodes!$A$1:$E$76,5,FALSE)</f>
        <v>The Galileo Seven</v>
      </c>
      <c r="G654" s="37">
        <f>VLOOKUP(D654,episodes!$A$1:$D$76,3,FALSE)</f>
        <v>1</v>
      </c>
      <c r="H654" s="37">
        <f>VLOOKUP(D654,episodes!$A$1:$D$76,4,FALSE)</f>
        <v>16</v>
      </c>
      <c r="J654" s="43"/>
      <c r="K654" s="44">
        <f>COUNTIFS(A:A,A653)</f>
        <v>6</v>
      </c>
      <c r="L654" s="44">
        <f>COUNTIFS(B:B,B654)</f>
        <v>20</v>
      </c>
      <c r="M654" s="46" t="s">
        <v>2491</v>
      </c>
      <c r="N654" s="39" t="s">
        <v>2547</v>
      </c>
      <c r="O654" s="46" t="s">
        <v>1504</v>
      </c>
      <c r="P654" s="46" t="s">
        <v>2979</v>
      </c>
    </row>
    <row r="655" spans="1:16" hidden="1" x14ac:dyDescent="0.3">
      <c r="A655" s="40" t="s">
        <v>1838</v>
      </c>
      <c r="B655" s="43" t="s">
        <v>790</v>
      </c>
      <c r="C655" s="35" t="s">
        <v>2191</v>
      </c>
      <c r="D655" s="48">
        <v>117</v>
      </c>
      <c r="E655" s="42">
        <f>VLOOKUP(D655,episodes!$A$1:$B$76,2,FALSE)</f>
        <v>18</v>
      </c>
      <c r="F655" s="37" t="str">
        <f>VLOOKUP(D655,episodes!$A$1:$E$76,5,FALSE)</f>
        <v>The Squire of Gothos</v>
      </c>
      <c r="G655" s="37">
        <f>VLOOKUP(D655,episodes!$A$1:$D$76,3,FALSE)</f>
        <v>1</v>
      </c>
      <c r="H655" s="37">
        <f>VLOOKUP(D655,episodes!$A$1:$D$76,4,FALSE)</f>
        <v>17</v>
      </c>
      <c r="J655" s="43"/>
      <c r="K655" s="44">
        <f>COUNTIFS(A:A,A654)</f>
        <v>6</v>
      </c>
      <c r="L655" s="44">
        <f>COUNTIFS(B:B,B655)</f>
        <v>20</v>
      </c>
      <c r="O655" s="39" t="s">
        <v>1505</v>
      </c>
      <c r="P655" s="46" t="s">
        <v>2979</v>
      </c>
    </row>
    <row r="656" spans="1:16" hidden="1" x14ac:dyDescent="0.3">
      <c r="A656" s="40" t="s">
        <v>1838</v>
      </c>
      <c r="B656" s="43" t="s">
        <v>790</v>
      </c>
      <c r="C656" s="35" t="s">
        <v>2191</v>
      </c>
      <c r="D656" s="48">
        <v>121</v>
      </c>
      <c r="E656" s="42">
        <f>VLOOKUP(D656,episodes!$A$1:$B$76,2,FALSE)</f>
        <v>22</v>
      </c>
      <c r="F656" s="37" t="str">
        <f>VLOOKUP(D656,episodes!$A$1:$E$76,5,FALSE)</f>
        <v>The Return of the Archons</v>
      </c>
      <c r="G656" s="37">
        <f>VLOOKUP(D656,episodes!$A$1:$D$76,3,FALSE)</f>
        <v>1</v>
      </c>
      <c r="H656" s="37">
        <f>VLOOKUP(D656,episodes!$A$1:$D$76,4,FALSE)</f>
        <v>21</v>
      </c>
      <c r="J656" s="43"/>
      <c r="K656" s="44">
        <f>COUNTIFS(A:A,A655)</f>
        <v>6</v>
      </c>
      <c r="L656" s="44">
        <f>COUNTIFS(B:B,B656)</f>
        <v>20</v>
      </c>
      <c r="O656" s="39" t="s">
        <v>1505</v>
      </c>
      <c r="P656" s="46" t="s">
        <v>2979</v>
      </c>
    </row>
    <row r="657" spans="1:16" hidden="1" x14ac:dyDescent="0.3">
      <c r="A657" s="40" t="s">
        <v>1838</v>
      </c>
      <c r="B657" s="43" t="s">
        <v>790</v>
      </c>
      <c r="C657" s="35" t="s">
        <v>2305</v>
      </c>
      <c r="D657" s="48">
        <v>125</v>
      </c>
      <c r="E657" s="42">
        <f>VLOOKUP(D657,episodes!$A$1:$B$76,2,FALSE)</f>
        <v>26</v>
      </c>
      <c r="F657" s="37" t="str">
        <f>VLOOKUP(D657,episodes!$A$1:$E$76,5,FALSE)</f>
        <v>The Devil in the Dark</v>
      </c>
      <c r="G657" s="37">
        <f>VLOOKUP(D657,episodes!$A$1:$D$76,3,FALSE)</f>
        <v>1</v>
      </c>
      <c r="H657" s="37">
        <f>VLOOKUP(D657,episodes!$A$1:$D$76,4,FALSE)</f>
        <v>25</v>
      </c>
      <c r="J657" s="43"/>
      <c r="K657" s="44">
        <f>COUNTIFS(A:A,A656)</f>
        <v>6</v>
      </c>
      <c r="L657" s="44">
        <f>COUNTIFS(B:B,B657)</f>
        <v>20</v>
      </c>
      <c r="M657" s="46" t="s">
        <v>2491</v>
      </c>
      <c r="N657" s="39" t="s">
        <v>2546</v>
      </c>
      <c r="O657" s="46" t="s">
        <v>1502</v>
      </c>
      <c r="P657" s="46" t="s">
        <v>2979</v>
      </c>
    </row>
    <row r="658" spans="1:16" hidden="1" x14ac:dyDescent="0.3">
      <c r="A658" s="40" t="s">
        <v>1838</v>
      </c>
      <c r="B658" s="43" t="s">
        <v>790</v>
      </c>
      <c r="C658" s="35" t="s">
        <v>2926</v>
      </c>
      <c r="D658" s="48">
        <v>203</v>
      </c>
      <c r="E658" s="42">
        <f>VLOOKUP(D658,episodes!$A$1:$B$76,2,FALSE)</f>
        <v>33</v>
      </c>
      <c r="F658" s="37" t="str">
        <f>VLOOKUP(D658,episodes!$A$1:$E$76,5,FALSE)</f>
        <v>The Changeling</v>
      </c>
      <c r="G658" s="37">
        <f>VLOOKUP(D658,episodes!$A$1:$D$76,3,FALSE)</f>
        <v>2</v>
      </c>
      <c r="H658" s="37">
        <f>VLOOKUP(D658,episodes!$A$1:$D$76,4,FALSE)</f>
        <v>3</v>
      </c>
      <c r="J658" s="43"/>
      <c r="K658" s="44">
        <f>COUNTIFS(A:A,A657)</f>
        <v>6</v>
      </c>
      <c r="L658" s="44">
        <f>COUNTIFS(B:B,B658)</f>
        <v>20</v>
      </c>
      <c r="M658" s="46" t="s">
        <v>2491</v>
      </c>
      <c r="N658" s="39" t="s">
        <v>2546</v>
      </c>
      <c r="O658" s="46" t="s">
        <v>1507</v>
      </c>
      <c r="P658" s="46" t="s">
        <v>3196</v>
      </c>
    </row>
    <row r="659" spans="1:16" hidden="1" x14ac:dyDescent="0.3">
      <c r="A659" s="40" t="s">
        <v>1839</v>
      </c>
      <c r="B659" s="43" t="s">
        <v>3463</v>
      </c>
      <c r="C659" s="35" t="s">
        <v>2025</v>
      </c>
      <c r="D659" s="41">
        <v>104</v>
      </c>
      <c r="E659" s="42">
        <f>VLOOKUP(D659,episodes!$A$1:$B$76,2,FALSE)</f>
        <v>5</v>
      </c>
      <c r="F659" s="37" t="str">
        <f>VLOOKUP(D659,episodes!$A$1:$E$76,5,FALSE)</f>
        <v>The Naked Time</v>
      </c>
      <c r="G659" s="37">
        <f>VLOOKUP(D659,episodes!$A$1:$D$76,3,FALSE)</f>
        <v>1</v>
      </c>
      <c r="H659" s="37">
        <f>VLOOKUP(D659,episodes!$A$1:$D$76,4,FALSE)</f>
        <v>4</v>
      </c>
      <c r="J659" s="43"/>
      <c r="K659" s="44">
        <f>COUNTIFS(A:A,A658)</f>
        <v>6</v>
      </c>
      <c r="L659" s="44">
        <f>COUNTIFS(B:B,B659)</f>
        <v>2</v>
      </c>
      <c r="M659" s="46"/>
      <c r="N659" s="45"/>
      <c r="O659" s="39" t="s">
        <v>379</v>
      </c>
      <c r="P659" s="39" t="s">
        <v>2979</v>
      </c>
    </row>
    <row r="660" spans="1:16" hidden="1" x14ac:dyDescent="0.3">
      <c r="A660" s="40" t="s">
        <v>1839</v>
      </c>
      <c r="B660" s="43" t="s">
        <v>3463</v>
      </c>
      <c r="C660" s="35" t="s">
        <v>998</v>
      </c>
      <c r="D660" s="48">
        <v>124</v>
      </c>
      <c r="E660" s="42">
        <f>VLOOKUP(D660,episodes!$A$1:$B$76,2,FALSE)</f>
        <v>25</v>
      </c>
      <c r="F660" s="37" t="str">
        <f>VLOOKUP(D660,episodes!$A$1:$E$76,5,FALSE)</f>
        <v>This Side of Paradise</v>
      </c>
      <c r="G660" s="37">
        <f>VLOOKUP(D660,episodes!$A$1:$D$76,3,FALSE)</f>
        <v>1</v>
      </c>
      <c r="H660" s="37">
        <f>VLOOKUP(D660,episodes!$A$1:$D$76,4,FALSE)</f>
        <v>24</v>
      </c>
      <c r="J660" s="43"/>
      <c r="K660" s="44">
        <f>COUNTIFS(A:A,A659)</f>
        <v>3</v>
      </c>
      <c r="L660" s="44">
        <f>COUNTIFS(B:B,B660)</f>
        <v>2</v>
      </c>
      <c r="M660" s="46"/>
      <c r="N660" s="49"/>
      <c r="O660" s="46" t="s">
        <v>998</v>
      </c>
      <c r="P660" s="46" t="s">
        <v>2979</v>
      </c>
    </row>
    <row r="661" spans="1:16" hidden="1" x14ac:dyDescent="0.3">
      <c r="A661" s="59" t="s">
        <v>1839</v>
      </c>
      <c r="B661" s="59" t="s">
        <v>312</v>
      </c>
      <c r="C661" s="54" t="str">
        <f>UPPER(LEFT(O661,1))&amp;RIGHT(O661,LEN(O661)-1)</f>
        <v>This is like that episode of Star Trek with the parallel universe where everything's the same except everyone is on heroin.</v>
      </c>
      <c r="D661" s="41">
        <v>307</v>
      </c>
      <c r="E661" s="42">
        <f>VLOOKUP(D661,episodes!$A$1:$B$81,2,FALSE)</f>
        <v>63</v>
      </c>
      <c r="F661" s="37" t="str">
        <f>VLOOKUP(D661,episodes!$A$1:$E$81,5,FALSE)</f>
        <v>Day of the Dove</v>
      </c>
      <c r="G661" s="37">
        <f>VLOOKUP(D661,episodes!$A$1:$D$81,3,FALSE)</f>
        <v>3</v>
      </c>
      <c r="H661" s="37">
        <f>VLOOKUP(D661,episodes!$A$1:$D$81,4,FALSE)</f>
        <v>7</v>
      </c>
      <c r="J661" s="43"/>
      <c r="K661" s="44">
        <f>COUNTIFS(A:A,A661)</f>
        <v>3</v>
      </c>
      <c r="L661" s="44">
        <f>COUNTIFS(B:B,B661)</f>
        <v>1</v>
      </c>
      <c r="M661" s="46" t="s">
        <v>192</v>
      </c>
      <c r="N661" s="45" t="s">
        <v>192</v>
      </c>
      <c r="O661" s="39" t="s">
        <v>311</v>
      </c>
      <c r="P661" s="39" t="s">
        <v>2979</v>
      </c>
    </row>
    <row r="662" spans="1:16" hidden="1" x14ac:dyDescent="0.3">
      <c r="A662" s="40" t="s">
        <v>1840</v>
      </c>
      <c r="B662" s="34" t="s">
        <v>774</v>
      </c>
      <c r="C662" s="35" t="s">
        <v>2480</v>
      </c>
      <c r="D662" s="41">
        <v>101</v>
      </c>
      <c r="E662" s="42">
        <f>VLOOKUP(D662,episodes!$A$1:$B$76,2,FALSE)</f>
        <v>2</v>
      </c>
      <c r="F662" s="37" t="str">
        <f>VLOOKUP(D662,episodes!$A$1:$E$76,5,FALSE)</f>
        <v>The Man Trap</v>
      </c>
      <c r="G662" s="37">
        <f>VLOOKUP(D662,episodes!$A$1:$D$76,3,FALSE)</f>
        <v>1</v>
      </c>
      <c r="H662" s="37">
        <f>VLOOKUP(D662,episodes!$A$1:$D$76,4,FALSE)</f>
        <v>1</v>
      </c>
      <c r="J662" s="43"/>
      <c r="K662" s="44">
        <f>COUNTIFS(A:A,A661)</f>
        <v>3</v>
      </c>
      <c r="L662" s="44">
        <f>COUNTIFS(B:B,B662)</f>
        <v>77</v>
      </c>
      <c r="M662" s="46" t="s">
        <v>2542</v>
      </c>
      <c r="N662" s="39" t="s">
        <v>565</v>
      </c>
      <c r="O662" s="39" t="s">
        <v>1721</v>
      </c>
      <c r="P662" s="39" t="s">
        <v>2979</v>
      </c>
    </row>
    <row r="663" spans="1:16" hidden="1" x14ac:dyDescent="0.3">
      <c r="A663" s="40" t="s">
        <v>1840</v>
      </c>
      <c r="B663" s="34" t="s">
        <v>774</v>
      </c>
      <c r="C663" s="35" t="s">
        <v>2941</v>
      </c>
      <c r="D663" s="36">
        <v>102</v>
      </c>
      <c r="E663" s="42">
        <f>VLOOKUP(D663,episodes!$A$1:$B$76,2,FALSE)</f>
        <v>3</v>
      </c>
      <c r="F663" s="37" t="str">
        <f>VLOOKUP(D663,episodes!$A$1:$E$76,5,FALSE)</f>
        <v>Charlie X</v>
      </c>
      <c r="G663" s="37">
        <f>VLOOKUP(D663,episodes!$A$1:$D$76,3,FALSE)</f>
        <v>1</v>
      </c>
      <c r="H663" s="37">
        <f>VLOOKUP(D663,episodes!$A$1:$D$76,4,FALSE)</f>
        <v>2</v>
      </c>
      <c r="J663" s="43"/>
      <c r="K663" s="44">
        <f>COUNTIFS(A:A,A662)</f>
        <v>78</v>
      </c>
      <c r="L663" s="44">
        <f>COUNTIFS(B:B,B663)</f>
        <v>77</v>
      </c>
      <c r="M663" s="39" t="s">
        <v>2542</v>
      </c>
      <c r="O663" s="39" t="s">
        <v>1163</v>
      </c>
      <c r="P663" s="39" t="s">
        <v>2979</v>
      </c>
    </row>
    <row r="664" spans="1:16" hidden="1" x14ac:dyDescent="0.3">
      <c r="A664" s="40" t="s">
        <v>1840</v>
      </c>
      <c r="B664" s="34" t="s">
        <v>774</v>
      </c>
      <c r="C664" s="35" t="s">
        <v>2942</v>
      </c>
      <c r="D664" s="41">
        <v>102</v>
      </c>
      <c r="E664" s="42">
        <f>VLOOKUP(D664,episodes!$A$1:$B$76,2,FALSE)</f>
        <v>3</v>
      </c>
      <c r="F664" s="37" t="str">
        <f>VLOOKUP(D664,episodes!$A$1:$E$76,5,FALSE)</f>
        <v>Charlie X</v>
      </c>
      <c r="G664" s="37">
        <f>VLOOKUP(D664,episodes!$A$1:$D$76,3,FALSE)</f>
        <v>1</v>
      </c>
      <c r="H664" s="37">
        <f>VLOOKUP(D664,episodes!$A$1:$D$76,4,FALSE)</f>
        <v>2</v>
      </c>
      <c r="J664" s="43"/>
      <c r="K664" s="44">
        <f>COUNTIFS(A:A,A663)</f>
        <v>78</v>
      </c>
      <c r="L664" s="44">
        <f>COUNTIFS(B:B,B664)</f>
        <v>77</v>
      </c>
      <c r="M664" s="39" t="s">
        <v>584</v>
      </c>
      <c r="O664" s="39" t="s">
        <v>1405</v>
      </c>
      <c r="P664" s="39" t="s">
        <v>2979</v>
      </c>
    </row>
    <row r="665" spans="1:16" hidden="1" x14ac:dyDescent="0.3">
      <c r="A665" s="40" t="s">
        <v>1840</v>
      </c>
      <c r="B665" s="34" t="s">
        <v>774</v>
      </c>
      <c r="C665" s="35" t="s">
        <v>2693</v>
      </c>
      <c r="D665" s="36">
        <v>104</v>
      </c>
      <c r="E665" s="42">
        <f>VLOOKUP(D665,episodes!$A$1:$B$76,2,FALSE)</f>
        <v>5</v>
      </c>
      <c r="F665" s="37" t="str">
        <f>VLOOKUP(D665,episodes!$A$1:$E$76,5,FALSE)</f>
        <v>The Naked Time</v>
      </c>
      <c r="G665" s="37">
        <f>VLOOKUP(D665,episodes!$A$1:$D$76,3,FALSE)</f>
        <v>1</v>
      </c>
      <c r="H665" s="37">
        <f>VLOOKUP(D665,episodes!$A$1:$D$76,4,FALSE)</f>
        <v>4</v>
      </c>
      <c r="J665" s="43"/>
      <c r="K665" s="44">
        <f>COUNTIFS(A:A,A664)</f>
        <v>78</v>
      </c>
      <c r="L665" s="44">
        <f>COUNTIFS(B:B,B665)</f>
        <v>77</v>
      </c>
      <c r="M665" s="39" t="s">
        <v>1068</v>
      </c>
      <c r="O665" s="39" t="s">
        <v>3004</v>
      </c>
      <c r="P665" s="39" t="s">
        <v>2979</v>
      </c>
    </row>
    <row r="666" spans="1:16" hidden="1" x14ac:dyDescent="0.3">
      <c r="A666" s="40" t="s">
        <v>1840</v>
      </c>
      <c r="B666" s="34" t="s">
        <v>774</v>
      </c>
      <c r="C666" s="35" t="s">
        <v>2694</v>
      </c>
      <c r="D666" s="41">
        <v>105</v>
      </c>
      <c r="E666" s="42">
        <f>VLOOKUP(D666,episodes!$A$1:$B$76,2,FALSE)</f>
        <v>6</v>
      </c>
      <c r="F666" s="37" t="str">
        <f>VLOOKUP(D666,episodes!$A$1:$E$76,5,FALSE)</f>
        <v>The Enemy Within</v>
      </c>
      <c r="G666" s="37">
        <f>VLOOKUP(D666,episodes!$A$1:$D$76,3,FALSE)</f>
        <v>1</v>
      </c>
      <c r="H666" s="37">
        <f>VLOOKUP(D666,episodes!$A$1:$D$76,4,FALSE)</f>
        <v>5</v>
      </c>
      <c r="J666" s="43"/>
      <c r="K666" s="44">
        <f>COUNTIFS(A:A,A665)</f>
        <v>78</v>
      </c>
      <c r="L666" s="44">
        <f>COUNTIFS(B:B,B666)</f>
        <v>77</v>
      </c>
      <c r="M666" s="39" t="s">
        <v>2536</v>
      </c>
      <c r="O666" s="39" t="s">
        <v>3008</v>
      </c>
      <c r="P666" s="39" t="s">
        <v>2979</v>
      </c>
    </row>
    <row r="667" spans="1:16" hidden="1" x14ac:dyDescent="0.3">
      <c r="A667" s="40" t="s">
        <v>1840</v>
      </c>
      <c r="B667" s="34" t="s">
        <v>774</v>
      </c>
      <c r="C667" s="35" t="s">
        <v>2942</v>
      </c>
      <c r="D667" s="41">
        <v>105</v>
      </c>
      <c r="E667" s="42">
        <f>VLOOKUP(D667,episodes!$A$1:$B$76,2,FALSE)</f>
        <v>6</v>
      </c>
      <c r="F667" s="37" t="str">
        <f>VLOOKUP(D667,episodes!$A$1:$E$76,5,FALSE)</f>
        <v>The Enemy Within</v>
      </c>
      <c r="G667" s="37">
        <f>VLOOKUP(D667,episodes!$A$1:$D$76,3,FALSE)</f>
        <v>1</v>
      </c>
      <c r="H667" s="37">
        <f>VLOOKUP(D667,episodes!$A$1:$D$76,4,FALSE)</f>
        <v>5</v>
      </c>
      <c r="J667" s="43"/>
      <c r="K667" s="44">
        <f>COUNTIFS(A:A,A666)</f>
        <v>78</v>
      </c>
      <c r="L667" s="44">
        <f>COUNTIFS(B:B,B667)</f>
        <v>77</v>
      </c>
      <c r="M667" s="39" t="s">
        <v>584</v>
      </c>
      <c r="O667" s="39" t="s">
        <v>1405</v>
      </c>
      <c r="P667" s="39" t="s">
        <v>2979</v>
      </c>
    </row>
    <row r="668" spans="1:16" hidden="1" x14ac:dyDescent="0.3">
      <c r="A668" s="40" t="s">
        <v>1840</v>
      </c>
      <c r="B668" s="34" t="s">
        <v>774</v>
      </c>
      <c r="C668" s="35" t="s">
        <v>2943</v>
      </c>
      <c r="D668" s="41">
        <v>107</v>
      </c>
      <c r="E668" s="42">
        <f>VLOOKUP(D668,episodes!$A$1:$B$76,2,FALSE)</f>
        <v>8</v>
      </c>
      <c r="F668" s="37" t="str">
        <f>VLOOKUP(D668,episodes!$A$1:$E$76,5,FALSE)</f>
        <v>What Are Little Girls Made Of?</v>
      </c>
      <c r="G668" s="37">
        <f>VLOOKUP(D668,episodes!$A$1:$D$76,3,FALSE)</f>
        <v>1</v>
      </c>
      <c r="H668" s="37">
        <f>VLOOKUP(D668,episodes!$A$1:$D$76,4,FALSE)</f>
        <v>7</v>
      </c>
      <c r="J668" s="43"/>
      <c r="K668" s="44">
        <f>COUNTIFS(A:A,A667)</f>
        <v>78</v>
      </c>
      <c r="L668" s="44">
        <f>COUNTIFS(B:B,B668)</f>
        <v>77</v>
      </c>
      <c r="M668" s="39" t="s">
        <v>1068</v>
      </c>
      <c r="O668" s="39" t="s">
        <v>1083</v>
      </c>
      <c r="P668" s="39" t="s">
        <v>2979</v>
      </c>
    </row>
    <row r="669" spans="1:16" hidden="1" x14ac:dyDescent="0.3">
      <c r="A669" s="40" t="s">
        <v>1840</v>
      </c>
      <c r="B669" s="34" t="s">
        <v>774</v>
      </c>
      <c r="C669" s="35" t="s">
        <v>2944</v>
      </c>
      <c r="D669" s="41">
        <v>108</v>
      </c>
      <c r="E669" s="42">
        <f>VLOOKUP(D669,episodes!$A$1:$B$76,2,FALSE)</f>
        <v>9</v>
      </c>
      <c r="F669" s="37" t="str">
        <f>VLOOKUP(D669,episodes!$A$1:$E$76,5,FALSE)</f>
        <v>Miri</v>
      </c>
      <c r="G669" s="37">
        <f>VLOOKUP(D669,episodes!$A$1:$D$76,3,FALSE)</f>
        <v>1</v>
      </c>
      <c r="H669" s="37">
        <f>VLOOKUP(D669,episodes!$A$1:$D$76,4,FALSE)</f>
        <v>8</v>
      </c>
      <c r="J669" s="43"/>
      <c r="K669" s="44">
        <f>COUNTIFS(A:A,A668)</f>
        <v>78</v>
      </c>
      <c r="L669" s="44">
        <f>COUNTIFS(B:B,B669)</f>
        <v>77</v>
      </c>
      <c r="M669" s="39" t="s">
        <v>2491</v>
      </c>
      <c r="N669" s="45"/>
      <c r="O669" s="39" t="s">
        <v>999</v>
      </c>
      <c r="P669" s="39" t="s">
        <v>2979</v>
      </c>
    </row>
    <row r="670" spans="1:16" hidden="1" x14ac:dyDescent="0.3">
      <c r="A670" s="40" t="s">
        <v>1840</v>
      </c>
      <c r="B670" s="34" t="s">
        <v>774</v>
      </c>
      <c r="C670" s="35" t="s">
        <v>2941</v>
      </c>
      <c r="D670" s="41">
        <v>108</v>
      </c>
      <c r="E670" s="42">
        <f>VLOOKUP(D670,episodes!$A$1:$B$76,2,FALSE)</f>
        <v>9</v>
      </c>
      <c r="F670" s="37" t="str">
        <f>VLOOKUP(D670,episodes!$A$1:$E$76,5,FALSE)</f>
        <v>Miri</v>
      </c>
      <c r="G670" s="37">
        <f>VLOOKUP(D670,episodes!$A$1:$D$76,3,FALSE)</f>
        <v>1</v>
      </c>
      <c r="H670" s="37">
        <f>VLOOKUP(D670,episodes!$A$1:$D$76,4,FALSE)</f>
        <v>8</v>
      </c>
      <c r="J670" s="43"/>
      <c r="K670" s="44">
        <f>COUNTIFS(A:A,A669)</f>
        <v>78</v>
      </c>
      <c r="L670" s="44">
        <f>COUNTIFS(B:B,B670)</f>
        <v>77</v>
      </c>
      <c r="M670" s="39" t="s">
        <v>2542</v>
      </c>
      <c r="N670" s="45"/>
      <c r="O670" s="39" t="s">
        <v>1163</v>
      </c>
      <c r="P670" s="39" t="s">
        <v>2979</v>
      </c>
    </row>
    <row r="671" spans="1:16" hidden="1" x14ac:dyDescent="0.3">
      <c r="A671" s="40" t="s">
        <v>1840</v>
      </c>
      <c r="B671" s="34" t="s">
        <v>774</v>
      </c>
      <c r="C671" s="35" t="s">
        <v>2095</v>
      </c>
      <c r="D671" s="41">
        <v>108</v>
      </c>
      <c r="E671" s="42">
        <f>VLOOKUP(D671,episodes!$A$1:$B$76,2,FALSE)</f>
        <v>9</v>
      </c>
      <c r="F671" s="37" t="str">
        <f>VLOOKUP(D671,episodes!$A$1:$E$76,5,FALSE)</f>
        <v>Miri</v>
      </c>
      <c r="G671" s="37">
        <f>VLOOKUP(D671,episodes!$A$1:$D$76,3,FALSE)</f>
        <v>1</v>
      </c>
      <c r="H671" s="37">
        <f>VLOOKUP(D671,episodes!$A$1:$D$76,4,FALSE)</f>
        <v>8</v>
      </c>
      <c r="J671" s="43"/>
      <c r="K671" s="44">
        <f>COUNTIFS(A:A,A670)</f>
        <v>78</v>
      </c>
      <c r="L671" s="44">
        <f>COUNTIFS(B:B,B671)</f>
        <v>77</v>
      </c>
      <c r="M671" s="39" t="s">
        <v>1068</v>
      </c>
      <c r="N671" s="45"/>
      <c r="O671" s="39" t="s">
        <v>1084</v>
      </c>
      <c r="P671" s="39" t="s">
        <v>2979</v>
      </c>
    </row>
    <row r="672" spans="1:16" hidden="1" x14ac:dyDescent="0.3">
      <c r="A672" s="40" t="s">
        <v>1840</v>
      </c>
      <c r="B672" s="34" t="s">
        <v>774</v>
      </c>
      <c r="C672" s="35" t="s">
        <v>2095</v>
      </c>
      <c r="D672" s="41">
        <v>108</v>
      </c>
      <c r="E672" s="42">
        <f>VLOOKUP(D672,episodes!$A$1:$B$76,2,FALSE)</f>
        <v>9</v>
      </c>
      <c r="F672" s="37" t="str">
        <f>VLOOKUP(D672,episodes!$A$1:$E$76,5,FALSE)</f>
        <v>Miri</v>
      </c>
      <c r="G672" s="37">
        <f>VLOOKUP(D672,episodes!$A$1:$D$76,3,FALSE)</f>
        <v>1</v>
      </c>
      <c r="H672" s="37">
        <f>VLOOKUP(D672,episodes!$A$1:$D$76,4,FALSE)</f>
        <v>8</v>
      </c>
      <c r="J672" s="43"/>
      <c r="K672" s="44">
        <f>COUNTIFS(A:A,A671)</f>
        <v>78</v>
      </c>
      <c r="L672" s="44">
        <f>COUNTIFS(B:B,B672)</f>
        <v>77</v>
      </c>
      <c r="M672" s="39" t="s">
        <v>1068</v>
      </c>
      <c r="N672" s="45"/>
      <c r="O672" s="39" t="s">
        <v>1084</v>
      </c>
      <c r="P672" s="39" t="s">
        <v>2979</v>
      </c>
    </row>
    <row r="673" spans="1:16" hidden="1" x14ac:dyDescent="0.3">
      <c r="A673" s="40" t="s">
        <v>1840</v>
      </c>
      <c r="B673" s="34" t="s">
        <v>774</v>
      </c>
      <c r="C673" s="35" t="s">
        <v>2104</v>
      </c>
      <c r="D673" s="41">
        <v>109</v>
      </c>
      <c r="E673" s="42">
        <f>VLOOKUP(D673,episodes!$A$1:$B$76,2,FALSE)</f>
        <v>10</v>
      </c>
      <c r="F673" s="37" t="str">
        <f>VLOOKUP(D673,episodes!$A$1:$E$76,5,FALSE)</f>
        <v>Dagger of the Mind</v>
      </c>
      <c r="G673" s="37">
        <f>VLOOKUP(D673,episodes!$A$1:$D$76,3,FALSE)</f>
        <v>1</v>
      </c>
      <c r="H673" s="37">
        <f>VLOOKUP(D673,episodes!$A$1:$D$76,4,FALSE)</f>
        <v>9</v>
      </c>
      <c r="J673" s="43"/>
      <c r="K673" s="44">
        <f>COUNTIFS(A:A,A672)</f>
        <v>78</v>
      </c>
      <c r="L673" s="44">
        <f>COUNTIFS(B:B,B673)</f>
        <v>77</v>
      </c>
      <c r="M673" s="39" t="s">
        <v>2491</v>
      </c>
      <c r="N673" s="45"/>
      <c r="O673" s="39" t="s">
        <v>1968</v>
      </c>
      <c r="P673" s="39" t="s">
        <v>2979</v>
      </c>
    </row>
    <row r="674" spans="1:16" hidden="1" x14ac:dyDescent="0.3">
      <c r="A674" s="40" t="s">
        <v>1840</v>
      </c>
      <c r="B674" s="34" t="s">
        <v>774</v>
      </c>
      <c r="C674" s="35" t="s">
        <v>2944</v>
      </c>
      <c r="D674" s="41">
        <v>109</v>
      </c>
      <c r="E674" s="42">
        <f>VLOOKUP(D674,episodes!$A$1:$B$76,2,FALSE)</f>
        <v>10</v>
      </c>
      <c r="F674" s="37" t="str">
        <f>VLOOKUP(D674,episodes!$A$1:$E$76,5,FALSE)</f>
        <v>Dagger of the Mind</v>
      </c>
      <c r="G674" s="37">
        <f>VLOOKUP(D674,episodes!$A$1:$D$76,3,FALSE)</f>
        <v>1</v>
      </c>
      <c r="H674" s="37">
        <f>VLOOKUP(D674,episodes!$A$1:$D$76,4,FALSE)</f>
        <v>9</v>
      </c>
      <c r="J674" s="43"/>
      <c r="K674" s="44">
        <f>COUNTIFS(A:A,A673)</f>
        <v>78</v>
      </c>
      <c r="L674" s="44">
        <f>COUNTIFS(B:B,B674)</f>
        <v>77</v>
      </c>
      <c r="M674" s="46" t="s">
        <v>2491</v>
      </c>
      <c r="N674" s="45" t="s">
        <v>516</v>
      </c>
      <c r="O674" s="39" t="s">
        <v>999</v>
      </c>
      <c r="P674" s="39" t="s">
        <v>2979</v>
      </c>
    </row>
    <row r="675" spans="1:16" hidden="1" x14ac:dyDescent="0.3">
      <c r="A675" s="40" t="s">
        <v>1840</v>
      </c>
      <c r="B675" s="34" t="s">
        <v>774</v>
      </c>
      <c r="C675" s="35" t="s">
        <v>3380</v>
      </c>
      <c r="D675" s="41">
        <v>111</v>
      </c>
      <c r="E675" s="42">
        <f>VLOOKUP(D675,episodes!$A$1:$B$76,2,FALSE)</f>
        <v>12</v>
      </c>
      <c r="F675" s="37" t="str">
        <f>VLOOKUP(D675,episodes!$A$1:$E$76,5,FALSE)</f>
        <v>The Menagerie, Part I</v>
      </c>
      <c r="G675" s="37">
        <f>VLOOKUP(D675,episodes!$A$1:$D$76,3,FALSE)</f>
        <v>1</v>
      </c>
      <c r="H675" s="37">
        <f>VLOOKUP(D675,episodes!$A$1:$D$76,4,FALSE)</f>
        <v>11</v>
      </c>
      <c r="J675" s="43"/>
      <c r="K675" s="44">
        <f>COUNTIFS(A:A,A674)</f>
        <v>78</v>
      </c>
      <c r="L675" s="44">
        <f>COUNTIFS(B:B,B675)</f>
        <v>77</v>
      </c>
      <c r="M675" s="39" t="s">
        <v>601</v>
      </c>
      <c r="N675" s="45"/>
      <c r="O675" s="39" t="s">
        <v>674</v>
      </c>
      <c r="P675" s="39" t="s">
        <v>2979</v>
      </c>
    </row>
    <row r="676" spans="1:16" hidden="1" x14ac:dyDescent="0.3">
      <c r="A676" s="40" t="s">
        <v>1840</v>
      </c>
      <c r="B676" s="34" t="s">
        <v>774</v>
      </c>
      <c r="C676" s="35" t="s">
        <v>2945</v>
      </c>
      <c r="D676" s="41">
        <v>113</v>
      </c>
      <c r="E676" s="42">
        <f>VLOOKUP(D676,episodes!$A$1:$B$76,2,FALSE)</f>
        <v>14</v>
      </c>
      <c r="F676" s="37" t="str">
        <f>VLOOKUP(D676,episodes!$A$1:$E$76,5,FALSE)</f>
        <v>The Conscience of the King</v>
      </c>
      <c r="G676" s="37">
        <f>VLOOKUP(D676,episodes!$A$1:$D$76,3,FALSE)</f>
        <v>1</v>
      </c>
      <c r="H676" s="37">
        <f>VLOOKUP(D676,episodes!$A$1:$D$76,4,FALSE)</f>
        <v>13</v>
      </c>
      <c r="J676" s="43"/>
      <c r="K676" s="44">
        <f>COUNTIFS(A:A,A675)</f>
        <v>78</v>
      </c>
      <c r="L676" s="44">
        <f>COUNTIFS(B:B,B676)</f>
        <v>77</v>
      </c>
      <c r="M676" s="39" t="s">
        <v>2542</v>
      </c>
      <c r="O676" s="39" t="s">
        <v>1164</v>
      </c>
      <c r="P676" s="39" t="s">
        <v>2979</v>
      </c>
    </row>
    <row r="677" spans="1:16" hidden="1" x14ac:dyDescent="0.3">
      <c r="A677" s="40" t="s">
        <v>1840</v>
      </c>
      <c r="B677" s="34" t="s">
        <v>774</v>
      </c>
      <c r="C677" s="35" t="s">
        <v>2154</v>
      </c>
      <c r="D677" s="48">
        <v>114</v>
      </c>
      <c r="E677" s="42">
        <f>VLOOKUP(D677,episodes!$A$1:$B$76,2,FALSE)</f>
        <v>15</v>
      </c>
      <c r="F677" s="37" t="str">
        <f>VLOOKUP(D677,episodes!$A$1:$E$76,5,FALSE)</f>
        <v>Balance of Terror</v>
      </c>
      <c r="G677" s="37">
        <f>VLOOKUP(D677,episodes!$A$1:$D$76,3,FALSE)</f>
        <v>1</v>
      </c>
      <c r="H677" s="37">
        <f>VLOOKUP(D677,episodes!$A$1:$D$76,4,FALSE)</f>
        <v>14</v>
      </c>
      <c r="J677" s="43"/>
      <c r="K677" s="44">
        <f>COUNTIFS(A:A,A676)</f>
        <v>78</v>
      </c>
      <c r="L677" s="44">
        <f>COUNTIFS(B:B,B677)</f>
        <v>77</v>
      </c>
      <c r="M677" s="46" t="s">
        <v>584</v>
      </c>
      <c r="N677" s="46"/>
      <c r="O677" s="46" t="s">
        <v>1406</v>
      </c>
      <c r="P677" s="46" t="s">
        <v>2979</v>
      </c>
    </row>
    <row r="678" spans="1:16" hidden="1" x14ac:dyDescent="0.3">
      <c r="A678" s="40" t="s">
        <v>1840</v>
      </c>
      <c r="B678" s="34" t="s">
        <v>774</v>
      </c>
      <c r="C678" s="35" t="s">
        <v>2164</v>
      </c>
      <c r="D678" s="48">
        <v>115</v>
      </c>
      <c r="E678" s="42">
        <f>VLOOKUP(D678,episodes!$A$1:$B$76,2,FALSE)</f>
        <v>16</v>
      </c>
      <c r="F678" s="37" t="str">
        <f>VLOOKUP(D678,episodes!$A$1:$E$76,5,FALSE)</f>
        <v>Shore Leave</v>
      </c>
      <c r="G678" s="37">
        <f>VLOOKUP(D678,episodes!$A$1:$D$76,3,FALSE)</f>
        <v>1</v>
      </c>
      <c r="H678" s="37">
        <f>VLOOKUP(D678,episodes!$A$1:$D$76,4,FALSE)</f>
        <v>15</v>
      </c>
      <c r="J678" s="43"/>
      <c r="K678" s="44">
        <f>COUNTIFS(A:A,A677)</f>
        <v>78</v>
      </c>
      <c r="L678" s="44">
        <f>COUNTIFS(B:B,B678)</f>
        <v>77</v>
      </c>
      <c r="M678" s="46" t="s">
        <v>170</v>
      </c>
      <c r="N678" s="49"/>
      <c r="O678" s="46" t="s">
        <v>1342</v>
      </c>
      <c r="P678" s="46" t="s">
        <v>2979</v>
      </c>
    </row>
    <row r="679" spans="1:16" hidden="1" x14ac:dyDescent="0.3">
      <c r="A679" s="40" t="s">
        <v>1840</v>
      </c>
      <c r="B679" s="34" t="s">
        <v>774</v>
      </c>
      <c r="C679" s="35" t="s">
        <v>2814</v>
      </c>
      <c r="D679" s="48">
        <v>115</v>
      </c>
      <c r="E679" s="42">
        <f>VLOOKUP(D679,episodes!$A$1:$B$76,2,FALSE)</f>
        <v>16</v>
      </c>
      <c r="F679" s="37" t="str">
        <f>VLOOKUP(D679,episodes!$A$1:$E$76,5,FALSE)</f>
        <v>Shore Leave</v>
      </c>
      <c r="G679" s="37">
        <f>VLOOKUP(D679,episodes!$A$1:$D$76,3,FALSE)</f>
        <v>1</v>
      </c>
      <c r="H679" s="37">
        <f>VLOOKUP(D679,episodes!$A$1:$D$76,4,FALSE)</f>
        <v>15</v>
      </c>
      <c r="J679" s="43"/>
      <c r="K679" s="44">
        <f>COUNTIFS(A:A,A678)</f>
        <v>78</v>
      </c>
      <c r="L679" s="44">
        <f>COUNTIFS(B:B,B679)</f>
        <v>77</v>
      </c>
      <c r="M679" s="46" t="s">
        <v>1068</v>
      </c>
      <c r="N679" s="49"/>
      <c r="O679" s="46" t="s">
        <v>1085</v>
      </c>
      <c r="P679" s="46" t="s">
        <v>2979</v>
      </c>
    </row>
    <row r="680" spans="1:16" hidden="1" x14ac:dyDescent="0.3">
      <c r="A680" s="40" t="s">
        <v>1840</v>
      </c>
      <c r="B680" s="34" t="s">
        <v>774</v>
      </c>
      <c r="C680" s="35" t="s">
        <v>2166</v>
      </c>
      <c r="D680" s="48">
        <v>115</v>
      </c>
      <c r="E680" s="42">
        <f>VLOOKUP(D680,episodes!$A$1:$B$76,2,FALSE)</f>
        <v>16</v>
      </c>
      <c r="F680" s="37" t="str">
        <f>VLOOKUP(D680,episodes!$A$1:$E$76,5,FALSE)</f>
        <v>Shore Leave</v>
      </c>
      <c r="G680" s="37">
        <f>VLOOKUP(D680,episodes!$A$1:$D$76,3,FALSE)</f>
        <v>1</v>
      </c>
      <c r="H680" s="37">
        <f>VLOOKUP(D680,episodes!$A$1:$D$76,4,FALSE)</f>
        <v>15</v>
      </c>
      <c r="J680" s="43"/>
      <c r="K680" s="44">
        <f>COUNTIFS(A:A,A679)</f>
        <v>78</v>
      </c>
      <c r="L680" s="44">
        <f>COUNTIFS(B:B,B680)</f>
        <v>77</v>
      </c>
      <c r="M680" s="46" t="s">
        <v>2527</v>
      </c>
      <c r="N680" s="49"/>
      <c r="O680" s="46" t="s">
        <v>1254</v>
      </c>
      <c r="P680" s="46" t="s">
        <v>2979</v>
      </c>
    </row>
    <row r="681" spans="1:16" hidden="1" x14ac:dyDescent="0.3">
      <c r="A681" s="40" t="s">
        <v>1840</v>
      </c>
      <c r="B681" s="34" t="s">
        <v>774</v>
      </c>
      <c r="C681" s="35" t="s">
        <v>2182</v>
      </c>
      <c r="D681" s="48">
        <v>116</v>
      </c>
      <c r="E681" s="42">
        <f>VLOOKUP(D681,episodes!$A$1:$B$76,2,FALSE)</f>
        <v>17</v>
      </c>
      <c r="F681" s="37" t="str">
        <f>VLOOKUP(D681,episodes!$A$1:$E$76,5,FALSE)</f>
        <v>The Galileo Seven</v>
      </c>
      <c r="G681" s="37">
        <f>VLOOKUP(D681,episodes!$A$1:$D$76,3,FALSE)</f>
        <v>1</v>
      </c>
      <c r="H681" s="37">
        <f>VLOOKUP(D681,episodes!$A$1:$D$76,4,FALSE)</f>
        <v>16</v>
      </c>
      <c r="J681" s="43"/>
      <c r="K681" s="44">
        <f>COUNTIFS(A:A,A680)</f>
        <v>78</v>
      </c>
      <c r="L681" s="44">
        <f>COUNTIFS(B:B,B681)</f>
        <v>77</v>
      </c>
      <c r="M681" s="46" t="s">
        <v>2542</v>
      </c>
      <c r="N681" s="49"/>
      <c r="O681" s="46" t="s">
        <v>1165</v>
      </c>
      <c r="P681" s="46" t="s">
        <v>2979</v>
      </c>
    </row>
    <row r="682" spans="1:16" hidden="1" x14ac:dyDescent="0.3">
      <c r="A682" s="40" t="s">
        <v>1840</v>
      </c>
      <c r="B682" s="34" t="s">
        <v>774</v>
      </c>
      <c r="C682" s="35" t="s">
        <v>2183</v>
      </c>
      <c r="D682" s="48">
        <v>116</v>
      </c>
      <c r="E682" s="42">
        <f>VLOOKUP(D682,episodes!$A$1:$B$76,2,FALSE)</f>
        <v>17</v>
      </c>
      <c r="F682" s="37" t="str">
        <f>VLOOKUP(D682,episodes!$A$1:$E$76,5,FALSE)</f>
        <v>The Galileo Seven</v>
      </c>
      <c r="G682" s="37">
        <f>VLOOKUP(D682,episodes!$A$1:$D$76,3,FALSE)</f>
        <v>1</v>
      </c>
      <c r="H682" s="37">
        <f>VLOOKUP(D682,episodes!$A$1:$D$76,4,FALSE)</f>
        <v>16</v>
      </c>
      <c r="J682" s="43"/>
      <c r="K682" s="44">
        <f>COUNTIFS(A:A,A681)</f>
        <v>78</v>
      </c>
      <c r="L682" s="44">
        <f>COUNTIFS(B:B,B682)</f>
        <v>77</v>
      </c>
      <c r="M682" s="46" t="s">
        <v>528</v>
      </c>
      <c r="N682" s="49"/>
      <c r="O682" s="46" t="s">
        <v>1343</v>
      </c>
      <c r="P682" s="46" t="s">
        <v>2979</v>
      </c>
    </row>
    <row r="683" spans="1:16" hidden="1" x14ac:dyDescent="0.3">
      <c r="A683" s="40" t="s">
        <v>1840</v>
      </c>
      <c r="B683" s="34" t="s">
        <v>774</v>
      </c>
      <c r="C683" s="35" t="s">
        <v>3303</v>
      </c>
      <c r="D683" s="48">
        <v>117</v>
      </c>
      <c r="E683" s="42">
        <f>VLOOKUP(D683,episodes!$A$1:$B$76,2,FALSE)</f>
        <v>18</v>
      </c>
      <c r="F683" s="37" t="str">
        <f>VLOOKUP(D683,episodes!$A$1:$E$76,5,FALSE)</f>
        <v>The Squire of Gothos</v>
      </c>
      <c r="G683" s="37">
        <f>VLOOKUP(D683,episodes!$A$1:$D$76,3,FALSE)</f>
        <v>1</v>
      </c>
      <c r="H683" s="37">
        <f>VLOOKUP(D683,episodes!$A$1:$D$76,4,FALSE)</f>
        <v>17</v>
      </c>
      <c r="J683" s="43"/>
      <c r="K683" s="44">
        <f>COUNTIFS(A:A,A682)</f>
        <v>78</v>
      </c>
      <c r="L683" s="44">
        <f>COUNTIFS(B:B,B683)</f>
        <v>77</v>
      </c>
      <c r="M683" s="46" t="s">
        <v>599</v>
      </c>
      <c r="N683" s="46"/>
      <c r="O683" s="46" t="s">
        <v>699</v>
      </c>
      <c r="P683" s="46" t="s">
        <v>2979</v>
      </c>
    </row>
    <row r="684" spans="1:16" hidden="1" x14ac:dyDescent="0.3">
      <c r="A684" s="40" t="s">
        <v>1840</v>
      </c>
      <c r="B684" s="34" t="s">
        <v>774</v>
      </c>
      <c r="C684" s="35" t="s">
        <v>2193</v>
      </c>
      <c r="D684" s="48">
        <v>117</v>
      </c>
      <c r="E684" s="42">
        <f>VLOOKUP(D684,episodes!$A$1:$B$76,2,FALSE)</f>
        <v>18</v>
      </c>
      <c r="F684" s="37" t="str">
        <f>VLOOKUP(D684,episodes!$A$1:$E$76,5,FALSE)</f>
        <v>The Squire of Gothos</v>
      </c>
      <c r="G684" s="37">
        <f>VLOOKUP(D684,episodes!$A$1:$D$76,3,FALSE)</f>
        <v>1</v>
      </c>
      <c r="H684" s="37">
        <f>VLOOKUP(D684,episodes!$A$1:$D$76,4,FALSE)</f>
        <v>17</v>
      </c>
      <c r="J684" s="43"/>
      <c r="K684" s="44">
        <f>COUNTIFS(A:A,A683)</f>
        <v>78</v>
      </c>
      <c r="L684" s="44">
        <f>COUNTIFS(B:B,B684)</f>
        <v>77</v>
      </c>
      <c r="M684" s="46" t="s">
        <v>2542</v>
      </c>
      <c r="N684" s="46" t="s">
        <v>184</v>
      </c>
      <c r="O684" s="46" t="s">
        <v>1166</v>
      </c>
      <c r="P684" s="46" t="s">
        <v>2979</v>
      </c>
    </row>
    <row r="685" spans="1:16" hidden="1" x14ac:dyDescent="0.3">
      <c r="A685" s="40" t="s">
        <v>1840</v>
      </c>
      <c r="B685" s="34" t="s">
        <v>774</v>
      </c>
      <c r="C685" s="35" t="s">
        <v>2194</v>
      </c>
      <c r="D685" s="48">
        <v>117</v>
      </c>
      <c r="E685" s="42">
        <f>VLOOKUP(D685,episodes!$A$1:$B$76,2,FALSE)</f>
        <v>18</v>
      </c>
      <c r="F685" s="37" t="str">
        <f>VLOOKUP(D685,episodes!$A$1:$E$76,5,FALSE)</f>
        <v>The Squire of Gothos</v>
      </c>
      <c r="G685" s="37">
        <f>VLOOKUP(D685,episodes!$A$1:$D$76,3,FALSE)</f>
        <v>1</v>
      </c>
      <c r="H685" s="37">
        <f>VLOOKUP(D685,episodes!$A$1:$D$76,4,FALSE)</f>
        <v>17</v>
      </c>
      <c r="J685" s="43"/>
      <c r="K685" s="44">
        <f>COUNTIFS(A:A,A684)</f>
        <v>78</v>
      </c>
      <c r="L685" s="44">
        <f>COUNTIFS(B:B,B685)</f>
        <v>77</v>
      </c>
      <c r="M685" s="46" t="s">
        <v>2542</v>
      </c>
      <c r="N685" s="45" t="s">
        <v>2503</v>
      </c>
      <c r="O685" s="46" t="s">
        <v>1167</v>
      </c>
      <c r="P685" s="46" t="s">
        <v>2979</v>
      </c>
    </row>
    <row r="686" spans="1:16" hidden="1" x14ac:dyDescent="0.3">
      <c r="A686" s="40" t="s">
        <v>1840</v>
      </c>
      <c r="B686" s="34" t="s">
        <v>774</v>
      </c>
      <c r="C686" s="35" t="s">
        <v>2195</v>
      </c>
      <c r="D686" s="48">
        <v>117</v>
      </c>
      <c r="E686" s="42">
        <f>VLOOKUP(D686,episodes!$A$1:$B$76,2,FALSE)</f>
        <v>18</v>
      </c>
      <c r="F686" s="37" t="str">
        <f>VLOOKUP(D686,episodes!$A$1:$E$76,5,FALSE)</f>
        <v>The Squire of Gothos</v>
      </c>
      <c r="G686" s="37">
        <f>VLOOKUP(D686,episodes!$A$1:$D$76,3,FALSE)</f>
        <v>1</v>
      </c>
      <c r="H686" s="37">
        <f>VLOOKUP(D686,episodes!$A$1:$D$76,4,FALSE)</f>
        <v>17</v>
      </c>
      <c r="J686" s="43"/>
      <c r="K686" s="44">
        <f>COUNTIFS(A:A,A685)</f>
        <v>78</v>
      </c>
      <c r="L686" s="44">
        <f>COUNTIFS(B:B,B686)</f>
        <v>77</v>
      </c>
      <c r="M686" s="46" t="s">
        <v>252</v>
      </c>
      <c r="N686" s="46" t="s">
        <v>2491</v>
      </c>
      <c r="O686" s="46" t="s">
        <v>679</v>
      </c>
      <c r="P686" s="46" t="s">
        <v>2979</v>
      </c>
    </row>
    <row r="687" spans="1:16" hidden="1" x14ac:dyDescent="0.3">
      <c r="A687" s="40" t="s">
        <v>1840</v>
      </c>
      <c r="B687" s="34" t="s">
        <v>774</v>
      </c>
      <c r="C687" s="35" t="s">
        <v>2202</v>
      </c>
      <c r="D687" s="48">
        <v>118</v>
      </c>
      <c r="E687" s="42">
        <f>VLOOKUP(D687,episodes!$A$1:$B$76,2,FALSE)</f>
        <v>19</v>
      </c>
      <c r="F687" s="37" t="str">
        <f>VLOOKUP(D687,episodes!$A$1:$E$76,5,FALSE)</f>
        <v>Arena</v>
      </c>
      <c r="G687" s="37">
        <f>VLOOKUP(D687,episodes!$A$1:$D$76,3,FALSE)</f>
        <v>1</v>
      </c>
      <c r="H687" s="37">
        <f>VLOOKUP(D687,episodes!$A$1:$D$76,4,FALSE)</f>
        <v>18</v>
      </c>
      <c r="J687" s="43"/>
      <c r="K687" s="44">
        <f>COUNTIFS(A:A,A686)</f>
        <v>78</v>
      </c>
      <c r="L687" s="44">
        <f>COUNTIFS(B:B,B687)</f>
        <v>77</v>
      </c>
      <c r="M687" s="46" t="s">
        <v>1068</v>
      </c>
      <c r="N687" s="46"/>
      <c r="O687" s="46" t="s">
        <v>1086</v>
      </c>
      <c r="P687" s="46" t="s">
        <v>2979</v>
      </c>
    </row>
    <row r="688" spans="1:16" hidden="1" x14ac:dyDescent="0.3">
      <c r="A688" s="40" t="s">
        <v>1840</v>
      </c>
      <c r="B688" s="34" t="s">
        <v>774</v>
      </c>
      <c r="C688" s="35" t="s">
        <v>2203</v>
      </c>
      <c r="D688" s="48">
        <v>118</v>
      </c>
      <c r="E688" s="42">
        <f>VLOOKUP(D688,episodes!$A$1:$B$76,2,FALSE)</f>
        <v>19</v>
      </c>
      <c r="F688" s="37" t="str">
        <f>VLOOKUP(D688,episodes!$A$1:$E$76,5,FALSE)</f>
        <v>Arena</v>
      </c>
      <c r="G688" s="37">
        <f>VLOOKUP(D688,episodes!$A$1:$D$76,3,FALSE)</f>
        <v>1</v>
      </c>
      <c r="H688" s="37">
        <f>VLOOKUP(D688,episodes!$A$1:$D$76,4,FALSE)</f>
        <v>18</v>
      </c>
      <c r="J688" s="43"/>
      <c r="K688" s="44">
        <f>COUNTIFS(A:A,A687)</f>
        <v>78</v>
      </c>
      <c r="L688" s="44">
        <f>COUNTIFS(B:B,B688)</f>
        <v>77</v>
      </c>
      <c r="M688" s="46" t="s">
        <v>1068</v>
      </c>
      <c r="N688" s="46"/>
      <c r="O688" s="46" t="s">
        <v>1087</v>
      </c>
      <c r="P688" s="46" t="s">
        <v>2979</v>
      </c>
    </row>
    <row r="689" spans="1:16" s="40" customFormat="1" hidden="1" x14ac:dyDescent="0.3">
      <c r="A689" s="40" t="s">
        <v>1840</v>
      </c>
      <c r="B689" s="34" t="s">
        <v>774</v>
      </c>
      <c r="C689" s="35" t="s">
        <v>2204</v>
      </c>
      <c r="D689" s="48">
        <v>118</v>
      </c>
      <c r="E689" s="42">
        <f>VLOOKUP(D689,episodes!$A$1:$B$76,2,FALSE)</f>
        <v>19</v>
      </c>
      <c r="F689" s="37" t="str">
        <f>VLOOKUP(D689,episodes!$A$1:$E$76,5,FALSE)</f>
        <v>Arena</v>
      </c>
      <c r="G689" s="37">
        <f>VLOOKUP(D689,episodes!$A$1:$D$76,3,FALSE)</f>
        <v>1</v>
      </c>
      <c r="H689" s="37">
        <f>VLOOKUP(D689,episodes!$A$1:$D$76,4,FALSE)</f>
        <v>18</v>
      </c>
      <c r="I689" s="36"/>
      <c r="J689" s="43"/>
      <c r="K689" s="44">
        <f>COUNTIFS(A:A,A688)</f>
        <v>78</v>
      </c>
      <c r="L689" s="44">
        <f>COUNTIFS(B:B,B689)</f>
        <v>77</v>
      </c>
      <c r="M689" s="46" t="s">
        <v>1068</v>
      </c>
      <c r="N689" s="39"/>
      <c r="O689" s="46" t="s">
        <v>1088</v>
      </c>
      <c r="P689" s="46" t="s">
        <v>2979</v>
      </c>
    </row>
    <row r="690" spans="1:16" s="40" customFormat="1" hidden="1" x14ac:dyDescent="0.3">
      <c r="A690" s="40" t="s">
        <v>1840</v>
      </c>
      <c r="B690" s="34" t="s">
        <v>774</v>
      </c>
      <c r="C690" s="35" t="s">
        <v>2947</v>
      </c>
      <c r="D690" s="48">
        <v>120</v>
      </c>
      <c r="E690" s="42">
        <f>VLOOKUP(D690,episodes!$A$1:$B$76,2,FALSE)</f>
        <v>21</v>
      </c>
      <c r="F690" s="37" t="str">
        <f>VLOOKUP(D690,episodes!$A$1:$E$76,5,FALSE)</f>
        <v>Court Martial</v>
      </c>
      <c r="G690" s="37">
        <f>VLOOKUP(D690,episodes!$A$1:$D$76,3,FALSE)</f>
        <v>1</v>
      </c>
      <c r="H690" s="37">
        <f>VLOOKUP(D690,episodes!$A$1:$D$76,4,FALSE)</f>
        <v>20</v>
      </c>
      <c r="I690" s="36"/>
      <c r="J690" s="43"/>
      <c r="K690" s="44">
        <f>COUNTIFS(A:A,A689)</f>
        <v>78</v>
      </c>
      <c r="L690" s="44">
        <f>COUNTIFS(B:B,B690)</f>
        <v>77</v>
      </c>
      <c r="M690" s="46" t="s">
        <v>198</v>
      </c>
      <c r="N690" s="46"/>
      <c r="O690" s="46" t="s">
        <v>401</v>
      </c>
      <c r="P690" s="46" t="s">
        <v>2979</v>
      </c>
    </row>
    <row r="691" spans="1:16" s="40" customFormat="1" hidden="1" x14ac:dyDescent="0.3">
      <c r="A691" s="40" t="s">
        <v>1840</v>
      </c>
      <c r="B691" s="34" t="s">
        <v>774</v>
      </c>
      <c r="C691" s="35" t="s">
        <v>3377</v>
      </c>
      <c r="D691" s="48">
        <v>120</v>
      </c>
      <c r="E691" s="42">
        <f>VLOOKUP(D691,episodes!$A$1:$B$76,2,FALSE)</f>
        <v>21</v>
      </c>
      <c r="F691" s="37" t="str">
        <f>VLOOKUP(D691,episodes!$A$1:$E$76,5,FALSE)</f>
        <v>Court Martial</v>
      </c>
      <c r="G691" s="37">
        <f>VLOOKUP(D691,episodes!$A$1:$D$76,3,FALSE)</f>
        <v>1</v>
      </c>
      <c r="H691" s="37">
        <f>VLOOKUP(D691,episodes!$A$1:$D$76,4,FALSE)</f>
        <v>20</v>
      </c>
      <c r="I691" s="36"/>
      <c r="J691" s="43"/>
      <c r="K691" s="44">
        <f>COUNTIFS(A:A,A690)</f>
        <v>78</v>
      </c>
      <c r="L691" s="44">
        <f>COUNTIFS(B:B,B691)</f>
        <v>77</v>
      </c>
      <c r="M691" s="46" t="s">
        <v>2491</v>
      </c>
      <c r="N691" s="46" t="s">
        <v>126</v>
      </c>
      <c r="O691" s="46" t="s">
        <v>1000</v>
      </c>
      <c r="P691" s="46" t="s">
        <v>2979</v>
      </c>
    </row>
    <row r="692" spans="1:16" s="40" customFormat="1" hidden="1" x14ac:dyDescent="0.3">
      <c r="A692" s="40" t="s">
        <v>1840</v>
      </c>
      <c r="B692" s="34" t="s">
        <v>774</v>
      </c>
      <c r="C692" s="35" t="s">
        <v>3381</v>
      </c>
      <c r="D692" s="48">
        <v>120</v>
      </c>
      <c r="E692" s="42">
        <f>VLOOKUP(D692,episodes!$A$1:$B$76,2,FALSE)</f>
        <v>21</v>
      </c>
      <c r="F692" s="37" t="str">
        <f>VLOOKUP(D692,episodes!$A$1:$E$76,5,FALSE)</f>
        <v>Court Martial</v>
      </c>
      <c r="G692" s="37">
        <f>VLOOKUP(D692,episodes!$A$1:$D$76,3,FALSE)</f>
        <v>1</v>
      </c>
      <c r="H692" s="37">
        <f>VLOOKUP(D692,episodes!$A$1:$D$76,4,FALSE)</f>
        <v>20</v>
      </c>
      <c r="I692" s="36"/>
      <c r="J692" s="43"/>
      <c r="K692" s="44">
        <f>COUNTIFS(A:A,A691)</f>
        <v>78</v>
      </c>
      <c r="L692" s="44">
        <f>COUNTIFS(B:B,B692)</f>
        <v>77</v>
      </c>
      <c r="M692" s="46" t="s">
        <v>602</v>
      </c>
      <c r="N692" s="46"/>
      <c r="O692" s="46" t="s">
        <v>678</v>
      </c>
      <c r="P692" s="46" t="s">
        <v>2979</v>
      </c>
    </row>
    <row r="693" spans="1:16" s="40" customFormat="1" hidden="1" x14ac:dyDescent="0.3">
      <c r="A693" s="40" t="s">
        <v>1840</v>
      </c>
      <c r="B693" s="34" t="s">
        <v>774</v>
      </c>
      <c r="C693" s="35" t="s">
        <v>3382</v>
      </c>
      <c r="D693" s="48">
        <v>121</v>
      </c>
      <c r="E693" s="42">
        <f>VLOOKUP(D693,episodes!$A$1:$B$76,2,FALSE)</f>
        <v>22</v>
      </c>
      <c r="F693" s="37" t="str">
        <f>VLOOKUP(D693,episodes!$A$1:$E$76,5,FALSE)</f>
        <v>The Return of the Archons</v>
      </c>
      <c r="G693" s="37">
        <f>VLOOKUP(D693,episodes!$A$1:$D$76,3,FALSE)</f>
        <v>1</v>
      </c>
      <c r="H693" s="37">
        <f>VLOOKUP(D693,episodes!$A$1:$D$76,4,FALSE)</f>
        <v>21</v>
      </c>
      <c r="I693" s="36"/>
      <c r="J693" s="43"/>
      <c r="K693" s="44">
        <f>COUNTIFS(A:A,A692)</f>
        <v>78</v>
      </c>
      <c r="L693" s="44">
        <f>COUNTIFS(B:B,B693)</f>
        <v>77</v>
      </c>
      <c r="M693" s="46" t="s">
        <v>602</v>
      </c>
      <c r="N693" s="46"/>
      <c r="O693" s="46" t="s">
        <v>675</v>
      </c>
      <c r="P693" s="46" t="s">
        <v>2979</v>
      </c>
    </row>
    <row r="694" spans="1:16" s="40" customFormat="1" hidden="1" x14ac:dyDescent="0.3">
      <c r="A694" s="40" t="s">
        <v>1840</v>
      </c>
      <c r="B694" s="34" t="s">
        <v>774</v>
      </c>
      <c r="C694" s="35" t="s">
        <v>2240</v>
      </c>
      <c r="D694" s="48">
        <v>121</v>
      </c>
      <c r="E694" s="42">
        <f>VLOOKUP(D694,episodes!$A$1:$B$76,2,FALSE)</f>
        <v>22</v>
      </c>
      <c r="F694" s="37" t="str">
        <f>VLOOKUP(D694,episodes!$A$1:$E$76,5,FALSE)</f>
        <v>The Return of the Archons</v>
      </c>
      <c r="G694" s="37">
        <f>VLOOKUP(D694,episodes!$A$1:$D$76,3,FALSE)</f>
        <v>1</v>
      </c>
      <c r="H694" s="37">
        <f>VLOOKUP(D694,episodes!$A$1:$D$76,4,FALSE)</f>
        <v>21</v>
      </c>
      <c r="I694" s="36"/>
      <c r="J694" s="43"/>
      <c r="K694" s="44">
        <f>COUNTIFS(A:A,A693)</f>
        <v>78</v>
      </c>
      <c r="L694" s="44">
        <f>COUNTIFS(B:B,B694)</f>
        <v>77</v>
      </c>
      <c r="M694" s="46" t="s">
        <v>1068</v>
      </c>
      <c r="N694" s="39"/>
      <c r="O694" s="46" t="s">
        <v>1089</v>
      </c>
      <c r="P694" s="46" t="s">
        <v>2979</v>
      </c>
    </row>
    <row r="695" spans="1:16" s="40" customFormat="1" hidden="1" x14ac:dyDescent="0.3">
      <c r="A695" s="40" t="s">
        <v>1840</v>
      </c>
      <c r="B695" s="34" t="s">
        <v>774</v>
      </c>
      <c r="C695" s="35" t="s">
        <v>2241</v>
      </c>
      <c r="D695" s="48">
        <v>121</v>
      </c>
      <c r="E695" s="42">
        <f>VLOOKUP(D695,episodes!$A$1:$B$76,2,FALSE)</f>
        <v>22</v>
      </c>
      <c r="F695" s="37" t="str">
        <f>VLOOKUP(D695,episodes!$A$1:$E$76,5,FALSE)</f>
        <v>The Return of the Archons</v>
      </c>
      <c r="G695" s="37">
        <f>VLOOKUP(D695,episodes!$A$1:$D$76,3,FALSE)</f>
        <v>1</v>
      </c>
      <c r="H695" s="37">
        <f>VLOOKUP(D695,episodes!$A$1:$D$76,4,FALSE)</f>
        <v>21</v>
      </c>
      <c r="I695" s="36"/>
      <c r="J695" s="43"/>
      <c r="K695" s="44">
        <f>COUNTIFS(A:A,A694)</f>
        <v>78</v>
      </c>
      <c r="L695" s="44">
        <f>COUNTIFS(B:B,B695)</f>
        <v>77</v>
      </c>
      <c r="M695" s="46" t="s">
        <v>1068</v>
      </c>
      <c r="N695" s="39"/>
      <c r="O695" s="46" t="s">
        <v>1090</v>
      </c>
      <c r="P695" s="46" t="s">
        <v>2979</v>
      </c>
    </row>
    <row r="696" spans="1:16" s="40" customFormat="1" hidden="1" x14ac:dyDescent="0.3">
      <c r="A696" s="40" t="s">
        <v>1840</v>
      </c>
      <c r="B696" s="34" t="s">
        <v>774</v>
      </c>
      <c r="C696" s="35" t="s">
        <v>2948</v>
      </c>
      <c r="D696" s="48">
        <v>122</v>
      </c>
      <c r="E696" s="42">
        <f>VLOOKUP(D696,episodes!$A$1:$B$76,2,FALSE)</f>
        <v>23</v>
      </c>
      <c r="F696" s="37" t="str">
        <f>VLOOKUP(D696,episodes!$A$1:$E$76,5,FALSE)</f>
        <v>Space Seed</v>
      </c>
      <c r="G696" s="37">
        <f>VLOOKUP(D696,episodes!$A$1:$D$76,3,FALSE)</f>
        <v>1</v>
      </c>
      <c r="H696" s="37">
        <f>VLOOKUP(D696,episodes!$A$1:$D$76,4,FALSE)</f>
        <v>22</v>
      </c>
      <c r="I696" s="36"/>
      <c r="J696" s="43"/>
      <c r="K696" s="44">
        <f>COUNTIFS(A:A,A695)</f>
        <v>78</v>
      </c>
      <c r="L696" s="44">
        <f>COUNTIFS(B:B,B696)</f>
        <v>77</v>
      </c>
      <c r="M696" s="46" t="s">
        <v>517</v>
      </c>
      <c r="N696" s="49"/>
      <c r="O696" s="46" t="s">
        <v>1554</v>
      </c>
      <c r="P696" s="46" t="s">
        <v>2979</v>
      </c>
    </row>
    <row r="697" spans="1:16" s="40" customFormat="1" hidden="1" x14ac:dyDescent="0.3">
      <c r="A697" s="40" t="s">
        <v>1840</v>
      </c>
      <c r="B697" s="34" t="s">
        <v>774</v>
      </c>
      <c r="C697" s="35" t="s">
        <v>2253</v>
      </c>
      <c r="D697" s="48">
        <v>122</v>
      </c>
      <c r="E697" s="42">
        <f>VLOOKUP(D697,episodes!$A$1:$B$76,2,FALSE)</f>
        <v>23</v>
      </c>
      <c r="F697" s="37" t="str">
        <f>VLOOKUP(D697,episodes!$A$1:$E$76,5,FALSE)</f>
        <v>Space Seed</v>
      </c>
      <c r="G697" s="37">
        <f>VLOOKUP(D697,episodes!$A$1:$D$76,3,FALSE)</f>
        <v>1</v>
      </c>
      <c r="H697" s="37">
        <f>VLOOKUP(D697,episodes!$A$1:$D$76,4,FALSE)</f>
        <v>22</v>
      </c>
      <c r="I697" s="36"/>
      <c r="J697" s="43"/>
      <c r="K697" s="44">
        <f>COUNTIFS(A:A,A696)</f>
        <v>78</v>
      </c>
      <c r="L697" s="44">
        <f>COUNTIFS(B:B,B697)</f>
        <v>77</v>
      </c>
      <c r="M697" s="46" t="s">
        <v>2542</v>
      </c>
      <c r="N697" s="49"/>
      <c r="O697" s="46" t="s">
        <v>1168</v>
      </c>
      <c r="P697" s="46" t="s">
        <v>2979</v>
      </c>
    </row>
    <row r="698" spans="1:16" s="40" customFormat="1" hidden="1" x14ac:dyDescent="0.3">
      <c r="A698" s="40" t="s">
        <v>1840</v>
      </c>
      <c r="B698" s="34" t="s">
        <v>774</v>
      </c>
      <c r="C698" s="35" t="s">
        <v>2280</v>
      </c>
      <c r="D698" s="48">
        <v>123</v>
      </c>
      <c r="E698" s="42">
        <f>VLOOKUP(D698,episodes!$A$1:$B$76,2,FALSE)</f>
        <v>24</v>
      </c>
      <c r="F698" s="37" t="str">
        <f>VLOOKUP(D698,episodes!$A$1:$E$76,5,FALSE)</f>
        <v>A Taste of Armageddon</v>
      </c>
      <c r="G698" s="37">
        <f>VLOOKUP(D698,episodes!$A$1:$D$76,3,FALSE)</f>
        <v>1</v>
      </c>
      <c r="H698" s="37">
        <f>VLOOKUP(D698,episodes!$A$1:$D$76,4,FALSE)</f>
        <v>23</v>
      </c>
      <c r="I698" s="36"/>
      <c r="J698" s="43"/>
      <c r="K698" s="44">
        <f>COUNTIFS(A:A,A697)</f>
        <v>78</v>
      </c>
      <c r="L698" s="44">
        <f>COUNTIFS(B:B,B698)</f>
        <v>77</v>
      </c>
      <c r="M698" s="46" t="s">
        <v>600</v>
      </c>
      <c r="N698" s="46"/>
      <c r="O698" s="46" t="s">
        <v>663</v>
      </c>
      <c r="P698" s="46" t="s">
        <v>2979</v>
      </c>
    </row>
    <row r="699" spans="1:16" s="40" customFormat="1" hidden="1" x14ac:dyDescent="0.3">
      <c r="A699" s="40" t="s">
        <v>1840</v>
      </c>
      <c r="B699" s="34" t="s">
        <v>774</v>
      </c>
      <c r="C699" s="35" t="s">
        <v>2290</v>
      </c>
      <c r="D699" s="48">
        <v>124</v>
      </c>
      <c r="E699" s="42">
        <f>VLOOKUP(D699,episodes!$A$1:$B$76,2,FALSE)</f>
        <v>25</v>
      </c>
      <c r="F699" s="37" t="str">
        <f>VLOOKUP(D699,episodes!$A$1:$E$76,5,FALSE)</f>
        <v>This Side of Paradise</v>
      </c>
      <c r="G699" s="37">
        <f>VLOOKUP(D699,episodes!$A$1:$D$76,3,FALSE)</f>
        <v>1</v>
      </c>
      <c r="H699" s="37">
        <f>VLOOKUP(D699,episodes!$A$1:$D$76,4,FALSE)</f>
        <v>24</v>
      </c>
      <c r="I699" s="36"/>
      <c r="J699" s="43"/>
      <c r="K699" s="44">
        <f>COUNTIFS(A:A,A698)</f>
        <v>78</v>
      </c>
      <c r="L699" s="44">
        <f>COUNTIFS(B:B,B699)</f>
        <v>77</v>
      </c>
      <c r="M699" s="46" t="s">
        <v>214</v>
      </c>
      <c r="N699" s="49"/>
      <c r="O699" s="46" t="s">
        <v>680</v>
      </c>
      <c r="P699" s="46" t="s">
        <v>2979</v>
      </c>
    </row>
    <row r="700" spans="1:16" s="40" customFormat="1" hidden="1" x14ac:dyDescent="0.3">
      <c r="A700" s="40" t="s">
        <v>1840</v>
      </c>
      <c r="B700" s="34" t="s">
        <v>774</v>
      </c>
      <c r="C700" s="35" t="s">
        <v>2291</v>
      </c>
      <c r="D700" s="48">
        <v>124</v>
      </c>
      <c r="E700" s="42">
        <f>VLOOKUP(D700,episodes!$A$1:$B$76,2,FALSE)</f>
        <v>25</v>
      </c>
      <c r="F700" s="37" t="str">
        <f>VLOOKUP(D700,episodes!$A$1:$E$76,5,FALSE)</f>
        <v>This Side of Paradise</v>
      </c>
      <c r="G700" s="37">
        <f>VLOOKUP(D700,episodes!$A$1:$D$76,3,FALSE)</f>
        <v>1</v>
      </c>
      <c r="H700" s="37">
        <f>VLOOKUP(D700,episodes!$A$1:$D$76,4,FALSE)</f>
        <v>24</v>
      </c>
      <c r="I700" s="36"/>
      <c r="J700" s="43"/>
      <c r="K700" s="44">
        <f>COUNTIFS(A:A,A699)</f>
        <v>78</v>
      </c>
      <c r="L700" s="44">
        <f>COUNTIFS(B:B,B700)</f>
        <v>77</v>
      </c>
      <c r="M700" s="46" t="s">
        <v>2542</v>
      </c>
      <c r="N700" s="49"/>
      <c r="O700" s="46" t="s">
        <v>1169</v>
      </c>
      <c r="P700" s="46" t="s">
        <v>2979</v>
      </c>
    </row>
    <row r="701" spans="1:16" s="40" customFormat="1" hidden="1" x14ac:dyDescent="0.3">
      <c r="A701" s="40" t="s">
        <v>1840</v>
      </c>
      <c r="B701" s="34" t="s">
        <v>774</v>
      </c>
      <c r="C701" s="35" t="s">
        <v>2292</v>
      </c>
      <c r="D701" s="48">
        <v>124</v>
      </c>
      <c r="E701" s="42">
        <f>VLOOKUP(D701,episodes!$A$1:$B$76,2,FALSE)</f>
        <v>25</v>
      </c>
      <c r="F701" s="37" t="str">
        <f>VLOOKUP(D701,episodes!$A$1:$E$76,5,FALSE)</f>
        <v>This Side of Paradise</v>
      </c>
      <c r="G701" s="37">
        <f>VLOOKUP(D701,episodes!$A$1:$D$76,3,FALSE)</f>
        <v>1</v>
      </c>
      <c r="H701" s="37">
        <f>VLOOKUP(D701,episodes!$A$1:$D$76,4,FALSE)</f>
        <v>24</v>
      </c>
      <c r="I701" s="36"/>
      <c r="J701" s="43"/>
      <c r="K701" s="44">
        <f>COUNTIFS(A:A,A700)</f>
        <v>78</v>
      </c>
      <c r="L701" s="44">
        <f>COUNTIFS(B:B,B701)</f>
        <v>77</v>
      </c>
      <c r="M701" s="46" t="s">
        <v>1068</v>
      </c>
      <c r="N701" s="39"/>
      <c r="O701" s="46" t="s">
        <v>1091</v>
      </c>
      <c r="P701" s="46" t="s">
        <v>2979</v>
      </c>
    </row>
    <row r="702" spans="1:16" s="40" customFormat="1" hidden="1" x14ac:dyDescent="0.3">
      <c r="A702" s="40" t="s">
        <v>1840</v>
      </c>
      <c r="B702" s="34" t="s">
        <v>774</v>
      </c>
      <c r="C702" s="35" t="s">
        <v>2293</v>
      </c>
      <c r="D702" s="48">
        <v>124</v>
      </c>
      <c r="E702" s="42">
        <f>VLOOKUP(D702,episodes!$A$1:$B$76,2,FALSE)</f>
        <v>25</v>
      </c>
      <c r="F702" s="37" t="str">
        <f>VLOOKUP(D702,episodes!$A$1:$E$76,5,FALSE)</f>
        <v>This Side of Paradise</v>
      </c>
      <c r="G702" s="37">
        <f>VLOOKUP(D702,episodes!$A$1:$D$76,3,FALSE)</f>
        <v>1</v>
      </c>
      <c r="H702" s="37">
        <f>VLOOKUP(D702,episodes!$A$1:$D$76,4,FALSE)</f>
        <v>24</v>
      </c>
      <c r="I702" s="36"/>
      <c r="J702" s="43"/>
      <c r="K702" s="44">
        <f>COUNTIFS(A:A,A701)</f>
        <v>78</v>
      </c>
      <c r="L702" s="44">
        <f>COUNTIFS(B:B,B702)</f>
        <v>77</v>
      </c>
      <c r="M702" s="46" t="s">
        <v>1068</v>
      </c>
      <c r="N702" s="39"/>
      <c r="O702" s="46" t="s">
        <v>1092</v>
      </c>
      <c r="P702" s="46" t="s">
        <v>2979</v>
      </c>
    </row>
    <row r="703" spans="1:16" s="40" customFormat="1" hidden="1" x14ac:dyDescent="0.3">
      <c r="A703" s="40" t="s">
        <v>1840</v>
      </c>
      <c r="B703" s="34" t="s">
        <v>774</v>
      </c>
      <c r="C703" s="35" t="s">
        <v>2306</v>
      </c>
      <c r="D703" s="48">
        <v>125</v>
      </c>
      <c r="E703" s="42">
        <f>VLOOKUP(D703,episodes!$A$1:$B$76,2,FALSE)</f>
        <v>26</v>
      </c>
      <c r="F703" s="37" t="str">
        <f>VLOOKUP(D703,episodes!$A$1:$E$76,5,FALSE)</f>
        <v>The Devil in the Dark</v>
      </c>
      <c r="G703" s="37">
        <f>VLOOKUP(D703,episodes!$A$1:$D$76,3,FALSE)</f>
        <v>1</v>
      </c>
      <c r="H703" s="37">
        <f>VLOOKUP(D703,episodes!$A$1:$D$76,4,FALSE)</f>
        <v>25</v>
      </c>
      <c r="I703" s="36"/>
      <c r="J703" s="43"/>
      <c r="K703" s="44">
        <f>COUNTIFS(A:A,A702)</f>
        <v>78</v>
      </c>
      <c r="L703" s="44">
        <f>COUNTIFS(B:B,B703)</f>
        <v>77</v>
      </c>
      <c r="M703" s="46" t="s">
        <v>2542</v>
      </c>
      <c r="N703" s="39"/>
      <c r="O703" s="46" t="s">
        <v>1170</v>
      </c>
      <c r="P703" s="46" t="s">
        <v>2979</v>
      </c>
    </row>
    <row r="704" spans="1:16" s="40" customFormat="1" hidden="1" x14ac:dyDescent="0.3">
      <c r="A704" s="40" t="s">
        <v>1840</v>
      </c>
      <c r="B704" s="34" t="s">
        <v>774</v>
      </c>
      <c r="C704" s="35" t="s">
        <v>2307</v>
      </c>
      <c r="D704" s="48">
        <v>125</v>
      </c>
      <c r="E704" s="42">
        <f>VLOOKUP(D704,episodes!$A$1:$B$76,2,FALSE)</f>
        <v>26</v>
      </c>
      <c r="F704" s="37" t="str">
        <f>VLOOKUP(D704,episodes!$A$1:$E$76,5,FALSE)</f>
        <v>The Devil in the Dark</v>
      </c>
      <c r="G704" s="37">
        <f>VLOOKUP(D704,episodes!$A$1:$D$76,3,FALSE)</f>
        <v>1</v>
      </c>
      <c r="H704" s="37">
        <f>VLOOKUP(D704,episodes!$A$1:$D$76,4,FALSE)</f>
        <v>25</v>
      </c>
      <c r="I704" s="36"/>
      <c r="J704" s="43"/>
      <c r="K704" s="44">
        <f>COUNTIFS(A:A,A703)</f>
        <v>78</v>
      </c>
      <c r="L704" s="44">
        <f>COUNTIFS(B:B,B704)</f>
        <v>77</v>
      </c>
      <c r="M704" s="46" t="s">
        <v>1068</v>
      </c>
      <c r="N704" s="39"/>
      <c r="O704" s="46" t="s">
        <v>1698</v>
      </c>
      <c r="P704" s="46" t="s">
        <v>2979</v>
      </c>
    </row>
    <row r="705" spans="1:16" s="40" customFormat="1" hidden="1" x14ac:dyDescent="0.3">
      <c r="A705" s="40" t="s">
        <v>1840</v>
      </c>
      <c r="B705" s="34" t="s">
        <v>774</v>
      </c>
      <c r="C705" s="35" t="s">
        <v>2307</v>
      </c>
      <c r="D705" s="48">
        <v>125</v>
      </c>
      <c r="E705" s="42">
        <f>VLOOKUP(D705,episodes!$A$1:$B$76,2,FALSE)</f>
        <v>26</v>
      </c>
      <c r="F705" s="37" t="str">
        <f>VLOOKUP(D705,episodes!$A$1:$E$76,5,FALSE)</f>
        <v>The Devil in the Dark</v>
      </c>
      <c r="G705" s="37">
        <f>VLOOKUP(D705,episodes!$A$1:$D$76,3,FALSE)</f>
        <v>1</v>
      </c>
      <c r="H705" s="37">
        <f>VLOOKUP(D705,episodes!$A$1:$D$76,4,FALSE)</f>
        <v>25</v>
      </c>
      <c r="I705" s="36"/>
      <c r="J705" s="43"/>
      <c r="K705" s="44">
        <f>COUNTIFS(A:A,A704)</f>
        <v>78</v>
      </c>
      <c r="L705" s="44">
        <f>COUNTIFS(B:B,B705)</f>
        <v>77</v>
      </c>
      <c r="M705" s="46" t="s">
        <v>1068</v>
      </c>
      <c r="N705" s="39"/>
      <c r="O705" s="46" t="s">
        <v>1698</v>
      </c>
      <c r="P705" s="46" t="s">
        <v>2979</v>
      </c>
    </row>
    <row r="706" spans="1:16" s="40" customFormat="1" hidden="1" x14ac:dyDescent="0.3">
      <c r="A706" s="40" t="s">
        <v>1840</v>
      </c>
      <c r="B706" s="34" t="s">
        <v>774</v>
      </c>
      <c r="C706" s="35" t="s">
        <v>2307</v>
      </c>
      <c r="D706" s="48">
        <v>125</v>
      </c>
      <c r="E706" s="42">
        <f>VLOOKUP(D706,episodes!$A$1:$B$76,2,FALSE)</f>
        <v>26</v>
      </c>
      <c r="F706" s="37" t="str">
        <f>VLOOKUP(D706,episodes!$A$1:$E$76,5,FALSE)</f>
        <v>The Devil in the Dark</v>
      </c>
      <c r="G706" s="37">
        <f>VLOOKUP(D706,episodes!$A$1:$D$76,3,FALSE)</f>
        <v>1</v>
      </c>
      <c r="H706" s="37">
        <f>VLOOKUP(D706,episodes!$A$1:$D$76,4,FALSE)</f>
        <v>25</v>
      </c>
      <c r="I706" s="36"/>
      <c r="J706" s="43"/>
      <c r="K706" s="44">
        <f>COUNTIFS(A:A,A705)</f>
        <v>78</v>
      </c>
      <c r="L706" s="44">
        <f>COUNTIFS(B:B,B706)</f>
        <v>77</v>
      </c>
      <c r="M706" s="46" t="s">
        <v>1068</v>
      </c>
      <c r="N706" s="39"/>
      <c r="O706" s="46" t="s">
        <v>1698</v>
      </c>
      <c r="P706" s="46" t="s">
        <v>2979</v>
      </c>
    </row>
    <row r="707" spans="1:16" s="40" customFormat="1" hidden="1" x14ac:dyDescent="0.3">
      <c r="A707" s="40" t="s">
        <v>1840</v>
      </c>
      <c r="B707" s="34" t="s">
        <v>774</v>
      </c>
      <c r="C707" s="35" t="s">
        <v>2319</v>
      </c>
      <c r="D707" s="48">
        <v>126</v>
      </c>
      <c r="E707" s="42">
        <f>VLOOKUP(D707,episodes!$A$1:$B$76,2,FALSE)</f>
        <v>27</v>
      </c>
      <c r="F707" s="37" t="str">
        <f>VLOOKUP(D707,episodes!$A$1:$E$76,5,FALSE)</f>
        <v>Errand of Mercy</v>
      </c>
      <c r="G707" s="37">
        <f>VLOOKUP(D707,episodes!$A$1:$D$76,3,FALSE)</f>
        <v>1</v>
      </c>
      <c r="H707" s="37">
        <f>VLOOKUP(D707,episodes!$A$1:$D$76,4,FALSE)</f>
        <v>26</v>
      </c>
      <c r="I707" s="36"/>
      <c r="J707" s="43"/>
      <c r="K707" s="44">
        <f>COUNTIFS(A:A,A706)</f>
        <v>78</v>
      </c>
      <c r="L707" s="44">
        <f>COUNTIFS(B:B,B707)</f>
        <v>77</v>
      </c>
      <c r="M707" s="46" t="s">
        <v>1068</v>
      </c>
      <c r="N707" s="39"/>
      <c r="O707" s="46" t="s">
        <v>1494</v>
      </c>
      <c r="P707" s="46" t="s">
        <v>2979</v>
      </c>
    </row>
    <row r="708" spans="1:16" s="40" customFormat="1" hidden="1" x14ac:dyDescent="0.3">
      <c r="A708" s="40" t="s">
        <v>1840</v>
      </c>
      <c r="B708" s="34" t="s">
        <v>774</v>
      </c>
      <c r="C708" s="35" t="s">
        <v>2320</v>
      </c>
      <c r="D708" s="57">
        <v>126</v>
      </c>
      <c r="E708" s="42">
        <f>VLOOKUP(D708,episodes!$A$1:$B$76,2,FALSE)</f>
        <v>27</v>
      </c>
      <c r="F708" s="37" t="str">
        <f>VLOOKUP(D708,episodes!$A$1:$E$76,5,FALSE)</f>
        <v>Errand of Mercy</v>
      </c>
      <c r="G708" s="37">
        <f>VLOOKUP(D708,episodes!$A$1:$D$76,3,FALSE)</f>
        <v>1</v>
      </c>
      <c r="H708" s="37">
        <f>VLOOKUP(D708,episodes!$A$1:$D$76,4,FALSE)</f>
        <v>26</v>
      </c>
      <c r="I708" s="36"/>
      <c r="J708" s="43"/>
      <c r="K708" s="44">
        <f>COUNTIFS(A:A,A707)</f>
        <v>78</v>
      </c>
      <c r="L708" s="44">
        <f>COUNTIFS(B:B,B708)</f>
        <v>77</v>
      </c>
      <c r="M708" s="46" t="s">
        <v>1068</v>
      </c>
      <c r="N708" s="39"/>
      <c r="O708" s="46" t="s">
        <v>1093</v>
      </c>
      <c r="P708" s="46" t="s">
        <v>2979</v>
      </c>
    </row>
    <row r="709" spans="1:16" s="40" customFormat="1" hidden="1" x14ac:dyDescent="0.3">
      <c r="A709" s="40" t="s">
        <v>1840</v>
      </c>
      <c r="B709" s="34" t="s">
        <v>768</v>
      </c>
      <c r="C709" s="35" t="s">
        <v>2882</v>
      </c>
      <c r="D709" s="48">
        <v>127</v>
      </c>
      <c r="E709" s="42">
        <f>VLOOKUP(D709,episodes!$A$1:$B$76,2,FALSE)</f>
        <v>28</v>
      </c>
      <c r="F709" s="37" t="str">
        <f>VLOOKUP(D709,episodes!$A$1:$E$76,5,FALSE)</f>
        <v>The Alternative Factor</v>
      </c>
      <c r="G709" s="37">
        <f>VLOOKUP(D709,episodes!$A$1:$D$76,3,FALSE)</f>
        <v>1</v>
      </c>
      <c r="H709" s="37">
        <f>VLOOKUP(D709,episodes!$A$1:$D$76,4,FALSE)</f>
        <v>27</v>
      </c>
      <c r="I709" s="36"/>
      <c r="J709" s="43"/>
      <c r="K709" s="44">
        <f>COUNTIFS(A:A,A708)</f>
        <v>78</v>
      </c>
      <c r="L709" s="44">
        <f>COUNTIFS(B:B,B709)</f>
        <v>1</v>
      </c>
      <c r="M709" s="46" t="s">
        <v>1068</v>
      </c>
      <c r="N709" s="39"/>
      <c r="O709" s="39"/>
      <c r="P709" s="46" t="s">
        <v>3150</v>
      </c>
    </row>
    <row r="710" spans="1:16" s="40" customFormat="1" hidden="1" x14ac:dyDescent="0.3">
      <c r="A710" s="40" t="s">
        <v>1840</v>
      </c>
      <c r="B710" s="34" t="s">
        <v>774</v>
      </c>
      <c r="C710" s="35" t="s">
        <v>2337</v>
      </c>
      <c r="D710" s="48">
        <v>127</v>
      </c>
      <c r="E710" s="42">
        <f>VLOOKUP(D710,episodes!$A$1:$B$76,2,FALSE)</f>
        <v>28</v>
      </c>
      <c r="F710" s="37" t="str">
        <f>VLOOKUP(D710,episodes!$A$1:$E$76,5,FALSE)</f>
        <v>The Alternative Factor</v>
      </c>
      <c r="G710" s="37">
        <f>VLOOKUP(D710,episodes!$A$1:$D$76,3,FALSE)</f>
        <v>1</v>
      </c>
      <c r="H710" s="37">
        <f>VLOOKUP(D710,episodes!$A$1:$D$76,4,FALSE)</f>
        <v>27</v>
      </c>
      <c r="I710" s="36"/>
      <c r="J710" s="43"/>
      <c r="K710" s="44">
        <f>COUNTIFS(A:A,A709)</f>
        <v>78</v>
      </c>
      <c r="L710" s="44">
        <f>COUNTIFS(B:B,B710)</f>
        <v>77</v>
      </c>
      <c r="M710" s="46" t="s">
        <v>1068</v>
      </c>
      <c r="N710" s="39"/>
      <c r="O710" s="46" t="s">
        <v>1451</v>
      </c>
      <c r="P710" s="46" t="s">
        <v>2979</v>
      </c>
    </row>
    <row r="711" spans="1:16" s="40" customFormat="1" hidden="1" x14ac:dyDescent="0.3">
      <c r="A711" s="40" t="s">
        <v>1840</v>
      </c>
      <c r="B711" s="34" t="s">
        <v>774</v>
      </c>
      <c r="C711" s="35" t="s">
        <v>2338</v>
      </c>
      <c r="D711" s="48">
        <v>127</v>
      </c>
      <c r="E711" s="42">
        <f>VLOOKUP(D711,episodes!$A$1:$B$76,2,FALSE)</f>
        <v>28</v>
      </c>
      <c r="F711" s="37" t="str">
        <f>VLOOKUP(D711,episodes!$A$1:$E$76,5,FALSE)</f>
        <v>The Alternative Factor</v>
      </c>
      <c r="G711" s="37">
        <f>VLOOKUP(D711,episodes!$A$1:$D$76,3,FALSE)</f>
        <v>1</v>
      </c>
      <c r="H711" s="37">
        <f>VLOOKUP(D711,episodes!$A$1:$D$76,4,FALSE)</f>
        <v>27</v>
      </c>
      <c r="I711" s="36"/>
      <c r="J711" s="43"/>
      <c r="K711" s="44">
        <f>COUNTIFS(A:A,A710)</f>
        <v>78</v>
      </c>
      <c r="L711" s="44">
        <f>COUNTIFS(B:B,B711)</f>
        <v>77</v>
      </c>
      <c r="M711" s="46" t="s">
        <v>1068</v>
      </c>
      <c r="N711" s="39"/>
      <c r="O711" s="46" t="s">
        <v>1094</v>
      </c>
      <c r="P711" s="46" t="s">
        <v>2979</v>
      </c>
    </row>
    <row r="712" spans="1:16" s="40" customFormat="1" hidden="1" x14ac:dyDescent="0.3">
      <c r="A712" s="40" t="s">
        <v>1840</v>
      </c>
      <c r="B712" s="34" t="s">
        <v>774</v>
      </c>
      <c r="C712" s="35" t="s">
        <v>2340</v>
      </c>
      <c r="D712" s="48">
        <v>127</v>
      </c>
      <c r="E712" s="42">
        <f>VLOOKUP(D712,episodes!$A$1:$B$76,2,FALSE)</f>
        <v>28</v>
      </c>
      <c r="F712" s="37" t="str">
        <f>VLOOKUP(D712,episodes!$A$1:$E$76,5,FALSE)</f>
        <v>The Alternative Factor</v>
      </c>
      <c r="G712" s="37">
        <f>VLOOKUP(D712,episodes!$A$1:$D$76,3,FALSE)</f>
        <v>1</v>
      </c>
      <c r="H712" s="37">
        <f>VLOOKUP(D712,episodes!$A$1:$D$76,4,FALSE)</f>
        <v>27</v>
      </c>
      <c r="I712" s="36"/>
      <c r="J712" s="43"/>
      <c r="K712" s="44">
        <f>COUNTIFS(A:A,A711)</f>
        <v>78</v>
      </c>
      <c r="L712" s="44">
        <f>COUNTIFS(B:B,B712)</f>
        <v>77</v>
      </c>
      <c r="M712" s="46" t="s">
        <v>1068</v>
      </c>
      <c r="N712" s="39"/>
      <c r="O712" s="46" t="s">
        <v>1452</v>
      </c>
      <c r="P712" s="46" t="s">
        <v>2979</v>
      </c>
    </row>
    <row r="713" spans="1:16" s="40" customFormat="1" hidden="1" x14ac:dyDescent="0.3">
      <c r="A713" s="40" t="s">
        <v>1840</v>
      </c>
      <c r="B713" s="34" t="s">
        <v>774</v>
      </c>
      <c r="C713" s="35" t="s">
        <v>2949</v>
      </c>
      <c r="D713" s="48">
        <v>127</v>
      </c>
      <c r="E713" s="42">
        <f>VLOOKUP(D713,episodes!$A$1:$B$76,2,FALSE)</f>
        <v>28</v>
      </c>
      <c r="F713" s="37" t="str">
        <f>VLOOKUP(D713,episodes!$A$1:$E$76,5,FALSE)</f>
        <v>The Alternative Factor</v>
      </c>
      <c r="G713" s="37">
        <f>VLOOKUP(D713,episodes!$A$1:$D$76,3,FALSE)</f>
        <v>1</v>
      </c>
      <c r="H713" s="37">
        <f>VLOOKUP(D713,episodes!$A$1:$D$76,4,FALSE)</f>
        <v>27</v>
      </c>
      <c r="I713" s="36"/>
      <c r="J713" s="43"/>
      <c r="K713" s="44">
        <f>COUNTIFS(A:A,A712)</f>
        <v>78</v>
      </c>
      <c r="L713" s="44">
        <f>COUNTIFS(B:B,B713)</f>
        <v>77</v>
      </c>
      <c r="M713" s="46" t="s">
        <v>1068</v>
      </c>
      <c r="N713" s="39"/>
      <c r="O713" s="46" t="s">
        <v>1095</v>
      </c>
      <c r="P713" s="46" t="s">
        <v>2979</v>
      </c>
    </row>
    <row r="714" spans="1:16" s="40" customFormat="1" hidden="1" x14ac:dyDescent="0.3">
      <c r="A714" s="40" t="s">
        <v>1840</v>
      </c>
      <c r="B714" s="34" t="s">
        <v>774</v>
      </c>
      <c r="C714" s="35" t="s">
        <v>3382</v>
      </c>
      <c r="D714" s="48">
        <v>128</v>
      </c>
      <c r="E714" s="42">
        <f>VLOOKUP(D714,episodes!$A$1:$B$76,2,FALSE)</f>
        <v>29</v>
      </c>
      <c r="F714" s="37" t="str">
        <f>VLOOKUP(D714,episodes!$A$1:$E$76,5,FALSE)</f>
        <v>The City on the Edge of Forever</v>
      </c>
      <c r="G714" s="37">
        <f>VLOOKUP(D714,episodes!$A$1:$D$76,3,FALSE)</f>
        <v>1</v>
      </c>
      <c r="H714" s="37">
        <f>VLOOKUP(D714,episodes!$A$1:$D$76,4,FALSE)</f>
        <v>28</v>
      </c>
      <c r="I714" s="36"/>
      <c r="J714" s="43"/>
      <c r="K714" s="44">
        <f>COUNTIFS(A:A,A713)</f>
        <v>78</v>
      </c>
      <c r="L714" s="44">
        <f>COUNTIFS(B:B,B714)</f>
        <v>77</v>
      </c>
      <c r="M714" s="46" t="s">
        <v>602</v>
      </c>
      <c r="N714" s="49"/>
      <c r="O714" s="46" t="s">
        <v>673</v>
      </c>
      <c r="P714" s="46" t="s">
        <v>2979</v>
      </c>
    </row>
    <row r="715" spans="1:16" s="40" customFormat="1" hidden="1" x14ac:dyDescent="0.3">
      <c r="A715" s="40" t="s">
        <v>1840</v>
      </c>
      <c r="B715" s="34" t="s">
        <v>774</v>
      </c>
      <c r="C715" s="35" t="s">
        <v>2357</v>
      </c>
      <c r="D715" s="48">
        <v>128</v>
      </c>
      <c r="E715" s="42">
        <f>VLOOKUP(D715,episodes!$A$1:$B$76,2,FALSE)</f>
        <v>29</v>
      </c>
      <c r="F715" s="37" t="str">
        <f>VLOOKUP(D715,episodes!$A$1:$E$76,5,FALSE)</f>
        <v>The City on the Edge of Forever</v>
      </c>
      <c r="G715" s="37">
        <f>VLOOKUP(D715,episodes!$A$1:$D$76,3,FALSE)</f>
        <v>1</v>
      </c>
      <c r="H715" s="37">
        <f>VLOOKUP(D715,episodes!$A$1:$D$76,4,FALSE)</f>
        <v>28</v>
      </c>
      <c r="I715" s="36"/>
      <c r="J715" s="43"/>
      <c r="K715" s="44">
        <f>COUNTIFS(A:A,A714)</f>
        <v>78</v>
      </c>
      <c r="L715" s="44">
        <f>COUNTIFS(B:B,B715)</f>
        <v>77</v>
      </c>
      <c r="M715" s="46" t="s">
        <v>1068</v>
      </c>
      <c r="N715" s="39"/>
      <c r="O715" s="46" t="s">
        <v>1096</v>
      </c>
      <c r="P715" s="46" t="s">
        <v>2979</v>
      </c>
    </row>
    <row r="716" spans="1:16" s="40" customFormat="1" hidden="1" x14ac:dyDescent="0.3">
      <c r="A716" s="40" t="s">
        <v>1840</v>
      </c>
      <c r="B716" s="34" t="s">
        <v>774</v>
      </c>
      <c r="C716" s="35" t="s">
        <v>2358</v>
      </c>
      <c r="D716" s="48">
        <v>128</v>
      </c>
      <c r="E716" s="42">
        <f>VLOOKUP(D716,episodes!$A$1:$B$76,2,FALSE)</f>
        <v>29</v>
      </c>
      <c r="F716" s="37" t="str">
        <f>VLOOKUP(D716,episodes!$A$1:$E$76,5,FALSE)</f>
        <v>The City on the Edge of Forever</v>
      </c>
      <c r="G716" s="37">
        <f>VLOOKUP(D716,episodes!$A$1:$D$76,3,FALSE)</f>
        <v>1</v>
      </c>
      <c r="H716" s="37">
        <f>VLOOKUP(D716,episodes!$A$1:$D$76,4,FALSE)</f>
        <v>28</v>
      </c>
      <c r="I716" s="36"/>
      <c r="J716" s="43"/>
      <c r="K716" s="44">
        <f>COUNTIFS(A:A,A715)</f>
        <v>78</v>
      </c>
      <c r="L716" s="44">
        <f>COUNTIFS(B:B,B716)</f>
        <v>77</v>
      </c>
      <c r="M716" s="46" t="s">
        <v>1068</v>
      </c>
      <c r="N716" s="39"/>
      <c r="O716" s="46" t="s">
        <v>1097</v>
      </c>
      <c r="P716" s="46" t="s">
        <v>2979</v>
      </c>
    </row>
    <row r="717" spans="1:16" s="40" customFormat="1" hidden="1" x14ac:dyDescent="0.3">
      <c r="A717" s="40" t="s">
        <v>1840</v>
      </c>
      <c r="B717" s="34" t="s">
        <v>774</v>
      </c>
      <c r="C717" s="35" t="s">
        <v>2359</v>
      </c>
      <c r="D717" s="48">
        <v>128</v>
      </c>
      <c r="E717" s="42">
        <f>VLOOKUP(D717,episodes!$A$1:$B$76,2,FALSE)</f>
        <v>29</v>
      </c>
      <c r="F717" s="37" t="str">
        <f>VLOOKUP(D717,episodes!$A$1:$E$76,5,FALSE)</f>
        <v>The City on the Edge of Forever</v>
      </c>
      <c r="G717" s="37">
        <f>VLOOKUP(D717,episodes!$A$1:$D$76,3,FALSE)</f>
        <v>1</v>
      </c>
      <c r="H717" s="37">
        <f>VLOOKUP(D717,episodes!$A$1:$D$76,4,FALSE)</f>
        <v>28</v>
      </c>
      <c r="I717" s="36"/>
      <c r="J717" s="43"/>
      <c r="K717" s="44">
        <f>COUNTIFS(A:A,A716)</f>
        <v>78</v>
      </c>
      <c r="L717" s="44">
        <f>COUNTIFS(B:B,B717)</f>
        <v>77</v>
      </c>
      <c r="M717" s="46" t="s">
        <v>1068</v>
      </c>
      <c r="N717" s="39"/>
      <c r="O717" s="46" t="s">
        <v>1098</v>
      </c>
      <c r="P717" s="46" t="s">
        <v>2979</v>
      </c>
    </row>
    <row r="718" spans="1:16" s="40" customFormat="1" hidden="1" x14ac:dyDescent="0.3">
      <c r="A718" s="40" t="s">
        <v>1840</v>
      </c>
      <c r="B718" s="34" t="s">
        <v>774</v>
      </c>
      <c r="C718" s="35" t="s">
        <v>2359</v>
      </c>
      <c r="D718" s="48">
        <v>128</v>
      </c>
      <c r="E718" s="42">
        <f>VLOOKUP(D718,episodes!$A$1:$B$76,2,FALSE)</f>
        <v>29</v>
      </c>
      <c r="F718" s="37" t="str">
        <f>VLOOKUP(D718,episodes!$A$1:$E$76,5,FALSE)</f>
        <v>The City on the Edge of Forever</v>
      </c>
      <c r="G718" s="37">
        <f>VLOOKUP(D718,episodes!$A$1:$D$76,3,FALSE)</f>
        <v>1</v>
      </c>
      <c r="H718" s="37">
        <f>VLOOKUP(D718,episodes!$A$1:$D$76,4,FALSE)</f>
        <v>28</v>
      </c>
      <c r="I718" s="36"/>
      <c r="J718" s="43"/>
      <c r="K718" s="44">
        <f>COUNTIFS(A:A,A717)</f>
        <v>78</v>
      </c>
      <c r="L718" s="44">
        <f>COUNTIFS(B:B,B718)</f>
        <v>77</v>
      </c>
      <c r="M718" s="46" t="s">
        <v>1068</v>
      </c>
      <c r="N718" s="39"/>
      <c r="O718" s="46" t="s">
        <v>1098</v>
      </c>
      <c r="P718" s="46" t="s">
        <v>2979</v>
      </c>
    </row>
    <row r="719" spans="1:16" s="40" customFormat="1" hidden="1" x14ac:dyDescent="0.3">
      <c r="A719" s="40" t="s">
        <v>1840</v>
      </c>
      <c r="B719" s="34" t="s">
        <v>774</v>
      </c>
      <c r="C719" s="35" t="s">
        <v>2360</v>
      </c>
      <c r="D719" s="48">
        <v>128</v>
      </c>
      <c r="E719" s="42">
        <f>VLOOKUP(D719,episodes!$A$1:$B$76,2,FALSE)</f>
        <v>29</v>
      </c>
      <c r="F719" s="37" t="str">
        <f>VLOOKUP(D719,episodes!$A$1:$E$76,5,FALSE)</f>
        <v>The City on the Edge of Forever</v>
      </c>
      <c r="G719" s="37">
        <f>VLOOKUP(D719,episodes!$A$1:$D$76,3,FALSE)</f>
        <v>1</v>
      </c>
      <c r="H719" s="37">
        <f>VLOOKUP(D719,episodes!$A$1:$D$76,4,FALSE)</f>
        <v>28</v>
      </c>
      <c r="I719" s="36"/>
      <c r="J719" s="43"/>
      <c r="K719" s="44">
        <f>COUNTIFS(A:A,A718)</f>
        <v>78</v>
      </c>
      <c r="L719" s="44">
        <f>COUNTIFS(B:B,B719)</f>
        <v>77</v>
      </c>
      <c r="M719" s="46" t="s">
        <v>1068</v>
      </c>
      <c r="N719" s="39"/>
      <c r="O719" s="46" t="s">
        <v>1099</v>
      </c>
      <c r="P719" s="46" t="s">
        <v>2979</v>
      </c>
    </row>
    <row r="720" spans="1:16" s="40" customFormat="1" hidden="1" x14ac:dyDescent="0.3">
      <c r="A720" s="40" t="s">
        <v>1840</v>
      </c>
      <c r="B720" s="34" t="s">
        <v>774</v>
      </c>
      <c r="C720" s="35" t="s">
        <v>2361</v>
      </c>
      <c r="D720" s="48">
        <v>128</v>
      </c>
      <c r="E720" s="42">
        <f>VLOOKUP(D720,episodes!$A$1:$B$76,2,FALSE)</f>
        <v>29</v>
      </c>
      <c r="F720" s="37" t="str">
        <f>VLOOKUP(D720,episodes!$A$1:$E$76,5,FALSE)</f>
        <v>The City on the Edge of Forever</v>
      </c>
      <c r="G720" s="37">
        <f>VLOOKUP(D720,episodes!$A$1:$D$76,3,FALSE)</f>
        <v>1</v>
      </c>
      <c r="H720" s="37">
        <f>VLOOKUP(D720,episodes!$A$1:$D$76,4,FALSE)</f>
        <v>28</v>
      </c>
      <c r="I720" s="36"/>
      <c r="J720" s="43"/>
      <c r="K720" s="44">
        <f>COUNTIFS(A:A,A719)</f>
        <v>78</v>
      </c>
      <c r="L720" s="44">
        <f>COUNTIFS(B:B,B720)</f>
        <v>77</v>
      </c>
      <c r="M720" s="46" t="s">
        <v>1247</v>
      </c>
      <c r="N720" s="49"/>
      <c r="O720" s="46" t="s">
        <v>1243</v>
      </c>
      <c r="P720" s="46" t="s">
        <v>2979</v>
      </c>
    </row>
    <row r="721" spans="1:16" s="40" customFormat="1" hidden="1" x14ac:dyDescent="0.3">
      <c r="A721" s="40" t="s">
        <v>1840</v>
      </c>
      <c r="B721" s="34" t="s">
        <v>774</v>
      </c>
      <c r="C721" s="35" t="s">
        <v>2380</v>
      </c>
      <c r="D721" s="48">
        <v>129</v>
      </c>
      <c r="E721" s="42">
        <f>VLOOKUP(D721,episodes!$A$1:$B$76,2,FALSE)</f>
        <v>30</v>
      </c>
      <c r="F721" s="37" t="str">
        <f>VLOOKUP(D721,episodes!$A$1:$E$76,5,FALSE)</f>
        <v>Operation: Annihilate!</v>
      </c>
      <c r="G721" s="37">
        <f>VLOOKUP(D721,episodes!$A$1:$D$76,3,FALSE)</f>
        <v>1</v>
      </c>
      <c r="H721" s="37">
        <f>VLOOKUP(D721,episodes!$A$1:$D$76,4,FALSE)</f>
        <v>29</v>
      </c>
      <c r="I721" s="36"/>
      <c r="J721" s="43"/>
      <c r="K721" s="44">
        <f>COUNTIFS(A:A,A720)</f>
        <v>78</v>
      </c>
      <c r="L721" s="44">
        <f>COUNTIFS(B:B,B721)</f>
        <v>77</v>
      </c>
      <c r="M721" s="46" t="s">
        <v>2491</v>
      </c>
      <c r="N721" s="49" t="s">
        <v>616</v>
      </c>
      <c r="O721" s="46" t="s">
        <v>1001</v>
      </c>
      <c r="P721" s="46" t="s">
        <v>2979</v>
      </c>
    </row>
    <row r="722" spans="1:16" s="40" customFormat="1" hidden="1" x14ac:dyDescent="0.3">
      <c r="A722" s="40" t="s">
        <v>1840</v>
      </c>
      <c r="B722" s="34" t="s">
        <v>774</v>
      </c>
      <c r="C722" s="35" t="s">
        <v>2941</v>
      </c>
      <c r="D722" s="48">
        <v>129</v>
      </c>
      <c r="E722" s="42">
        <f>VLOOKUP(D722,episodes!$A$1:$B$76,2,FALSE)</f>
        <v>30</v>
      </c>
      <c r="F722" s="37" t="str">
        <f>VLOOKUP(D722,episodes!$A$1:$E$76,5,FALSE)</f>
        <v>Operation: Annihilate!</v>
      </c>
      <c r="G722" s="37">
        <f>VLOOKUP(D722,episodes!$A$1:$D$76,3,FALSE)</f>
        <v>1</v>
      </c>
      <c r="H722" s="37">
        <f>VLOOKUP(D722,episodes!$A$1:$D$76,4,FALSE)</f>
        <v>29</v>
      </c>
      <c r="I722" s="36"/>
      <c r="J722" s="43"/>
      <c r="K722" s="44">
        <f>COUNTIFS(A:A,A721)</f>
        <v>78</v>
      </c>
      <c r="L722" s="44">
        <f>COUNTIFS(B:B,B722)</f>
        <v>77</v>
      </c>
      <c r="M722" s="46" t="s">
        <v>2542</v>
      </c>
      <c r="N722" s="46"/>
      <c r="O722" s="46" t="s">
        <v>1163</v>
      </c>
      <c r="P722" s="46" t="s">
        <v>2979</v>
      </c>
    </row>
    <row r="723" spans="1:16" s="40" customFormat="1" hidden="1" x14ac:dyDescent="0.3">
      <c r="A723" s="40" t="s">
        <v>1840</v>
      </c>
      <c r="B723" s="34" t="s">
        <v>774</v>
      </c>
      <c r="C723" s="35" t="s">
        <v>3506</v>
      </c>
      <c r="D723" s="48">
        <v>129</v>
      </c>
      <c r="E723" s="42">
        <f>VLOOKUP(D723,episodes!$A$1:$B$76,2,FALSE)</f>
        <v>30</v>
      </c>
      <c r="F723" s="37" t="str">
        <f>VLOOKUP(D723,episodes!$A$1:$E$76,5,FALSE)</f>
        <v>Operation: Annihilate!</v>
      </c>
      <c r="G723" s="37">
        <f>VLOOKUP(D723,episodes!$A$1:$D$76,3,FALSE)</f>
        <v>1</v>
      </c>
      <c r="H723" s="37">
        <f>VLOOKUP(D723,episodes!$A$1:$D$76,4,FALSE)</f>
        <v>29</v>
      </c>
      <c r="I723" s="36"/>
      <c r="J723" s="43"/>
      <c r="K723" s="44">
        <f>COUNTIFS(A:A,A721)</f>
        <v>78</v>
      </c>
      <c r="L723" s="44">
        <f>COUNTIFS(B:B,B723)</f>
        <v>77</v>
      </c>
      <c r="M723" s="46" t="s">
        <v>616</v>
      </c>
      <c r="N723" s="46"/>
      <c r="O723" s="46" t="s">
        <v>669</v>
      </c>
      <c r="P723" s="46" t="s">
        <v>2979</v>
      </c>
    </row>
    <row r="724" spans="1:16" s="40" customFormat="1" hidden="1" x14ac:dyDescent="0.3">
      <c r="A724" s="40" t="s">
        <v>1840</v>
      </c>
      <c r="B724" s="34" t="s">
        <v>774</v>
      </c>
      <c r="C724" s="35" t="s">
        <v>2381</v>
      </c>
      <c r="D724" s="48">
        <v>129</v>
      </c>
      <c r="E724" s="42">
        <f>VLOOKUP(D724,episodes!$A$1:$B$76,2,FALSE)</f>
        <v>30</v>
      </c>
      <c r="F724" s="37" t="str">
        <f>VLOOKUP(D724,episodes!$A$1:$E$76,5,FALSE)</f>
        <v>Operation: Annihilate!</v>
      </c>
      <c r="G724" s="37">
        <f>VLOOKUP(D724,episodes!$A$1:$D$76,3,FALSE)</f>
        <v>1</v>
      </c>
      <c r="H724" s="37">
        <f>VLOOKUP(D724,episodes!$A$1:$D$76,4,FALSE)</f>
        <v>29</v>
      </c>
      <c r="I724" s="36"/>
      <c r="J724" s="43"/>
      <c r="K724" s="44">
        <f>COUNTIFS(A:A,A723)</f>
        <v>78</v>
      </c>
      <c r="L724" s="44">
        <f>COUNTIFS(B:B,B724)</f>
        <v>77</v>
      </c>
      <c r="M724" s="46" t="s">
        <v>1068</v>
      </c>
      <c r="N724" s="39"/>
      <c r="O724" s="46" t="s">
        <v>1100</v>
      </c>
      <c r="P724" s="46" t="s">
        <v>2979</v>
      </c>
    </row>
    <row r="725" spans="1:16" s="40" customFormat="1" hidden="1" x14ac:dyDescent="0.3">
      <c r="A725" s="40" t="s">
        <v>1840</v>
      </c>
      <c r="B725" s="34" t="s">
        <v>774</v>
      </c>
      <c r="C725" s="35" t="s">
        <v>2382</v>
      </c>
      <c r="D725" s="48">
        <v>129</v>
      </c>
      <c r="E725" s="42">
        <f>VLOOKUP(D725,episodes!$A$1:$B$76,2,FALSE)</f>
        <v>30</v>
      </c>
      <c r="F725" s="37" t="str">
        <f>VLOOKUP(D725,episodes!$A$1:$E$76,5,FALSE)</f>
        <v>Operation: Annihilate!</v>
      </c>
      <c r="G725" s="37">
        <f>VLOOKUP(D725,episodes!$A$1:$D$76,3,FALSE)</f>
        <v>1</v>
      </c>
      <c r="H725" s="37">
        <f>VLOOKUP(D725,episodes!$A$1:$D$76,4,FALSE)</f>
        <v>29</v>
      </c>
      <c r="I725" s="36"/>
      <c r="J725" s="43"/>
      <c r="K725" s="44">
        <f>COUNTIFS(A:A,A724)</f>
        <v>78</v>
      </c>
      <c r="L725" s="44">
        <f>COUNTIFS(B:B,B725)</f>
        <v>77</v>
      </c>
      <c r="M725" s="46" t="s">
        <v>1068</v>
      </c>
      <c r="N725" s="39"/>
      <c r="O725" s="46" t="s">
        <v>1101</v>
      </c>
      <c r="P725" s="46" t="s">
        <v>2979</v>
      </c>
    </row>
    <row r="726" spans="1:16" s="40" customFormat="1" hidden="1" x14ac:dyDescent="0.3">
      <c r="A726" s="40" t="s">
        <v>1840</v>
      </c>
      <c r="B726" s="34" t="s">
        <v>774</v>
      </c>
      <c r="C726" s="35" t="s">
        <v>2383</v>
      </c>
      <c r="D726" s="48">
        <v>129</v>
      </c>
      <c r="E726" s="42">
        <f>VLOOKUP(D726,episodes!$A$1:$B$76,2,FALSE)</f>
        <v>30</v>
      </c>
      <c r="F726" s="37" t="str">
        <f>VLOOKUP(D726,episodes!$A$1:$E$76,5,FALSE)</f>
        <v>Operation: Annihilate!</v>
      </c>
      <c r="G726" s="37">
        <f>VLOOKUP(D726,episodes!$A$1:$D$76,3,FALSE)</f>
        <v>1</v>
      </c>
      <c r="H726" s="37">
        <f>VLOOKUP(D726,episodes!$A$1:$D$76,4,FALSE)</f>
        <v>29</v>
      </c>
      <c r="I726" s="36"/>
      <c r="J726" s="43"/>
      <c r="K726" s="44">
        <f>COUNTIFS(A:A,A725)</f>
        <v>78</v>
      </c>
      <c r="L726" s="44">
        <f>COUNTIFS(B:B,B726)</f>
        <v>77</v>
      </c>
      <c r="M726" s="46" t="s">
        <v>616</v>
      </c>
      <c r="N726" s="46"/>
      <c r="O726" s="46" t="s">
        <v>670</v>
      </c>
      <c r="P726" s="46" t="s">
        <v>2979</v>
      </c>
    </row>
    <row r="727" spans="1:16" s="40" customFormat="1" hidden="1" x14ac:dyDescent="0.3">
      <c r="A727" s="40" t="s">
        <v>1840</v>
      </c>
      <c r="B727" s="34" t="s">
        <v>774</v>
      </c>
      <c r="C727" s="35" t="s">
        <v>2384</v>
      </c>
      <c r="D727" s="48">
        <v>129</v>
      </c>
      <c r="E727" s="42">
        <f>VLOOKUP(D727,episodes!$A$1:$B$76,2,FALSE)</f>
        <v>30</v>
      </c>
      <c r="F727" s="37" t="str">
        <f>VLOOKUP(D727,episodes!$A$1:$E$76,5,FALSE)</f>
        <v>Operation: Annihilate!</v>
      </c>
      <c r="G727" s="37">
        <f>VLOOKUP(D727,episodes!$A$1:$D$76,3,FALSE)</f>
        <v>1</v>
      </c>
      <c r="H727" s="37">
        <f>VLOOKUP(D727,episodes!$A$1:$D$76,4,FALSE)</f>
        <v>29</v>
      </c>
      <c r="I727" s="36"/>
      <c r="J727" s="43"/>
      <c r="K727" s="44">
        <f>COUNTIFS(A:A,A726)</f>
        <v>78</v>
      </c>
      <c r="L727" s="44">
        <f>COUNTIFS(B:B,B727)</f>
        <v>77</v>
      </c>
      <c r="M727" s="46" t="s">
        <v>616</v>
      </c>
      <c r="N727" s="46"/>
      <c r="O727" s="46" t="s">
        <v>672</v>
      </c>
      <c r="P727" s="46" t="s">
        <v>2979</v>
      </c>
    </row>
    <row r="728" spans="1:16" s="40" customFormat="1" hidden="1" x14ac:dyDescent="0.3">
      <c r="A728" s="40" t="s">
        <v>1840</v>
      </c>
      <c r="B728" s="34" t="s">
        <v>774</v>
      </c>
      <c r="C728" s="35" t="s">
        <v>2385</v>
      </c>
      <c r="D728" s="48">
        <v>129</v>
      </c>
      <c r="E728" s="42">
        <f>VLOOKUP(D728,episodes!$A$1:$B$76,2,FALSE)</f>
        <v>30</v>
      </c>
      <c r="F728" s="37" t="str">
        <f>VLOOKUP(D728,episodes!$A$1:$E$76,5,FALSE)</f>
        <v>Operation: Annihilate!</v>
      </c>
      <c r="G728" s="37">
        <f>VLOOKUP(D728,episodes!$A$1:$D$76,3,FALSE)</f>
        <v>1</v>
      </c>
      <c r="H728" s="37">
        <f>VLOOKUP(D728,episodes!$A$1:$D$76,4,FALSE)</f>
        <v>29</v>
      </c>
      <c r="I728" s="36"/>
      <c r="J728" s="43"/>
      <c r="K728" s="44">
        <f>COUNTIFS(A:A,A727)</f>
        <v>78</v>
      </c>
      <c r="L728" s="44">
        <f>COUNTIFS(B:B,B728)</f>
        <v>77</v>
      </c>
      <c r="M728" s="46" t="s">
        <v>616</v>
      </c>
      <c r="N728" s="46" t="s">
        <v>2491</v>
      </c>
      <c r="O728" s="46" t="s">
        <v>1002</v>
      </c>
      <c r="P728" s="46" t="s">
        <v>2979</v>
      </c>
    </row>
    <row r="729" spans="1:16" s="40" customFormat="1" hidden="1" x14ac:dyDescent="0.3">
      <c r="A729" s="40" t="s">
        <v>1840</v>
      </c>
      <c r="B729" s="34" t="s">
        <v>774</v>
      </c>
      <c r="C729" s="35" t="s">
        <v>2386</v>
      </c>
      <c r="D729" s="48">
        <v>129</v>
      </c>
      <c r="E729" s="42">
        <f>VLOOKUP(D729,episodes!$A$1:$B$76,2,FALSE)</f>
        <v>30</v>
      </c>
      <c r="F729" s="37" t="str">
        <f>VLOOKUP(D729,episodes!$A$1:$E$76,5,FALSE)</f>
        <v>Operation: Annihilate!</v>
      </c>
      <c r="G729" s="37">
        <f>VLOOKUP(D729,episodes!$A$1:$D$76,3,FALSE)</f>
        <v>1</v>
      </c>
      <c r="H729" s="37">
        <f>VLOOKUP(D729,episodes!$A$1:$D$76,4,FALSE)</f>
        <v>29</v>
      </c>
      <c r="I729" s="36"/>
      <c r="J729" s="43"/>
      <c r="K729" s="44">
        <f>COUNTIFS(A:A,A727)</f>
        <v>78</v>
      </c>
      <c r="L729" s="44">
        <f>COUNTIFS(B:B,B729)</f>
        <v>77</v>
      </c>
      <c r="M729" s="46" t="s">
        <v>616</v>
      </c>
      <c r="N729" s="46"/>
      <c r="O729" s="46" t="s">
        <v>669</v>
      </c>
      <c r="P729" s="46" t="s">
        <v>2979</v>
      </c>
    </row>
    <row r="730" spans="1:16" s="40" customFormat="1" hidden="1" x14ac:dyDescent="0.3">
      <c r="A730" s="40" t="s">
        <v>1840</v>
      </c>
      <c r="B730" s="34" t="s">
        <v>774</v>
      </c>
      <c r="C730" s="35" t="s">
        <v>2951</v>
      </c>
      <c r="D730" s="48">
        <v>202</v>
      </c>
      <c r="E730" s="42">
        <f>VLOOKUP(D730,episodes!$A$1:$B$76,2,FALSE)</f>
        <v>32</v>
      </c>
      <c r="F730" s="37" t="str">
        <f>VLOOKUP(D730,episodes!$A$1:$E$76,5,FALSE)</f>
        <v>Who Mourns for Adonais?</v>
      </c>
      <c r="G730" s="37">
        <f>VLOOKUP(D730,episodes!$A$1:$D$76,3,FALSE)</f>
        <v>2</v>
      </c>
      <c r="H730" s="37">
        <f>VLOOKUP(D730,episodes!$A$1:$D$76,4,FALSE)</f>
        <v>2</v>
      </c>
      <c r="I730" s="36"/>
      <c r="J730" s="43"/>
      <c r="K730" s="44">
        <f>COUNTIFS(A:A,A729)</f>
        <v>78</v>
      </c>
      <c r="L730" s="44">
        <f>COUNTIFS(B:B,B730)</f>
        <v>77</v>
      </c>
      <c r="M730" s="46" t="s">
        <v>131</v>
      </c>
      <c r="N730" s="39"/>
      <c r="O730" s="46" t="s">
        <v>892</v>
      </c>
      <c r="P730" s="46" t="s">
        <v>2979</v>
      </c>
    </row>
    <row r="731" spans="1:16" s="40" customFormat="1" hidden="1" x14ac:dyDescent="0.3">
      <c r="A731" s="40" t="s">
        <v>1840</v>
      </c>
      <c r="B731" s="34" t="s">
        <v>774</v>
      </c>
      <c r="C731" s="35" t="s">
        <v>2952</v>
      </c>
      <c r="D731" s="48">
        <v>202</v>
      </c>
      <c r="E731" s="42">
        <f>VLOOKUP(D731,episodes!$A$1:$B$76,2,FALSE)</f>
        <v>32</v>
      </c>
      <c r="F731" s="37" t="str">
        <f>VLOOKUP(D731,episodes!$A$1:$E$76,5,FALSE)</f>
        <v>Who Mourns for Adonais?</v>
      </c>
      <c r="G731" s="37">
        <f>VLOOKUP(D731,episodes!$A$1:$D$76,3,FALSE)</f>
        <v>2</v>
      </c>
      <c r="H731" s="37">
        <f>VLOOKUP(D731,episodes!$A$1:$D$76,4,FALSE)</f>
        <v>2</v>
      </c>
      <c r="I731" s="36"/>
      <c r="J731" s="43"/>
      <c r="K731" s="44">
        <f>COUNTIFS(A:A,A730)</f>
        <v>78</v>
      </c>
      <c r="L731" s="44">
        <f>COUNTIFS(B:B,B731)</f>
        <v>77</v>
      </c>
      <c r="M731" s="46" t="s">
        <v>604</v>
      </c>
      <c r="N731" s="39"/>
      <c r="O731" s="46" t="s">
        <v>893</v>
      </c>
      <c r="P731" s="46" t="s">
        <v>2979</v>
      </c>
    </row>
    <row r="732" spans="1:16" s="40" customFormat="1" hidden="1" x14ac:dyDescent="0.3">
      <c r="A732" s="40" t="s">
        <v>1840</v>
      </c>
      <c r="B732" s="34" t="s">
        <v>774</v>
      </c>
      <c r="C732" s="35" t="s">
        <v>2437</v>
      </c>
      <c r="D732" s="48">
        <v>202</v>
      </c>
      <c r="E732" s="42">
        <f>VLOOKUP(D732,episodes!$A$1:$B$76,2,FALSE)</f>
        <v>32</v>
      </c>
      <c r="F732" s="37" t="str">
        <f>VLOOKUP(D732,episodes!$A$1:$E$76,5,FALSE)</f>
        <v>Who Mourns for Adonais?</v>
      </c>
      <c r="G732" s="37">
        <f>VLOOKUP(D732,episodes!$A$1:$D$76,3,FALSE)</f>
        <v>2</v>
      </c>
      <c r="H732" s="37">
        <f>VLOOKUP(D732,episodes!$A$1:$D$76,4,FALSE)</f>
        <v>2</v>
      </c>
      <c r="I732" s="36"/>
      <c r="J732" s="43"/>
      <c r="K732" s="44">
        <f>COUNTIFS(A:A,A731)</f>
        <v>78</v>
      </c>
      <c r="L732" s="44">
        <f>COUNTIFS(B:B,B732)</f>
        <v>77</v>
      </c>
      <c r="M732" s="46" t="s">
        <v>31</v>
      </c>
      <c r="N732" s="39"/>
      <c r="O732" s="46" t="s">
        <v>1467</v>
      </c>
      <c r="P732" s="46" t="s">
        <v>2979</v>
      </c>
    </row>
    <row r="733" spans="1:16" s="40" customFormat="1" hidden="1" x14ac:dyDescent="0.3">
      <c r="A733" s="40" t="s">
        <v>1840</v>
      </c>
      <c r="B733" s="34" t="s">
        <v>774</v>
      </c>
      <c r="C733" s="35" t="s">
        <v>2440</v>
      </c>
      <c r="D733" s="48">
        <v>202</v>
      </c>
      <c r="E733" s="42">
        <f>VLOOKUP(D733,episodes!$A$1:$B$76,2,FALSE)</f>
        <v>32</v>
      </c>
      <c r="F733" s="37" t="str">
        <f>VLOOKUP(D733,episodes!$A$1:$E$76,5,FALSE)</f>
        <v>Who Mourns for Adonais?</v>
      </c>
      <c r="G733" s="37">
        <f>VLOOKUP(D733,episodes!$A$1:$D$76,3,FALSE)</f>
        <v>2</v>
      </c>
      <c r="H733" s="37">
        <f>VLOOKUP(D733,episodes!$A$1:$D$76,4,FALSE)</f>
        <v>2</v>
      </c>
      <c r="I733" s="36"/>
      <c r="J733" s="43"/>
      <c r="K733" s="44">
        <f>COUNTIFS(A:A,A732)</f>
        <v>78</v>
      </c>
      <c r="L733" s="44">
        <f>COUNTIFS(B:B,B733)</f>
        <v>77</v>
      </c>
      <c r="M733" s="46" t="s">
        <v>31</v>
      </c>
      <c r="N733" s="39"/>
      <c r="O733" s="46" t="s">
        <v>1262</v>
      </c>
      <c r="P733" s="46" t="s">
        <v>2979</v>
      </c>
    </row>
    <row r="734" spans="1:16" s="40" customFormat="1" hidden="1" x14ac:dyDescent="0.3">
      <c r="A734" s="40" t="s">
        <v>1840</v>
      </c>
      <c r="B734" s="34" t="s">
        <v>774</v>
      </c>
      <c r="C734" s="35" t="s">
        <v>2438</v>
      </c>
      <c r="D734" s="48">
        <v>202</v>
      </c>
      <c r="E734" s="42">
        <f>VLOOKUP(D734,episodes!$A$1:$B$76,2,FALSE)</f>
        <v>32</v>
      </c>
      <c r="F734" s="37" t="str">
        <f>VLOOKUP(D734,episodes!$A$1:$E$76,5,FALSE)</f>
        <v>Who Mourns for Adonais?</v>
      </c>
      <c r="G734" s="37">
        <f>VLOOKUP(D734,episodes!$A$1:$D$76,3,FALSE)</f>
        <v>2</v>
      </c>
      <c r="H734" s="37">
        <f>VLOOKUP(D734,episodes!$A$1:$D$76,4,FALSE)</f>
        <v>2</v>
      </c>
      <c r="I734" s="36"/>
      <c r="J734" s="43"/>
      <c r="K734" s="44">
        <f>COUNTIFS(A:A,A733)</f>
        <v>78</v>
      </c>
      <c r="L734" s="44">
        <f>COUNTIFS(B:B,B734)</f>
        <v>77</v>
      </c>
      <c r="M734" s="46" t="s">
        <v>559</v>
      </c>
      <c r="N734" s="39"/>
      <c r="O734" s="46" t="s">
        <v>1468</v>
      </c>
      <c r="P734" s="46" t="s">
        <v>2979</v>
      </c>
    </row>
    <row r="735" spans="1:16" hidden="1" x14ac:dyDescent="0.3">
      <c r="A735" s="40" t="s">
        <v>1840</v>
      </c>
      <c r="B735" s="34" t="s">
        <v>774</v>
      </c>
      <c r="C735" s="35" t="s">
        <v>2441</v>
      </c>
      <c r="D735" s="48">
        <v>202</v>
      </c>
      <c r="E735" s="42">
        <f>VLOOKUP(D735,episodes!$A$1:$B$76,2,FALSE)</f>
        <v>32</v>
      </c>
      <c r="F735" s="37" t="str">
        <f>VLOOKUP(D735,episodes!$A$1:$E$76,5,FALSE)</f>
        <v>Who Mourns for Adonais?</v>
      </c>
      <c r="G735" s="37">
        <f>VLOOKUP(D735,episodes!$A$1:$D$76,3,FALSE)</f>
        <v>2</v>
      </c>
      <c r="H735" s="37">
        <f>VLOOKUP(D735,episodes!$A$1:$D$76,4,FALSE)</f>
        <v>2</v>
      </c>
      <c r="J735" s="43"/>
      <c r="K735" s="44">
        <f>COUNTIFS(A:A,A734)</f>
        <v>78</v>
      </c>
      <c r="L735" s="44">
        <f>COUNTIFS(B:B,B735)</f>
        <v>77</v>
      </c>
      <c r="M735" s="46" t="s">
        <v>559</v>
      </c>
      <c r="O735" s="46" t="s">
        <v>1445</v>
      </c>
      <c r="P735" s="46" t="s">
        <v>2979</v>
      </c>
    </row>
    <row r="736" spans="1:16" hidden="1" x14ac:dyDescent="0.3">
      <c r="A736" s="40" t="s">
        <v>1840</v>
      </c>
      <c r="B736" s="34" t="s">
        <v>774</v>
      </c>
      <c r="C736" s="35" t="s">
        <v>2436</v>
      </c>
      <c r="D736" s="48">
        <v>202</v>
      </c>
      <c r="E736" s="42">
        <f>VLOOKUP(D736,episodes!$A$1:$B$76,2,FALSE)</f>
        <v>32</v>
      </c>
      <c r="F736" s="37" t="str">
        <f>VLOOKUP(D736,episodes!$A$1:$E$76,5,FALSE)</f>
        <v>Who Mourns for Adonais?</v>
      </c>
      <c r="G736" s="37">
        <f>VLOOKUP(D736,episodes!$A$1:$D$76,3,FALSE)</f>
        <v>2</v>
      </c>
      <c r="H736" s="37">
        <f>VLOOKUP(D736,episodes!$A$1:$D$76,4,FALSE)</f>
        <v>2</v>
      </c>
      <c r="J736" s="43"/>
      <c r="K736" s="44">
        <f>COUNTIFS(A:A,A735)</f>
        <v>78</v>
      </c>
      <c r="L736" s="44">
        <f>COUNTIFS(B:B,B736)</f>
        <v>77</v>
      </c>
      <c r="M736" s="46" t="s">
        <v>2536</v>
      </c>
      <c r="O736" s="46" t="s">
        <v>1466</v>
      </c>
      <c r="P736" s="46" t="s">
        <v>2979</v>
      </c>
    </row>
    <row r="737" spans="1:16" hidden="1" x14ac:dyDescent="0.3">
      <c r="A737" s="40" t="s">
        <v>1840</v>
      </c>
      <c r="B737" s="34" t="s">
        <v>774</v>
      </c>
      <c r="C737" s="35" t="s">
        <v>2439</v>
      </c>
      <c r="D737" s="48">
        <v>202</v>
      </c>
      <c r="E737" s="42">
        <f>VLOOKUP(D737,episodes!$A$1:$B$76,2,FALSE)</f>
        <v>32</v>
      </c>
      <c r="F737" s="37" t="str">
        <f>VLOOKUP(D737,episodes!$A$1:$E$76,5,FALSE)</f>
        <v>Who Mourns for Adonais?</v>
      </c>
      <c r="G737" s="37">
        <f>VLOOKUP(D737,episodes!$A$1:$D$76,3,FALSE)</f>
        <v>2</v>
      </c>
      <c r="H737" s="37">
        <f>VLOOKUP(D737,episodes!$A$1:$D$76,4,FALSE)</f>
        <v>2</v>
      </c>
      <c r="J737" s="43"/>
      <c r="K737" s="44">
        <f>COUNTIFS(A:A,A736)</f>
        <v>78</v>
      </c>
      <c r="L737" s="44">
        <f>COUNTIFS(B:B,B737)</f>
        <v>77</v>
      </c>
      <c r="M737" s="46" t="s">
        <v>2536</v>
      </c>
      <c r="O737" s="46" t="s">
        <v>1217</v>
      </c>
      <c r="P737" s="46" t="s">
        <v>2979</v>
      </c>
    </row>
    <row r="738" spans="1:16" hidden="1" x14ac:dyDescent="0.3">
      <c r="A738" s="40" t="s">
        <v>1840</v>
      </c>
      <c r="B738" s="34" t="s">
        <v>774</v>
      </c>
      <c r="C738" s="35" t="s">
        <v>3386</v>
      </c>
      <c r="D738" s="41">
        <v>203</v>
      </c>
      <c r="E738" s="42">
        <f>VLOOKUP(D738,episodes!$A$1:$B$76,2,FALSE)</f>
        <v>33</v>
      </c>
      <c r="F738" s="37" t="str">
        <f>VLOOKUP(D738,episodes!$A$1:$E$76,5,FALSE)</f>
        <v>The Changeling</v>
      </c>
      <c r="G738" s="37">
        <f>VLOOKUP(D738,episodes!$A$1:$D$76,3,FALSE)</f>
        <v>2</v>
      </c>
      <c r="H738" s="37">
        <f>VLOOKUP(D738,episodes!$A$1:$D$76,4,FALSE)</f>
        <v>3</v>
      </c>
      <c r="J738" s="43"/>
      <c r="K738" s="44">
        <f>COUNTIFS(A:A,A737)</f>
        <v>78</v>
      </c>
      <c r="L738" s="44">
        <f>COUNTIFS(B:B,B738)</f>
        <v>77</v>
      </c>
      <c r="M738" s="46" t="s">
        <v>601</v>
      </c>
      <c r="O738" s="39" t="s">
        <v>1003</v>
      </c>
      <c r="P738" s="39" t="s">
        <v>2979</v>
      </c>
    </row>
    <row r="739" spans="1:16" hidden="1" x14ac:dyDescent="0.3">
      <c r="A739" s="40" t="s">
        <v>1840</v>
      </c>
      <c r="B739" s="40" t="s">
        <v>774</v>
      </c>
      <c r="C739" s="35" t="s">
        <v>3404</v>
      </c>
      <c r="D739" s="41">
        <v>204</v>
      </c>
      <c r="E739" s="42">
        <f>VLOOKUP(D739,episodes!$A$1:$B$81,2,FALSE)</f>
        <v>34</v>
      </c>
      <c r="F739" s="37" t="str">
        <f>VLOOKUP(D739,episodes!$A$1:$E$81,5,FALSE)</f>
        <v>Mirror, Mirror</v>
      </c>
      <c r="G739" s="37">
        <f>VLOOKUP(D739,episodes!$A$1:$D$81,3,FALSE)</f>
        <v>2</v>
      </c>
      <c r="H739" s="37">
        <f>VLOOKUP(D739,episodes!$A$1:$D$81,4,FALSE)</f>
        <v>4</v>
      </c>
      <c r="J739" s="43"/>
      <c r="K739" s="44">
        <f>COUNTIFS(A:A,A739)</f>
        <v>78</v>
      </c>
      <c r="L739" s="44">
        <f>COUNTIFS(B:B,B739)</f>
        <v>77</v>
      </c>
      <c r="N739" s="39" t="s">
        <v>192</v>
      </c>
      <c r="O739" s="62"/>
      <c r="P739" s="39" t="s">
        <v>2979</v>
      </c>
    </row>
    <row r="740" spans="1:16" hidden="1" x14ac:dyDescent="0.3">
      <c r="A740" s="40" t="s">
        <v>1841</v>
      </c>
      <c r="B740" s="43" t="s">
        <v>798</v>
      </c>
      <c r="C740" s="35" t="s">
        <v>2014</v>
      </c>
      <c r="D740" s="41">
        <v>103</v>
      </c>
      <c r="E740" s="42">
        <f>VLOOKUP(D740,episodes!$A$1:$B$76,2,FALSE)</f>
        <v>4</v>
      </c>
      <c r="F740" s="37" t="str">
        <f>VLOOKUP(D740,episodes!$A$1:$E$76,5,FALSE)</f>
        <v>Where No Man Has Gone Before</v>
      </c>
      <c r="G740" s="37">
        <f>VLOOKUP(D740,episodes!$A$1:$D$76,3,FALSE)</f>
        <v>1</v>
      </c>
      <c r="H740" s="37">
        <f>VLOOKUP(D740,episodes!$A$1:$D$76,4,FALSE)</f>
        <v>3</v>
      </c>
      <c r="J740" s="43"/>
      <c r="K740" s="44">
        <f>COUNTIFS(A:A,A738)</f>
        <v>78</v>
      </c>
      <c r="L740" s="44">
        <f>COUNTIFS(B:B,B740)</f>
        <v>9</v>
      </c>
      <c r="N740" s="45"/>
      <c r="O740" s="39" t="s">
        <v>1290</v>
      </c>
      <c r="P740" s="39" t="s">
        <v>2979</v>
      </c>
    </row>
    <row r="741" spans="1:16" hidden="1" x14ac:dyDescent="0.3">
      <c r="A741" s="40" t="s">
        <v>1841</v>
      </c>
      <c r="B741" s="43" t="s">
        <v>798</v>
      </c>
      <c r="C741" s="35" t="s">
        <v>3500</v>
      </c>
      <c r="D741" s="41">
        <v>123</v>
      </c>
      <c r="E741" s="42">
        <f>VLOOKUP(D741,episodes!$A$1:$B$76,2,FALSE)</f>
        <v>24</v>
      </c>
      <c r="F741" s="37" t="str">
        <f>VLOOKUP(D741,episodes!$A$1:$E$76,5,FALSE)</f>
        <v>A Taste of Armageddon</v>
      </c>
      <c r="G741" s="37">
        <f>VLOOKUP(D741,episodes!$A$1:$D$76,3,FALSE)</f>
        <v>1</v>
      </c>
      <c r="H741" s="37">
        <f>VLOOKUP(D741,episodes!$A$1:$D$76,4,FALSE)</f>
        <v>23</v>
      </c>
      <c r="J741" s="43"/>
      <c r="K741" s="44">
        <f>COUNTIFS(A:A,A739)</f>
        <v>78</v>
      </c>
      <c r="L741" s="44">
        <f>COUNTIFS(B:B,B741)</f>
        <v>9</v>
      </c>
      <c r="N741" s="45"/>
      <c r="O741" s="39" t="s">
        <v>1290</v>
      </c>
      <c r="P741" s="39" t="s">
        <v>2979</v>
      </c>
    </row>
    <row r="742" spans="1:16" hidden="1" x14ac:dyDescent="0.3">
      <c r="A742" s="40" t="s">
        <v>1841</v>
      </c>
      <c r="B742" s="43" t="s">
        <v>798</v>
      </c>
      <c r="C742" s="35" t="s">
        <v>2362</v>
      </c>
      <c r="D742" s="48">
        <v>128</v>
      </c>
      <c r="E742" s="42">
        <f>VLOOKUP(D742,episodes!$A$1:$B$76,2,FALSE)</f>
        <v>29</v>
      </c>
      <c r="F742" s="37" t="str">
        <f>VLOOKUP(D742,episodes!$A$1:$E$76,5,FALSE)</f>
        <v>The City on the Edge of Forever</v>
      </c>
      <c r="G742" s="37">
        <f>VLOOKUP(D742,episodes!$A$1:$D$76,3,FALSE)</f>
        <v>1</v>
      </c>
      <c r="H742" s="37">
        <f>VLOOKUP(D742,episodes!$A$1:$D$76,4,FALSE)</f>
        <v>28</v>
      </c>
      <c r="J742" s="43"/>
      <c r="K742" s="44">
        <f>COUNTIFS(A:A,A741)</f>
        <v>3</v>
      </c>
      <c r="L742" s="44">
        <f>COUNTIFS(B:B,B742)</f>
        <v>9</v>
      </c>
      <c r="M742" s="46"/>
      <c r="N742" s="49"/>
      <c r="O742" s="39" t="s">
        <v>1291</v>
      </c>
      <c r="P742" s="46" t="s">
        <v>2979</v>
      </c>
    </row>
    <row r="743" spans="1:16" hidden="1" x14ac:dyDescent="0.3">
      <c r="A743" s="40" t="s">
        <v>1842</v>
      </c>
      <c r="B743" s="40" t="s">
        <v>732</v>
      </c>
      <c r="C743" s="35" t="s">
        <v>1977</v>
      </c>
      <c r="D743" s="41">
        <v>100</v>
      </c>
      <c r="E743" s="42">
        <f>VLOOKUP(D743,episodes!$A$1:$B$76,2,FALSE)</f>
        <v>1</v>
      </c>
      <c r="F743" s="37" t="str">
        <f>VLOOKUP(D743,episodes!$A$1:$E$76,5,FALSE)</f>
        <v>The Cage</v>
      </c>
      <c r="G743" s="37">
        <f>VLOOKUP(D743,episodes!$A$1:$D$76,3,FALSE)</f>
        <v>1</v>
      </c>
      <c r="H743" s="37">
        <f>VLOOKUP(D743,episodes!$A$1:$D$76,4,FALSE)</f>
        <v>0</v>
      </c>
      <c r="J743" s="43"/>
      <c r="K743" s="44">
        <f>COUNTIFS(A:A,A742)</f>
        <v>3</v>
      </c>
      <c r="L743" s="44">
        <f>COUNTIFS(B:B,B743)</f>
        <v>78</v>
      </c>
      <c r="M743" s="39" t="s">
        <v>608</v>
      </c>
      <c r="N743" s="45"/>
      <c r="O743" s="39" t="s">
        <v>1301</v>
      </c>
      <c r="P743" s="39" t="s">
        <v>2979</v>
      </c>
    </row>
    <row r="744" spans="1:16" hidden="1" x14ac:dyDescent="0.3">
      <c r="A744" s="40" t="s">
        <v>1842</v>
      </c>
      <c r="B744" s="40" t="s">
        <v>732</v>
      </c>
      <c r="C744" s="35" t="s">
        <v>3246</v>
      </c>
      <c r="D744" s="41">
        <v>113</v>
      </c>
      <c r="E744" s="42">
        <f>VLOOKUP(D744,episodes!$A$1:$B$76,2,FALSE)</f>
        <v>14</v>
      </c>
      <c r="F744" s="37" t="str">
        <f>VLOOKUP(D744,episodes!$A$1:$E$76,5,FALSE)</f>
        <v>The Conscience of the King</v>
      </c>
      <c r="G744" s="37">
        <f>VLOOKUP(D744,episodes!$A$1:$D$76,3,FALSE)</f>
        <v>1</v>
      </c>
      <c r="H744" s="37">
        <f>VLOOKUP(D744,episodes!$A$1:$D$76,4,FALSE)</f>
        <v>13</v>
      </c>
      <c r="J744" s="43"/>
      <c r="K744" s="44">
        <f>COUNTIFS(A:A,A743)</f>
        <v>2</v>
      </c>
      <c r="L744" s="44">
        <f>COUNTIFS(B:B,B744)</f>
        <v>78</v>
      </c>
      <c r="M744" s="39" t="s">
        <v>141</v>
      </c>
      <c r="O744" s="39" t="s">
        <v>1559</v>
      </c>
      <c r="P744" s="39" t="s">
        <v>2979</v>
      </c>
    </row>
    <row r="745" spans="1:16" hidden="1" x14ac:dyDescent="0.3">
      <c r="A745" s="40" t="s">
        <v>1843</v>
      </c>
      <c r="B745" s="34" t="s">
        <v>748</v>
      </c>
      <c r="C745" s="35" t="s">
        <v>2105</v>
      </c>
      <c r="D745" s="41">
        <v>109</v>
      </c>
      <c r="E745" s="42">
        <f>VLOOKUP(D745,episodes!$A$1:$B$76,2,FALSE)</f>
        <v>10</v>
      </c>
      <c r="F745" s="37" t="str">
        <f>VLOOKUP(D745,episodes!$A$1:$E$76,5,FALSE)</f>
        <v>Dagger of the Mind</v>
      </c>
      <c r="G745" s="37">
        <f>VLOOKUP(D745,episodes!$A$1:$D$76,3,FALSE)</f>
        <v>1</v>
      </c>
      <c r="H745" s="37">
        <f>VLOOKUP(D745,episodes!$A$1:$D$76,4,FALSE)</f>
        <v>9</v>
      </c>
      <c r="J745" s="43"/>
      <c r="K745" s="44">
        <f>COUNTIFS(A:A,A744)</f>
        <v>2</v>
      </c>
      <c r="L745" s="44">
        <f>COUNTIFS(B:B,B745)</f>
        <v>1</v>
      </c>
      <c r="M745" s="39" t="s">
        <v>516</v>
      </c>
      <c r="N745" s="45" t="s">
        <v>2491</v>
      </c>
      <c r="O745" s="39" t="s">
        <v>1556</v>
      </c>
      <c r="P745" s="39" t="s">
        <v>2979</v>
      </c>
    </row>
    <row r="746" spans="1:16" hidden="1" x14ac:dyDescent="0.3">
      <c r="A746" s="59" t="s">
        <v>3477</v>
      </c>
      <c r="B746" s="59" t="s">
        <v>703</v>
      </c>
      <c r="C746" s="54" t="str">
        <f>UPPER(LEFT(O746,1))&amp;RIGHT(O746,LEN(O746)-1)</f>
        <v>Entity plants fake memories in humans and Klingons</v>
      </c>
      <c r="D746" s="41">
        <v>307</v>
      </c>
      <c r="E746" s="42">
        <f>VLOOKUP(D746,episodes!$A$1:$B$81,2,FALSE)</f>
        <v>63</v>
      </c>
      <c r="F746" s="37" t="str">
        <f>VLOOKUP(D746,episodes!$A$1:$E$81,5,FALSE)</f>
        <v>Day of the Dove</v>
      </c>
      <c r="G746" s="37">
        <f>VLOOKUP(D746,episodes!$A$1:$D$81,3,FALSE)</f>
        <v>3</v>
      </c>
      <c r="H746" s="37">
        <f>VLOOKUP(D746,episodes!$A$1:$D$81,4,FALSE)</f>
        <v>7</v>
      </c>
      <c r="J746" s="43"/>
      <c r="K746" s="44">
        <f>COUNTIFS(A:A,A746)</f>
        <v>1</v>
      </c>
      <c r="L746" s="44">
        <f>COUNTIFS(B:B,B746)</f>
        <v>9</v>
      </c>
      <c r="M746" s="39" t="s">
        <v>192</v>
      </c>
      <c r="N746" s="45" t="s">
        <v>2491</v>
      </c>
      <c r="O746" s="39" t="s">
        <v>3478</v>
      </c>
      <c r="P746" s="39" t="s">
        <v>2979</v>
      </c>
    </row>
    <row r="747" spans="1:16" hidden="1" x14ac:dyDescent="0.3">
      <c r="A747" s="40" t="s">
        <v>1844</v>
      </c>
      <c r="B747" s="34" t="s">
        <v>788</v>
      </c>
      <c r="C747" s="35" t="s">
        <v>1565</v>
      </c>
      <c r="D747" s="41">
        <v>103</v>
      </c>
      <c r="E747" s="42">
        <f>VLOOKUP(D747,episodes!$A$1:$B$76,2,FALSE)</f>
        <v>4</v>
      </c>
      <c r="F747" s="37" t="str">
        <f>VLOOKUP(D747,episodes!$A$1:$E$76,5,FALSE)</f>
        <v>Where No Man Has Gone Before</v>
      </c>
      <c r="G747" s="37">
        <f>VLOOKUP(D747,episodes!$A$1:$D$76,3,FALSE)</f>
        <v>1</v>
      </c>
      <c r="H747" s="37">
        <f>VLOOKUP(D747,episodes!$A$1:$D$76,4,FALSE)</f>
        <v>3</v>
      </c>
      <c r="J747" s="43"/>
      <c r="K747" s="44">
        <f>COUNTIFS(A:A,A746)</f>
        <v>1</v>
      </c>
      <c r="L747" s="44">
        <f>COUNTIFS(B:B,B747)</f>
        <v>15</v>
      </c>
      <c r="M747" s="46" t="s">
        <v>2491</v>
      </c>
      <c r="N747" s="39" t="s">
        <v>1068</v>
      </c>
      <c r="O747" s="39" t="s">
        <v>1104</v>
      </c>
      <c r="P747" s="39" t="s">
        <v>2979</v>
      </c>
    </row>
    <row r="748" spans="1:16" hidden="1" x14ac:dyDescent="0.3">
      <c r="A748" s="40" t="s">
        <v>1844</v>
      </c>
      <c r="B748" s="34" t="s">
        <v>788</v>
      </c>
      <c r="C748" s="35" t="s">
        <v>2741</v>
      </c>
      <c r="D748" s="41">
        <v>103</v>
      </c>
      <c r="E748" s="42">
        <f>VLOOKUP(D748,episodes!$A$1:$B$76,2,FALSE)</f>
        <v>4</v>
      </c>
      <c r="F748" s="37" t="str">
        <f>VLOOKUP(D748,episodes!$A$1:$E$76,5,FALSE)</f>
        <v>Where No Man Has Gone Before</v>
      </c>
      <c r="G748" s="37">
        <f>VLOOKUP(D748,episodes!$A$1:$D$76,3,FALSE)</f>
        <v>1</v>
      </c>
      <c r="H748" s="37">
        <f>VLOOKUP(D748,episodes!$A$1:$D$76,4,FALSE)</f>
        <v>3</v>
      </c>
      <c r="J748" s="43"/>
      <c r="K748" s="44">
        <f>COUNTIFS(A:A,A747)</f>
        <v>19</v>
      </c>
      <c r="L748" s="44">
        <f>COUNTIFS(B:B,B748)</f>
        <v>15</v>
      </c>
      <c r="M748" s="46" t="s">
        <v>2491</v>
      </c>
      <c r="N748" s="39" t="s">
        <v>1068</v>
      </c>
      <c r="P748" s="39" t="s">
        <v>2999</v>
      </c>
    </row>
    <row r="749" spans="1:16" hidden="1" x14ac:dyDescent="0.3">
      <c r="A749" s="40" t="s">
        <v>1844</v>
      </c>
      <c r="B749" s="34" t="s">
        <v>788</v>
      </c>
      <c r="C749" s="35" t="s">
        <v>2748</v>
      </c>
      <c r="D749" s="41">
        <v>104</v>
      </c>
      <c r="E749" s="42">
        <f>VLOOKUP(D749,episodes!$A$1:$B$76,2,FALSE)</f>
        <v>5</v>
      </c>
      <c r="F749" s="37" t="str">
        <f>VLOOKUP(D749,episodes!$A$1:$E$76,5,FALSE)</f>
        <v>The Naked Time</v>
      </c>
      <c r="G749" s="37">
        <f>VLOOKUP(D749,episodes!$A$1:$D$76,3,FALSE)</f>
        <v>1</v>
      </c>
      <c r="H749" s="37">
        <f>VLOOKUP(D749,episodes!$A$1:$D$76,4,FALSE)</f>
        <v>4</v>
      </c>
      <c r="J749" s="43"/>
      <c r="K749" s="44">
        <f>COUNTIFS(A:A,A748)</f>
        <v>19</v>
      </c>
      <c r="L749" s="44">
        <f>COUNTIFS(B:B,B749)</f>
        <v>15</v>
      </c>
      <c r="M749" s="46" t="s">
        <v>2542</v>
      </c>
      <c r="N749" s="45" t="s">
        <v>1068</v>
      </c>
      <c r="O749" s="46"/>
      <c r="P749" s="39" t="s">
        <v>3005</v>
      </c>
    </row>
    <row r="750" spans="1:16" hidden="1" x14ac:dyDescent="0.3">
      <c r="A750" s="40" t="s">
        <v>1844</v>
      </c>
      <c r="B750" s="34" t="s">
        <v>788</v>
      </c>
      <c r="C750" s="35" t="s">
        <v>2755</v>
      </c>
      <c r="D750" s="41">
        <v>105</v>
      </c>
      <c r="E750" s="42">
        <f>VLOOKUP(D750,episodes!$A$1:$B$76,2,FALSE)</f>
        <v>6</v>
      </c>
      <c r="F750" s="37" t="str">
        <f>VLOOKUP(D750,episodes!$A$1:$E$76,5,FALSE)</f>
        <v>The Enemy Within</v>
      </c>
      <c r="G750" s="37">
        <f>VLOOKUP(D750,episodes!$A$1:$D$76,3,FALSE)</f>
        <v>1</v>
      </c>
      <c r="H750" s="37">
        <f>VLOOKUP(D750,episodes!$A$1:$D$76,4,FALSE)</f>
        <v>5</v>
      </c>
      <c r="J750" s="43"/>
      <c r="K750" s="44">
        <f>COUNTIFS(A:A,A749)</f>
        <v>19</v>
      </c>
      <c r="L750" s="44">
        <f>COUNTIFS(B:B,B750)</f>
        <v>15</v>
      </c>
      <c r="M750" s="46" t="s">
        <v>1068</v>
      </c>
      <c r="N750" s="39" t="s">
        <v>2542</v>
      </c>
      <c r="P750" s="39" t="s">
        <v>3009</v>
      </c>
    </row>
    <row r="751" spans="1:16" hidden="1" x14ac:dyDescent="0.3">
      <c r="A751" s="40" t="s">
        <v>1844</v>
      </c>
      <c r="B751" s="34" t="s">
        <v>788</v>
      </c>
      <c r="C751" s="35" t="s">
        <v>2714</v>
      </c>
      <c r="D751" s="41">
        <v>106</v>
      </c>
      <c r="E751" s="42">
        <f>VLOOKUP(D751,episodes!$A$1:$B$76,2,FALSE)</f>
        <v>7</v>
      </c>
      <c r="F751" s="37" t="str">
        <f>VLOOKUP(D751,episodes!$A$1:$E$76,5,FALSE)</f>
        <v>Mudd's Women</v>
      </c>
      <c r="G751" s="37">
        <f>VLOOKUP(D751,episodes!$A$1:$D$76,3,FALSE)</f>
        <v>1</v>
      </c>
      <c r="H751" s="37">
        <f>VLOOKUP(D751,episodes!$A$1:$D$76,4,FALSE)</f>
        <v>6</v>
      </c>
      <c r="J751" s="43"/>
      <c r="K751" s="44">
        <f>COUNTIFS(A:A,A750)</f>
        <v>19</v>
      </c>
      <c r="L751" s="44">
        <f>COUNTIFS(B:B,B751)</f>
        <v>15</v>
      </c>
      <c r="M751" s="39" t="s">
        <v>2542</v>
      </c>
      <c r="N751" s="39" t="s">
        <v>1068</v>
      </c>
      <c r="O751" s="46"/>
      <c r="P751" s="39" t="s">
        <v>3018</v>
      </c>
    </row>
    <row r="752" spans="1:16" hidden="1" x14ac:dyDescent="0.3">
      <c r="A752" s="40" t="s">
        <v>1844</v>
      </c>
      <c r="B752" s="34" t="s">
        <v>81</v>
      </c>
      <c r="C752" s="35" t="s">
        <v>2954</v>
      </c>
      <c r="D752" s="41">
        <v>107</v>
      </c>
      <c r="E752" s="42">
        <f>VLOOKUP(D752,episodes!$A$1:$B$76,2,FALSE)</f>
        <v>8</v>
      </c>
      <c r="F752" s="37" t="str">
        <f>VLOOKUP(D752,episodes!$A$1:$E$76,5,FALSE)</f>
        <v>What Are Little Girls Made Of?</v>
      </c>
      <c r="G752" s="37">
        <f>VLOOKUP(D752,episodes!$A$1:$D$76,3,FALSE)</f>
        <v>1</v>
      </c>
      <c r="H752" s="37">
        <f>VLOOKUP(D752,episodes!$A$1:$D$76,4,FALSE)</f>
        <v>7</v>
      </c>
      <c r="J752" s="43"/>
      <c r="K752" s="44">
        <f>COUNTIFS(A:A,A751)</f>
        <v>19</v>
      </c>
      <c r="L752" s="44">
        <f>COUNTIFS(B:B,B752)</f>
        <v>7</v>
      </c>
      <c r="M752" s="39" t="s">
        <v>2491</v>
      </c>
      <c r="O752" s="46"/>
      <c r="P752" s="39" t="s">
        <v>3031</v>
      </c>
    </row>
    <row r="753" spans="1:16" hidden="1" x14ac:dyDescent="0.3">
      <c r="A753" s="40" t="s">
        <v>1844</v>
      </c>
      <c r="B753" s="34" t="s">
        <v>81</v>
      </c>
      <c r="C753" s="35" t="s">
        <v>2080</v>
      </c>
      <c r="D753" s="41">
        <v>107</v>
      </c>
      <c r="E753" s="42">
        <f>VLOOKUP(D753,episodes!$A$1:$B$76,2,FALSE)</f>
        <v>8</v>
      </c>
      <c r="F753" s="37" t="str">
        <f>VLOOKUP(D753,episodes!$A$1:$E$76,5,FALSE)</f>
        <v>What Are Little Girls Made Of?</v>
      </c>
      <c r="G753" s="37">
        <f>VLOOKUP(D753,episodes!$A$1:$D$76,3,FALSE)</f>
        <v>1</v>
      </c>
      <c r="H753" s="37">
        <f>VLOOKUP(D753,episodes!$A$1:$D$76,4,FALSE)</f>
        <v>7</v>
      </c>
      <c r="J753" s="43"/>
      <c r="K753" s="44">
        <f>COUNTIFS(A:A,A752)</f>
        <v>19</v>
      </c>
      <c r="L753" s="44">
        <f>COUNTIFS(B:B,B753)</f>
        <v>7</v>
      </c>
      <c r="M753" s="39" t="s">
        <v>2496</v>
      </c>
      <c r="N753" s="39" t="s">
        <v>1068</v>
      </c>
      <c r="O753" s="39" t="s">
        <v>1103</v>
      </c>
      <c r="P753" s="39" t="s">
        <v>2979</v>
      </c>
    </row>
    <row r="754" spans="1:16" hidden="1" x14ac:dyDescent="0.3">
      <c r="A754" s="40" t="s">
        <v>1844</v>
      </c>
      <c r="B754" s="34" t="s">
        <v>788</v>
      </c>
      <c r="C754" s="35" t="s">
        <v>2774</v>
      </c>
      <c r="D754" s="41">
        <v>108</v>
      </c>
      <c r="E754" s="42">
        <f>VLOOKUP(D754,episodes!$A$1:$B$76,2,FALSE)</f>
        <v>9</v>
      </c>
      <c r="F754" s="37" t="str">
        <f>VLOOKUP(D754,episodes!$A$1:$E$76,5,FALSE)</f>
        <v>Miri</v>
      </c>
      <c r="G754" s="37">
        <f>VLOOKUP(D754,episodes!$A$1:$D$76,3,FALSE)</f>
        <v>1</v>
      </c>
      <c r="H754" s="37">
        <f>VLOOKUP(D754,episodes!$A$1:$D$76,4,FALSE)</f>
        <v>8</v>
      </c>
      <c r="J754" s="43"/>
      <c r="K754" s="44">
        <f>COUNTIFS(A:A,A753)</f>
        <v>19</v>
      </c>
      <c r="L754" s="44">
        <f>COUNTIFS(B:B,B754)</f>
        <v>15</v>
      </c>
      <c r="M754" s="46" t="s">
        <v>2542</v>
      </c>
      <c r="N754" s="45" t="s">
        <v>1068</v>
      </c>
      <c r="O754" s="46"/>
      <c r="P754" s="39" t="s">
        <v>3033</v>
      </c>
    </row>
    <row r="755" spans="1:16" hidden="1" x14ac:dyDescent="0.3">
      <c r="A755" s="40" t="s">
        <v>1844</v>
      </c>
      <c r="B755" s="34" t="s">
        <v>788</v>
      </c>
      <c r="C755" s="35" t="s">
        <v>3517</v>
      </c>
      <c r="D755" s="41">
        <v>113</v>
      </c>
      <c r="E755" s="42">
        <f>VLOOKUP(D755,episodes!$A$1:$B$76,2,FALSE)</f>
        <v>14</v>
      </c>
      <c r="F755" s="37" t="str">
        <f>VLOOKUP(D755,episodes!$A$1:$E$76,5,FALSE)</f>
        <v>The Conscience of the King</v>
      </c>
      <c r="G755" s="37">
        <f>VLOOKUP(D755,episodes!$A$1:$D$76,3,FALSE)</f>
        <v>1</v>
      </c>
      <c r="H755" s="37">
        <f>VLOOKUP(D755,episodes!$A$1:$D$76,4,FALSE)</f>
        <v>13</v>
      </c>
      <c r="J755" s="43"/>
      <c r="K755" s="44">
        <f>COUNTIFS(A:A,A754)</f>
        <v>19</v>
      </c>
      <c r="L755" s="44">
        <f>COUNTIFS(B:B,B755)</f>
        <v>15</v>
      </c>
      <c r="M755" s="46" t="s">
        <v>2542</v>
      </c>
      <c r="N755" s="45" t="s">
        <v>1068</v>
      </c>
      <c r="O755" s="46"/>
      <c r="P755" s="39" t="s">
        <v>3203</v>
      </c>
    </row>
    <row r="756" spans="1:16" hidden="1" x14ac:dyDescent="0.3">
      <c r="A756" s="40" t="s">
        <v>1844</v>
      </c>
      <c r="B756" s="34" t="s">
        <v>81</v>
      </c>
      <c r="C756" s="35" t="s">
        <v>2810</v>
      </c>
      <c r="D756" s="48">
        <v>114</v>
      </c>
      <c r="E756" s="42">
        <f>VLOOKUP(D756,episodes!$A$1:$B$76,2,FALSE)</f>
        <v>15</v>
      </c>
      <c r="F756" s="37" t="str">
        <f>VLOOKUP(D756,episodes!$A$1:$E$76,5,FALSE)</f>
        <v>Balance of Terror</v>
      </c>
      <c r="G756" s="37">
        <f>VLOOKUP(D756,episodes!$A$1:$D$76,3,FALSE)</f>
        <v>1</v>
      </c>
      <c r="H756" s="37">
        <f>VLOOKUP(D756,episodes!$A$1:$D$76,4,FALSE)</f>
        <v>14</v>
      </c>
      <c r="J756" s="43"/>
      <c r="K756" s="44">
        <f>COUNTIFS(A:A,A755)</f>
        <v>19</v>
      </c>
      <c r="L756" s="44">
        <f>COUNTIFS(B:B,B756)</f>
        <v>7</v>
      </c>
      <c r="M756" s="46" t="s">
        <v>2491</v>
      </c>
      <c r="N756" s="49" t="s">
        <v>247</v>
      </c>
      <c r="O756" s="46"/>
      <c r="P756" s="46" t="s">
        <v>3071</v>
      </c>
    </row>
    <row r="757" spans="1:16" hidden="1" x14ac:dyDescent="0.3">
      <c r="A757" s="40" t="s">
        <v>1844</v>
      </c>
      <c r="B757" s="34" t="s">
        <v>81</v>
      </c>
      <c r="C757" s="35" t="s">
        <v>2821</v>
      </c>
      <c r="D757" s="48">
        <v>116</v>
      </c>
      <c r="E757" s="42">
        <f>VLOOKUP(D757,episodes!$A$1:$B$76,2,FALSE)</f>
        <v>17</v>
      </c>
      <c r="F757" s="37" t="str">
        <f>VLOOKUP(D757,episodes!$A$1:$E$76,5,FALSE)</f>
        <v>The Galileo Seven</v>
      </c>
      <c r="G757" s="37">
        <f>VLOOKUP(D757,episodes!$A$1:$D$76,3,FALSE)</f>
        <v>1</v>
      </c>
      <c r="H757" s="37">
        <f>VLOOKUP(D757,episodes!$A$1:$D$76,4,FALSE)</f>
        <v>16</v>
      </c>
      <c r="J757" s="43"/>
      <c r="K757" s="44">
        <f>COUNTIFS(A:A,A756)</f>
        <v>19</v>
      </c>
      <c r="L757" s="44">
        <f>COUNTIFS(B:B,B757)</f>
        <v>7</v>
      </c>
      <c r="M757" s="46" t="s">
        <v>574</v>
      </c>
      <c r="N757" s="49" t="s">
        <v>1068</v>
      </c>
      <c r="O757" s="46"/>
      <c r="P757" s="46" t="s">
        <v>3084</v>
      </c>
    </row>
    <row r="758" spans="1:16" hidden="1" x14ac:dyDescent="0.3">
      <c r="A758" s="40" t="s">
        <v>1844</v>
      </c>
      <c r="B758" s="34" t="s">
        <v>788</v>
      </c>
      <c r="C758" s="35" t="s">
        <v>3304</v>
      </c>
      <c r="D758" s="48">
        <v>117</v>
      </c>
      <c r="E758" s="42">
        <f>VLOOKUP(D758,episodes!$A$1:$B$76,2,FALSE)</f>
        <v>18</v>
      </c>
      <c r="F758" s="37" t="str">
        <f>VLOOKUP(D758,episodes!$A$1:$E$76,5,FALSE)</f>
        <v>The Squire of Gothos</v>
      </c>
      <c r="G758" s="37">
        <f>VLOOKUP(D758,episodes!$A$1:$D$76,3,FALSE)</f>
        <v>1</v>
      </c>
      <c r="H758" s="37">
        <f>VLOOKUP(D758,episodes!$A$1:$D$76,4,FALSE)</f>
        <v>17</v>
      </c>
      <c r="J758" s="43"/>
      <c r="K758" s="44">
        <f>COUNTIFS(A:A,A757)</f>
        <v>19</v>
      </c>
      <c r="L758" s="44">
        <f>COUNTIFS(B:B,B758)</f>
        <v>15</v>
      </c>
      <c r="M758" s="46" t="s">
        <v>2542</v>
      </c>
      <c r="N758" s="45" t="s">
        <v>1068</v>
      </c>
      <c r="O758" s="46"/>
      <c r="P758" s="46" t="s">
        <v>3091</v>
      </c>
    </row>
    <row r="759" spans="1:16" hidden="1" x14ac:dyDescent="0.3">
      <c r="A759" s="40" t="s">
        <v>1844</v>
      </c>
      <c r="B759" s="34" t="s">
        <v>788</v>
      </c>
      <c r="C759" s="35" t="s">
        <v>2830</v>
      </c>
      <c r="D759" s="48">
        <v>118</v>
      </c>
      <c r="E759" s="42">
        <f>VLOOKUP(D759,episodes!$A$1:$B$76,2,FALSE)</f>
        <v>19</v>
      </c>
      <c r="F759" s="37" t="str">
        <f>VLOOKUP(D759,episodes!$A$1:$E$76,5,FALSE)</f>
        <v>Arena</v>
      </c>
      <c r="G759" s="37">
        <f>VLOOKUP(D759,episodes!$A$1:$D$76,3,FALSE)</f>
        <v>1</v>
      </c>
      <c r="H759" s="37">
        <f>VLOOKUP(D759,episodes!$A$1:$D$76,4,FALSE)</f>
        <v>18</v>
      </c>
      <c r="J759" s="43"/>
      <c r="K759" s="44">
        <f>COUNTIFS(A:A,A758)</f>
        <v>19</v>
      </c>
      <c r="L759" s="44">
        <f>COUNTIFS(B:B,B759)</f>
        <v>15</v>
      </c>
      <c r="M759" s="46" t="s">
        <v>2542</v>
      </c>
      <c r="N759" s="45" t="s">
        <v>1068</v>
      </c>
      <c r="O759" s="46"/>
      <c r="P759" s="46" t="s">
        <v>3095</v>
      </c>
    </row>
    <row r="760" spans="1:16" hidden="1" x14ac:dyDescent="0.3">
      <c r="A760" s="40" t="s">
        <v>1844</v>
      </c>
      <c r="B760" s="34" t="s">
        <v>788</v>
      </c>
      <c r="C760" s="35" t="s">
        <v>3388</v>
      </c>
      <c r="D760" s="48">
        <v>122</v>
      </c>
      <c r="E760" s="42">
        <f>VLOOKUP(D760,episodes!$A$1:$B$76,2,FALSE)</f>
        <v>23</v>
      </c>
      <c r="F760" s="37" t="str">
        <f>VLOOKUP(D760,episodes!$A$1:$E$76,5,FALSE)</f>
        <v>Space Seed</v>
      </c>
      <c r="G760" s="37">
        <f>VLOOKUP(D760,episodes!$A$1:$D$76,3,FALSE)</f>
        <v>1</v>
      </c>
      <c r="H760" s="37">
        <f>VLOOKUP(D760,episodes!$A$1:$D$76,4,FALSE)</f>
        <v>22</v>
      </c>
      <c r="J760" s="43"/>
      <c r="K760" s="44">
        <f>COUNTIFS(A:A,A759)</f>
        <v>19</v>
      </c>
      <c r="L760" s="44">
        <f>COUNTIFS(B:B,B760)</f>
        <v>15</v>
      </c>
      <c r="M760" s="46" t="s">
        <v>2542</v>
      </c>
      <c r="N760" s="45" t="s">
        <v>1068</v>
      </c>
      <c r="O760" s="46"/>
      <c r="P760" s="46" t="s">
        <v>3113</v>
      </c>
    </row>
    <row r="761" spans="1:16" hidden="1" x14ac:dyDescent="0.3">
      <c r="A761" s="40" t="s">
        <v>1844</v>
      </c>
      <c r="B761" s="34" t="s">
        <v>788</v>
      </c>
      <c r="C761" s="35" t="s">
        <v>2294</v>
      </c>
      <c r="D761" s="48">
        <v>124</v>
      </c>
      <c r="E761" s="42">
        <f>VLOOKUP(D761,episodes!$A$1:$B$76,2,FALSE)</f>
        <v>25</v>
      </c>
      <c r="F761" s="37" t="str">
        <f>VLOOKUP(D761,episodes!$A$1:$E$76,5,FALSE)</f>
        <v>This Side of Paradise</v>
      </c>
      <c r="G761" s="37">
        <f>VLOOKUP(D761,episodes!$A$1:$D$76,3,FALSE)</f>
        <v>1</v>
      </c>
      <c r="H761" s="37">
        <f>VLOOKUP(D761,episodes!$A$1:$D$76,4,FALSE)</f>
        <v>24</v>
      </c>
      <c r="J761" s="43"/>
      <c r="K761" s="44">
        <f>COUNTIFS(A:A,A760)</f>
        <v>19</v>
      </c>
      <c r="L761" s="44">
        <f>COUNTIFS(B:B,B761)</f>
        <v>15</v>
      </c>
      <c r="M761" s="46" t="s">
        <v>2491</v>
      </c>
      <c r="N761" s="39" t="s">
        <v>1068</v>
      </c>
      <c r="O761" s="46" t="s">
        <v>1105</v>
      </c>
      <c r="P761" s="46" t="s">
        <v>2979</v>
      </c>
    </row>
    <row r="762" spans="1:16" hidden="1" x14ac:dyDescent="0.3">
      <c r="A762" s="40" t="s">
        <v>1844</v>
      </c>
      <c r="B762" s="34" t="s">
        <v>788</v>
      </c>
      <c r="C762" s="35" t="s">
        <v>1004</v>
      </c>
      <c r="D762" s="48">
        <v>124</v>
      </c>
      <c r="E762" s="42">
        <f>VLOOKUP(D762,episodes!$A$1:$B$76,2,FALSE)</f>
        <v>25</v>
      </c>
      <c r="F762" s="37" t="str">
        <f>VLOOKUP(D762,episodes!$A$1:$E$76,5,FALSE)</f>
        <v>This Side of Paradise</v>
      </c>
      <c r="G762" s="37">
        <f>VLOOKUP(D762,episodes!$A$1:$D$76,3,FALSE)</f>
        <v>1</v>
      </c>
      <c r="H762" s="37">
        <f>VLOOKUP(D762,episodes!$A$1:$D$76,4,FALSE)</f>
        <v>24</v>
      </c>
      <c r="J762" s="43"/>
      <c r="K762" s="44">
        <f>COUNTIFS(A:A,A761)</f>
        <v>19</v>
      </c>
      <c r="L762" s="44">
        <f>COUNTIFS(B:B,B762)</f>
        <v>15</v>
      </c>
      <c r="M762" s="46" t="s">
        <v>2491</v>
      </c>
      <c r="N762" s="39" t="s">
        <v>1068</v>
      </c>
      <c r="O762" s="46" t="s">
        <v>1004</v>
      </c>
      <c r="P762" s="46" t="s">
        <v>2979</v>
      </c>
    </row>
    <row r="763" spans="1:16" hidden="1" x14ac:dyDescent="0.3">
      <c r="A763" s="40" t="s">
        <v>1844</v>
      </c>
      <c r="B763" s="34" t="s">
        <v>788</v>
      </c>
      <c r="C763" s="35" t="s">
        <v>2866</v>
      </c>
      <c r="D763" s="48">
        <v>125</v>
      </c>
      <c r="E763" s="42">
        <f>VLOOKUP(D763,episodes!$A$1:$B$76,2,FALSE)</f>
        <v>26</v>
      </c>
      <c r="F763" s="37" t="str">
        <f>VLOOKUP(D763,episodes!$A$1:$E$76,5,FALSE)</f>
        <v>The Devil in the Dark</v>
      </c>
      <c r="G763" s="37">
        <f>VLOOKUP(D763,episodes!$A$1:$D$76,3,FALSE)</f>
        <v>1</v>
      </c>
      <c r="H763" s="37">
        <f>VLOOKUP(D763,episodes!$A$1:$D$76,4,FALSE)</f>
        <v>25</v>
      </c>
      <c r="J763" s="43"/>
      <c r="K763" s="44">
        <f>COUNTIFS(A:A,A762)</f>
        <v>19</v>
      </c>
      <c r="L763" s="44">
        <f>COUNTIFS(B:B,B763)</f>
        <v>15</v>
      </c>
      <c r="M763" s="46" t="s">
        <v>2491</v>
      </c>
      <c r="N763" s="39" t="s">
        <v>1068</v>
      </c>
      <c r="O763" s="46"/>
      <c r="P763" s="46" t="s">
        <v>3134</v>
      </c>
    </row>
    <row r="764" spans="1:16" hidden="1" x14ac:dyDescent="0.3">
      <c r="A764" s="40" t="s">
        <v>1844</v>
      </c>
      <c r="B764" s="34" t="s">
        <v>788</v>
      </c>
      <c r="C764" s="35" t="s">
        <v>2867</v>
      </c>
      <c r="D764" s="48">
        <v>125</v>
      </c>
      <c r="E764" s="42">
        <f>VLOOKUP(D764,episodes!$A$1:$B$76,2,FALSE)</f>
        <v>26</v>
      </c>
      <c r="F764" s="37" t="str">
        <f>VLOOKUP(D764,episodes!$A$1:$E$76,5,FALSE)</f>
        <v>The Devil in the Dark</v>
      </c>
      <c r="G764" s="37">
        <f>VLOOKUP(D764,episodes!$A$1:$D$76,3,FALSE)</f>
        <v>1</v>
      </c>
      <c r="H764" s="37">
        <f>VLOOKUP(D764,episodes!$A$1:$D$76,4,FALSE)</f>
        <v>25</v>
      </c>
      <c r="J764" s="43"/>
      <c r="K764" s="44">
        <f>COUNTIFS(A:A,A763)</f>
        <v>19</v>
      </c>
      <c r="L764" s="44">
        <f>COUNTIFS(B:B,B764)</f>
        <v>15</v>
      </c>
      <c r="M764" s="46" t="s">
        <v>2542</v>
      </c>
      <c r="N764" s="39" t="s">
        <v>1068</v>
      </c>
      <c r="O764" s="46"/>
      <c r="P764" s="46" t="s">
        <v>3135</v>
      </c>
    </row>
    <row r="765" spans="1:16" hidden="1" x14ac:dyDescent="0.3">
      <c r="A765" s="40" t="s">
        <v>1844</v>
      </c>
      <c r="B765" s="34" t="s">
        <v>788</v>
      </c>
      <c r="C765" s="35" t="s">
        <v>2887</v>
      </c>
      <c r="D765" s="48">
        <v>128</v>
      </c>
      <c r="E765" s="42">
        <f>VLOOKUP(D765,episodes!$A$1:$B$76,2,FALSE)</f>
        <v>29</v>
      </c>
      <c r="F765" s="37" t="str">
        <f>VLOOKUP(D765,episodes!$A$1:$E$76,5,FALSE)</f>
        <v>The City on the Edge of Forever</v>
      </c>
      <c r="G765" s="37">
        <f>VLOOKUP(D765,episodes!$A$1:$D$76,3,FALSE)</f>
        <v>1</v>
      </c>
      <c r="H765" s="37">
        <f>VLOOKUP(D765,episodes!$A$1:$D$76,4,FALSE)</f>
        <v>28</v>
      </c>
      <c r="J765" s="43"/>
      <c r="K765" s="44">
        <f>COUNTIFS(A:A,A764)</f>
        <v>19</v>
      </c>
      <c r="L765" s="44">
        <f>COUNTIFS(B:B,B765)</f>
        <v>15</v>
      </c>
      <c r="M765" s="46" t="s">
        <v>2491</v>
      </c>
      <c r="N765" s="49" t="s">
        <v>1068</v>
      </c>
      <c r="O765" s="46"/>
      <c r="P765" s="46" t="s">
        <v>3155</v>
      </c>
    </row>
    <row r="766" spans="1:16" hidden="1" x14ac:dyDescent="0.3">
      <c r="A766" s="40" t="s">
        <v>1845</v>
      </c>
      <c r="B766" s="34" t="s">
        <v>716</v>
      </c>
      <c r="C766" s="35" t="s">
        <v>2481</v>
      </c>
      <c r="D766" s="41">
        <v>101</v>
      </c>
      <c r="E766" s="42">
        <f>VLOOKUP(D766,episodes!$A$1:$B$76,2,FALSE)</f>
        <v>2</v>
      </c>
      <c r="F766" s="37" t="str">
        <f>VLOOKUP(D766,episodes!$A$1:$E$76,5,FALSE)</f>
        <v>The Man Trap</v>
      </c>
      <c r="G766" s="37">
        <f>VLOOKUP(D766,episodes!$A$1:$D$76,3,FALSE)</f>
        <v>1</v>
      </c>
      <c r="H766" s="37">
        <f>VLOOKUP(D766,episodes!$A$1:$D$76,4,FALSE)</f>
        <v>1</v>
      </c>
      <c r="J766" s="43"/>
      <c r="K766" s="44">
        <f>COUNTIFS(A:A,A765)</f>
        <v>19</v>
      </c>
      <c r="L766" s="44">
        <f>COUNTIFS(B:B,B766)</f>
        <v>71</v>
      </c>
      <c r="M766" s="39" t="s">
        <v>1068</v>
      </c>
      <c r="P766" s="39" t="s">
        <v>2979</v>
      </c>
    </row>
    <row r="767" spans="1:16" hidden="1" x14ac:dyDescent="0.3">
      <c r="A767" s="40" t="s">
        <v>1845</v>
      </c>
      <c r="B767" s="34" t="s">
        <v>716</v>
      </c>
      <c r="C767" s="35" t="s">
        <v>2687</v>
      </c>
      <c r="D767" s="41">
        <v>105</v>
      </c>
      <c r="E767" s="42">
        <f>VLOOKUP(D767,episodes!$A$1:$B$76,2,FALSE)</f>
        <v>6</v>
      </c>
      <c r="F767" s="37" t="str">
        <f>VLOOKUP(D767,episodes!$A$1:$E$76,5,FALSE)</f>
        <v>The Enemy Within</v>
      </c>
      <c r="G767" s="37">
        <f>VLOOKUP(D767,episodes!$A$1:$D$76,3,FALSE)</f>
        <v>1</v>
      </c>
      <c r="H767" s="37">
        <f>VLOOKUP(D767,episodes!$A$1:$D$76,4,FALSE)</f>
        <v>5</v>
      </c>
      <c r="J767" s="43"/>
      <c r="K767" s="44">
        <f>COUNTIFS(A:A,A766)</f>
        <v>27</v>
      </c>
      <c r="L767" s="44">
        <f>COUNTIFS(B:B,B767)</f>
        <v>71</v>
      </c>
      <c r="M767" s="46" t="s">
        <v>1068</v>
      </c>
      <c r="N767" s="39" t="s">
        <v>584</v>
      </c>
      <c r="O767" s="39" t="s">
        <v>903</v>
      </c>
      <c r="P767" s="39" t="s">
        <v>2979</v>
      </c>
    </row>
    <row r="768" spans="1:16" hidden="1" x14ac:dyDescent="0.3">
      <c r="A768" s="40" t="s">
        <v>1845</v>
      </c>
      <c r="B768" s="34" t="s">
        <v>716</v>
      </c>
      <c r="C768" s="35" t="s">
        <v>2059</v>
      </c>
      <c r="D768" s="41">
        <v>106</v>
      </c>
      <c r="E768" s="42">
        <f>VLOOKUP(D768,episodes!$A$1:$B$76,2,FALSE)</f>
        <v>7</v>
      </c>
      <c r="F768" s="37" t="str">
        <f>VLOOKUP(D768,episodes!$A$1:$E$76,5,FALSE)</f>
        <v>Mudd's Women</v>
      </c>
      <c r="G768" s="37">
        <f>VLOOKUP(D768,episodes!$A$1:$D$76,3,FALSE)</f>
        <v>1</v>
      </c>
      <c r="H768" s="37">
        <f>VLOOKUP(D768,episodes!$A$1:$D$76,4,FALSE)</f>
        <v>6</v>
      </c>
      <c r="J768" s="43"/>
      <c r="K768" s="44">
        <f>COUNTIFS(A:A,A767)</f>
        <v>27</v>
      </c>
      <c r="L768" s="44">
        <f>COUNTIFS(B:B,B768)</f>
        <v>71</v>
      </c>
      <c r="M768" s="46" t="s">
        <v>1068</v>
      </c>
      <c r="N768" s="45" t="s">
        <v>2536</v>
      </c>
      <c r="O768" s="39" t="s">
        <v>1218</v>
      </c>
      <c r="P768" s="39" t="s">
        <v>2979</v>
      </c>
    </row>
    <row r="769" spans="1:16" hidden="1" x14ac:dyDescent="0.3">
      <c r="A769" s="40" t="s">
        <v>1845</v>
      </c>
      <c r="B769" s="34" t="s">
        <v>716</v>
      </c>
      <c r="C769" s="35" t="s">
        <v>2155</v>
      </c>
      <c r="D769" s="48">
        <v>114</v>
      </c>
      <c r="E769" s="42">
        <f>VLOOKUP(D769,episodes!$A$1:$B$76,2,FALSE)</f>
        <v>15</v>
      </c>
      <c r="F769" s="37" t="str">
        <f>VLOOKUP(D769,episodes!$A$1:$E$76,5,FALSE)</f>
        <v>Balance of Terror</v>
      </c>
      <c r="G769" s="37">
        <f>VLOOKUP(D769,episodes!$A$1:$D$76,3,FALSE)</f>
        <v>1</v>
      </c>
      <c r="H769" s="37">
        <f>VLOOKUP(D769,episodes!$A$1:$D$76,4,FALSE)</f>
        <v>14</v>
      </c>
      <c r="J769" s="43"/>
      <c r="K769" s="44">
        <f>COUNTIFS(A:A,A768)</f>
        <v>27</v>
      </c>
      <c r="L769" s="44">
        <f>COUNTIFS(B:B,B769)</f>
        <v>71</v>
      </c>
      <c r="M769" s="46" t="s">
        <v>1068</v>
      </c>
      <c r="N769" s="49"/>
      <c r="O769" s="46" t="s">
        <v>1497</v>
      </c>
      <c r="P769" s="46" t="s">
        <v>2979</v>
      </c>
    </row>
    <row r="770" spans="1:16" hidden="1" x14ac:dyDescent="0.3">
      <c r="A770" s="40" t="s">
        <v>1845</v>
      </c>
      <c r="B770" s="34" t="s">
        <v>716</v>
      </c>
      <c r="C770" s="35" t="s">
        <v>2184</v>
      </c>
      <c r="D770" s="48">
        <v>116</v>
      </c>
      <c r="E770" s="42">
        <f>VLOOKUP(D770,episodes!$A$1:$B$76,2,FALSE)</f>
        <v>17</v>
      </c>
      <c r="F770" s="37" t="str">
        <f>VLOOKUP(D770,episodes!$A$1:$E$76,5,FALSE)</f>
        <v>The Galileo Seven</v>
      </c>
      <c r="G770" s="37">
        <f>VLOOKUP(D770,episodes!$A$1:$D$76,3,FALSE)</f>
        <v>1</v>
      </c>
      <c r="H770" s="37">
        <f>VLOOKUP(D770,episodes!$A$1:$D$76,4,FALSE)</f>
        <v>16</v>
      </c>
      <c r="J770" s="43"/>
      <c r="K770" s="44">
        <f>COUNTIFS(A:A,A769)</f>
        <v>27</v>
      </c>
      <c r="L770" s="44">
        <f>COUNTIFS(B:B,B770)</f>
        <v>71</v>
      </c>
      <c r="M770" s="46" t="s">
        <v>1068</v>
      </c>
      <c r="N770" s="39" t="s">
        <v>2542</v>
      </c>
      <c r="O770" s="46" t="s">
        <v>650</v>
      </c>
      <c r="P770" s="46" t="s">
        <v>3085</v>
      </c>
    </row>
    <row r="771" spans="1:16" hidden="1" x14ac:dyDescent="0.3">
      <c r="A771" s="40" t="s">
        <v>1845</v>
      </c>
      <c r="B771" s="34" t="s">
        <v>716</v>
      </c>
      <c r="C771" s="35" t="s">
        <v>3305</v>
      </c>
      <c r="D771" s="48">
        <v>117</v>
      </c>
      <c r="E771" s="42">
        <f>VLOOKUP(D771,episodes!$A$1:$B$76,2,FALSE)</f>
        <v>18</v>
      </c>
      <c r="F771" s="37" t="str">
        <f>VLOOKUP(D771,episodes!$A$1:$E$76,5,FALSE)</f>
        <v>The Squire of Gothos</v>
      </c>
      <c r="G771" s="37">
        <f>VLOOKUP(D771,episodes!$A$1:$D$76,3,FALSE)</f>
        <v>1</v>
      </c>
      <c r="H771" s="37">
        <f>VLOOKUP(D771,episodes!$A$1:$D$76,4,FALSE)</f>
        <v>17</v>
      </c>
      <c r="J771" s="43"/>
      <c r="K771" s="44">
        <f>COUNTIFS(A:A,A770)</f>
        <v>27</v>
      </c>
      <c r="L771" s="44">
        <f>COUNTIFS(B:B,B771)</f>
        <v>71</v>
      </c>
      <c r="M771" s="46" t="s">
        <v>1068</v>
      </c>
      <c r="N771" s="49" t="s">
        <v>2491</v>
      </c>
      <c r="O771" s="46" t="s">
        <v>1483</v>
      </c>
      <c r="P771" s="46" t="s">
        <v>2979</v>
      </c>
    </row>
    <row r="772" spans="1:16" hidden="1" x14ac:dyDescent="0.3">
      <c r="A772" s="40" t="s">
        <v>1845</v>
      </c>
      <c r="B772" s="34" t="s">
        <v>716</v>
      </c>
      <c r="C772" s="35" t="s">
        <v>2254</v>
      </c>
      <c r="D772" s="48">
        <v>122</v>
      </c>
      <c r="E772" s="42">
        <f>VLOOKUP(D772,episodes!$A$1:$B$76,2,FALSE)</f>
        <v>23</v>
      </c>
      <c r="F772" s="37" t="str">
        <f>VLOOKUP(D772,episodes!$A$1:$E$76,5,FALSE)</f>
        <v>Space Seed</v>
      </c>
      <c r="G772" s="37">
        <f>VLOOKUP(D772,episodes!$A$1:$D$76,3,FALSE)</f>
        <v>1</v>
      </c>
      <c r="H772" s="37">
        <f>VLOOKUP(D772,episodes!$A$1:$D$76,4,FALSE)</f>
        <v>22</v>
      </c>
      <c r="J772" s="43"/>
      <c r="K772" s="44">
        <f>COUNTIFS(A:A,A771)</f>
        <v>27</v>
      </c>
      <c r="L772" s="44">
        <f>COUNTIFS(B:B,B772)</f>
        <v>71</v>
      </c>
      <c r="M772" s="46" t="s">
        <v>1068</v>
      </c>
      <c r="N772" s="49" t="s">
        <v>2491</v>
      </c>
      <c r="O772" s="46" t="s">
        <v>1106</v>
      </c>
      <c r="P772" s="46" t="s">
        <v>3114</v>
      </c>
    </row>
    <row r="773" spans="1:16" hidden="1" x14ac:dyDescent="0.3">
      <c r="A773" s="40" t="s">
        <v>1845</v>
      </c>
      <c r="B773" s="34" t="s">
        <v>716</v>
      </c>
      <c r="C773" s="35" t="s">
        <v>926</v>
      </c>
      <c r="D773" s="48">
        <v>123</v>
      </c>
      <c r="E773" s="42">
        <f>VLOOKUP(D773,episodes!$A$1:$B$76,2,FALSE)</f>
        <v>24</v>
      </c>
      <c r="F773" s="37" t="str">
        <f>VLOOKUP(D773,episodes!$A$1:$E$76,5,FALSE)</f>
        <v>A Taste of Armageddon</v>
      </c>
      <c r="G773" s="37">
        <f>VLOOKUP(D773,episodes!$A$1:$D$76,3,FALSE)</f>
        <v>1</v>
      </c>
      <c r="H773" s="37">
        <f>VLOOKUP(D773,episodes!$A$1:$D$76,4,FALSE)</f>
        <v>23</v>
      </c>
      <c r="J773" s="43"/>
      <c r="K773" s="44">
        <f>COUNTIFS(A:A,A772)</f>
        <v>27</v>
      </c>
      <c r="L773" s="44">
        <f>COUNTIFS(B:B,B773)</f>
        <v>71</v>
      </c>
      <c r="M773" s="46" t="s">
        <v>1068</v>
      </c>
      <c r="N773" s="46"/>
      <c r="O773" s="46"/>
      <c r="P773" s="46" t="s">
        <v>2979</v>
      </c>
    </row>
    <row r="774" spans="1:16" hidden="1" x14ac:dyDescent="0.3">
      <c r="A774" s="40" t="s">
        <v>1845</v>
      </c>
      <c r="B774" s="34" t="s">
        <v>716</v>
      </c>
      <c r="C774" s="35" t="s">
        <v>2296</v>
      </c>
      <c r="D774" s="48">
        <v>124</v>
      </c>
      <c r="E774" s="42">
        <f>VLOOKUP(D774,episodes!$A$1:$B$76,2,FALSE)</f>
        <v>25</v>
      </c>
      <c r="F774" s="37" t="str">
        <f>VLOOKUP(D774,episodes!$A$1:$E$76,5,FALSE)</f>
        <v>This Side of Paradise</v>
      </c>
      <c r="G774" s="37">
        <f>VLOOKUP(D774,episodes!$A$1:$D$76,3,FALSE)</f>
        <v>1</v>
      </c>
      <c r="H774" s="37">
        <f>VLOOKUP(D774,episodes!$A$1:$D$76,4,FALSE)</f>
        <v>24</v>
      </c>
      <c r="J774" s="43"/>
      <c r="K774" s="44">
        <f>COUNTIFS(A:A,A773)</f>
        <v>27</v>
      </c>
      <c r="L774" s="44">
        <f>COUNTIFS(B:B,B774)</f>
        <v>71</v>
      </c>
      <c r="M774" s="46" t="s">
        <v>1068</v>
      </c>
      <c r="N774" s="49" t="s">
        <v>2491</v>
      </c>
      <c r="O774" s="46" t="s">
        <v>1005</v>
      </c>
      <c r="P774" s="46" t="s">
        <v>2979</v>
      </c>
    </row>
    <row r="775" spans="1:16" hidden="1" x14ac:dyDescent="0.3">
      <c r="A775" s="40" t="s">
        <v>1845</v>
      </c>
      <c r="B775" s="34" t="s">
        <v>716</v>
      </c>
      <c r="C775" s="35" t="s">
        <v>2295</v>
      </c>
      <c r="D775" s="48">
        <v>124</v>
      </c>
      <c r="E775" s="42">
        <f>VLOOKUP(D775,episodes!$A$1:$B$76,2,FALSE)</f>
        <v>25</v>
      </c>
      <c r="F775" s="37" t="str">
        <f>VLOOKUP(D775,episodes!$A$1:$E$76,5,FALSE)</f>
        <v>This Side of Paradise</v>
      </c>
      <c r="G775" s="37">
        <f>VLOOKUP(D775,episodes!$A$1:$D$76,3,FALSE)</f>
        <v>1</v>
      </c>
      <c r="H775" s="37">
        <f>VLOOKUP(D775,episodes!$A$1:$D$76,4,FALSE)</f>
        <v>24</v>
      </c>
      <c r="J775" s="43"/>
      <c r="K775" s="44">
        <f>COUNTIFS(A:A,A774)</f>
        <v>27</v>
      </c>
      <c r="L775" s="44">
        <f>COUNTIFS(B:B,B775)</f>
        <v>71</v>
      </c>
      <c r="M775" s="46" t="s">
        <v>1068</v>
      </c>
      <c r="N775" s="49"/>
      <c r="O775" s="46" t="s">
        <v>651</v>
      </c>
      <c r="P775" s="46" t="s">
        <v>2979</v>
      </c>
    </row>
    <row r="776" spans="1:16" hidden="1" x14ac:dyDescent="0.3">
      <c r="A776" s="40" t="s">
        <v>1845</v>
      </c>
      <c r="B776" s="34" t="s">
        <v>716</v>
      </c>
      <c r="C776" s="35" t="s">
        <v>2308</v>
      </c>
      <c r="D776" s="48">
        <v>125</v>
      </c>
      <c r="E776" s="42">
        <f>VLOOKUP(D776,episodes!$A$1:$B$76,2,FALSE)</f>
        <v>26</v>
      </c>
      <c r="F776" s="37" t="str">
        <f>VLOOKUP(D776,episodes!$A$1:$E$76,5,FALSE)</f>
        <v>The Devil in the Dark</v>
      </c>
      <c r="G776" s="37">
        <f>VLOOKUP(D776,episodes!$A$1:$D$76,3,FALSE)</f>
        <v>1</v>
      </c>
      <c r="H776" s="37">
        <f>VLOOKUP(D776,episodes!$A$1:$D$76,4,FALSE)</f>
        <v>25</v>
      </c>
      <c r="J776" s="43"/>
      <c r="K776" s="44">
        <f>COUNTIFS(A:A,A775)</f>
        <v>27</v>
      </c>
      <c r="L776" s="44">
        <f>COUNTIFS(B:B,B776)</f>
        <v>71</v>
      </c>
      <c r="M776" s="46" t="s">
        <v>2542</v>
      </c>
      <c r="N776" s="39" t="s">
        <v>1068</v>
      </c>
      <c r="O776" s="46" t="s">
        <v>1699</v>
      </c>
      <c r="P776" s="46" t="s">
        <v>2979</v>
      </c>
    </row>
    <row r="777" spans="1:16" hidden="1" x14ac:dyDescent="0.3">
      <c r="A777" s="40" t="s">
        <v>1845</v>
      </c>
      <c r="B777" s="34" t="s">
        <v>716</v>
      </c>
      <c r="C777" s="35" t="s">
        <v>2309</v>
      </c>
      <c r="D777" s="48">
        <v>125</v>
      </c>
      <c r="E777" s="42">
        <f>VLOOKUP(D777,episodes!$A$1:$B$76,2,FALSE)</f>
        <v>26</v>
      </c>
      <c r="F777" s="37" t="str">
        <f>VLOOKUP(D777,episodes!$A$1:$E$76,5,FALSE)</f>
        <v>The Devil in the Dark</v>
      </c>
      <c r="G777" s="37">
        <f>VLOOKUP(D777,episodes!$A$1:$D$76,3,FALSE)</f>
        <v>1</v>
      </c>
      <c r="H777" s="37">
        <f>VLOOKUP(D777,episodes!$A$1:$D$76,4,FALSE)</f>
        <v>25</v>
      </c>
      <c r="J777" s="43"/>
      <c r="K777" s="44">
        <f>COUNTIFS(A:A,A776)</f>
        <v>27</v>
      </c>
      <c r="L777" s="44">
        <f>COUNTIFS(B:B,B777)</f>
        <v>71</v>
      </c>
      <c r="M777" s="46" t="s">
        <v>1068</v>
      </c>
      <c r="N777" s="39" t="s">
        <v>256</v>
      </c>
      <c r="O777" s="46" t="s">
        <v>652</v>
      </c>
      <c r="P777" s="46" t="s">
        <v>2979</v>
      </c>
    </row>
    <row r="778" spans="1:16" hidden="1" x14ac:dyDescent="0.3">
      <c r="A778" s="40" t="s">
        <v>1845</v>
      </c>
      <c r="B778" s="34" t="s">
        <v>716</v>
      </c>
      <c r="C778" s="35" t="s">
        <v>2874</v>
      </c>
      <c r="D778" s="48">
        <v>126</v>
      </c>
      <c r="E778" s="42">
        <f>VLOOKUP(D778,episodes!$A$1:$B$76,2,FALSE)</f>
        <v>27</v>
      </c>
      <c r="F778" s="37" t="str">
        <f>VLOOKUP(D778,episodes!$A$1:$E$76,5,FALSE)</f>
        <v>Errand of Mercy</v>
      </c>
      <c r="G778" s="37">
        <f>VLOOKUP(D778,episodes!$A$1:$D$76,3,FALSE)</f>
        <v>1</v>
      </c>
      <c r="H778" s="37">
        <f>VLOOKUP(D778,episodes!$A$1:$D$76,4,FALSE)</f>
        <v>26</v>
      </c>
      <c r="J778" s="43"/>
      <c r="K778" s="44">
        <f>COUNTIFS(A:A,A777)</f>
        <v>27</v>
      </c>
      <c r="L778" s="44">
        <f>COUNTIFS(B:B,B778)</f>
        <v>71</v>
      </c>
      <c r="M778" s="46" t="s">
        <v>1068</v>
      </c>
      <c r="N778" s="39" t="s">
        <v>2491</v>
      </c>
      <c r="O778" s="46"/>
      <c r="P778" s="46" t="s">
        <v>3142</v>
      </c>
    </row>
    <row r="779" spans="1:16" hidden="1" x14ac:dyDescent="0.3">
      <c r="A779" s="40" t="s">
        <v>1845</v>
      </c>
      <c r="B779" s="34" t="s">
        <v>716</v>
      </c>
      <c r="C779" s="35" t="s">
        <v>2321</v>
      </c>
      <c r="D779" s="48">
        <v>126</v>
      </c>
      <c r="E779" s="42">
        <f>VLOOKUP(D779,episodes!$A$1:$B$76,2,FALSE)</f>
        <v>27</v>
      </c>
      <c r="F779" s="37" t="str">
        <f>VLOOKUP(D779,episodes!$A$1:$E$76,5,FALSE)</f>
        <v>Errand of Mercy</v>
      </c>
      <c r="G779" s="37">
        <f>VLOOKUP(D779,episodes!$A$1:$D$76,3,FALSE)</f>
        <v>1</v>
      </c>
      <c r="H779" s="37">
        <f>VLOOKUP(D779,episodes!$A$1:$D$76,4,FALSE)</f>
        <v>26</v>
      </c>
      <c r="J779" s="43"/>
      <c r="K779" s="44">
        <f>COUNTIFS(A:A,A778)</f>
        <v>27</v>
      </c>
      <c r="L779" s="44">
        <f>COUNTIFS(B:B,B779)</f>
        <v>71</v>
      </c>
      <c r="M779" s="46" t="s">
        <v>1068</v>
      </c>
      <c r="N779" s="39" t="s">
        <v>269</v>
      </c>
      <c r="O779" s="46" t="s">
        <v>267</v>
      </c>
      <c r="P779" s="46" t="s">
        <v>2979</v>
      </c>
    </row>
    <row r="780" spans="1:16" hidden="1" x14ac:dyDescent="0.3">
      <c r="A780" s="40" t="s">
        <v>1845</v>
      </c>
      <c r="B780" s="34" t="s">
        <v>716</v>
      </c>
      <c r="C780" s="35" t="s">
        <v>2363</v>
      </c>
      <c r="D780" s="48">
        <v>128</v>
      </c>
      <c r="E780" s="42">
        <f>VLOOKUP(D780,episodes!$A$1:$B$76,2,FALSE)</f>
        <v>29</v>
      </c>
      <c r="F780" s="37" t="str">
        <f>VLOOKUP(D780,episodes!$A$1:$E$76,5,FALSE)</f>
        <v>The City on the Edge of Forever</v>
      </c>
      <c r="G780" s="37">
        <f>VLOOKUP(D780,episodes!$A$1:$D$76,3,FALSE)</f>
        <v>1</v>
      </c>
      <c r="H780" s="37">
        <f>VLOOKUP(D780,episodes!$A$1:$D$76,4,FALSE)</f>
        <v>28</v>
      </c>
      <c r="J780" s="43"/>
      <c r="K780" s="44">
        <f>COUNTIFS(A:A,A779)</f>
        <v>27</v>
      </c>
      <c r="L780" s="44">
        <f>COUNTIFS(B:B,B780)</f>
        <v>71</v>
      </c>
      <c r="M780" s="46" t="s">
        <v>1068</v>
      </c>
      <c r="N780" s="49"/>
      <c r="O780" s="46" t="s">
        <v>653</v>
      </c>
      <c r="P780" s="46" t="s">
        <v>3156</v>
      </c>
    </row>
    <row r="781" spans="1:16" hidden="1" x14ac:dyDescent="0.3">
      <c r="A781" s="40" t="s">
        <v>1845</v>
      </c>
      <c r="B781" s="34" t="s">
        <v>716</v>
      </c>
      <c r="C781" s="35" t="s">
        <v>2888</v>
      </c>
      <c r="D781" s="48">
        <v>128</v>
      </c>
      <c r="E781" s="42">
        <f>VLOOKUP(D781,episodes!$A$1:$B$76,2,FALSE)</f>
        <v>29</v>
      </c>
      <c r="F781" s="37" t="str">
        <f>VLOOKUP(D781,episodes!$A$1:$E$76,5,FALSE)</f>
        <v>The City on the Edge of Forever</v>
      </c>
      <c r="G781" s="37">
        <f>VLOOKUP(D781,episodes!$A$1:$D$76,3,FALSE)</f>
        <v>1</v>
      </c>
      <c r="H781" s="37">
        <f>VLOOKUP(D781,episodes!$A$1:$D$76,4,FALSE)</f>
        <v>28</v>
      </c>
      <c r="J781" s="43"/>
      <c r="K781" s="44">
        <f>COUNTIFS(A:A,A780)</f>
        <v>27</v>
      </c>
      <c r="L781" s="44">
        <f>COUNTIFS(B:B,B781)</f>
        <v>71</v>
      </c>
      <c r="M781" s="46" t="s">
        <v>1068</v>
      </c>
      <c r="N781" s="49" t="s">
        <v>2491</v>
      </c>
      <c r="O781" s="46"/>
      <c r="P781" s="46" t="s">
        <v>3157</v>
      </c>
    </row>
    <row r="782" spans="1:16" hidden="1" x14ac:dyDescent="0.3">
      <c r="A782" s="40" t="s">
        <v>1845</v>
      </c>
      <c r="B782" s="34" t="s">
        <v>716</v>
      </c>
      <c r="C782" s="35" t="s">
        <v>2364</v>
      </c>
      <c r="D782" s="48">
        <v>128</v>
      </c>
      <c r="E782" s="42">
        <f>VLOOKUP(D782,episodes!$A$1:$B$76,2,FALSE)</f>
        <v>29</v>
      </c>
      <c r="F782" s="37" t="str">
        <f>VLOOKUP(D782,episodes!$A$1:$E$76,5,FALSE)</f>
        <v>The City on the Edge of Forever</v>
      </c>
      <c r="G782" s="37">
        <f>VLOOKUP(D782,episodes!$A$1:$D$76,3,FALSE)</f>
        <v>1</v>
      </c>
      <c r="H782" s="37">
        <f>VLOOKUP(D782,episodes!$A$1:$D$76,4,FALSE)</f>
        <v>28</v>
      </c>
      <c r="J782" s="43"/>
      <c r="K782" s="44">
        <f>COUNTIFS(A:A,A781)</f>
        <v>27</v>
      </c>
      <c r="L782" s="44">
        <f>COUNTIFS(B:B,B782)</f>
        <v>71</v>
      </c>
      <c r="M782" s="46" t="s">
        <v>1068</v>
      </c>
      <c r="N782" s="49"/>
      <c r="O782" s="46" t="s">
        <v>272</v>
      </c>
      <c r="P782" s="46" t="s">
        <v>2979</v>
      </c>
    </row>
    <row r="783" spans="1:16" hidden="1" x14ac:dyDescent="0.3">
      <c r="A783" s="40" t="s">
        <v>1845</v>
      </c>
      <c r="B783" s="34" t="s">
        <v>716</v>
      </c>
      <c r="C783" s="35" t="s">
        <v>2889</v>
      </c>
      <c r="D783" s="48">
        <v>128</v>
      </c>
      <c r="E783" s="42">
        <f>VLOOKUP(D783,episodes!$A$1:$B$76,2,FALSE)</f>
        <v>29</v>
      </c>
      <c r="F783" s="37" t="str">
        <f>VLOOKUP(D783,episodes!$A$1:$E$76,5,FALSE)</f>
        <v>The City on the Edge of Forever</v>
      </c>
      <c r="G783" s="37">
        <f>VLOOKUP(D783,episodes!$A$1:$D$76,3,FALSE)</f>
        <v>1</v>
      </c>
      <c r="H783" s="37">
        <f>VLOOKUP(D783,episodes!$A$1:$D$76,4,FALSE)</f>
        <v>28</v>
      </c>
      <c r="J783" s="43"/>
      <c r="K783" s="44">
        <f>COUNTIFS(A:A,A782)</f>
        <v>27</v>
      </c>
      <c r="L783" s="44">
        <f>COUNTIFS(B:B,B783)</f>
        <v>71</v>
      </c>
      <c r="M783" s="46" t="s">
        <v>1068</v>
      </c>
      <c r="N783" s="49" t="s">
        <v>2491</v>
      </c>
      <c r="O783" s="46"/>
      <c r="P783" s="46" t="s">
        <v>3158</v>
      </c>
    </row>
    <row r="784" spans="1:16" hidden="1" x14ac:dyDescent="0.3">
      <c r="A784" s="40" t="s">
        <v>1845</v>
      </c>
      <c r="B784" s="34" t="s">
        <v>716</v>
      </c>
      <c r="C784" s="35" t="s">
        <v>919</v>
      </c>
      <c r="D784" s="48">
        <v>129</v>
      </c>
      <c r="E784" s="42">
        <f>VLOOKUP(D784,episodes!$A$1:$B$76,2,FALSE)</f>
        <v>30</v>
      </c>
      <c r="F784" s="37" t="str">
        <f>VLOOKUP(D784,episodes!$A$1:$E$76,5,FALSE)</f>
        <v>Operation: Annihilate!</v>
      </c>
      <c r="G784" s="37">
        <f>VLOOKUP(D784,episodes!$A$1:$D$76,3,FALSE)</f>
        <v>1</v>
      </c>
      <c r="H784" s="37">
        <f>VLOOKUP(D784,episodes!$A$1:$D$76,4,FALSE)</f>
        <v>29</v>
      </c>
      <c r="J784" s="43"/>
      <c r="K784" s="44">
        <f>COUNTIFS(A:A,A783)</f>
        <v>27</v>
      </c>
      <c r="L784" s="44">
        <f>COUNTIFS(B:B,B784)</f>
        <v>71</v>
      </c>
      <c r="M784" s="46" t="s">
        <v>1068</v>
      </c>
      <c r="N784" s="49" t="s">
        <v>2555</v>
      </c>
      <c r="O784" s="46" t="s">
        <v>1107</v>
      </c>
      <c r="P784" s="46" t="s">
        <v>2979</v>
      </c>
    </row>
    <row r="785" spans="1:16" hidden="1" x14ac:dyDescent="0.3">
      <c r="A785" s="40" t="s">
        <v>1845</v>
      </c>
      <c r="B785" s="34" t="s">
        <v>716</v>
      </c>
      <c r="C785" s="35" t="s">
        <v>920</v>
      </c>
      <c r="D785" s="48">
        <v>129</v>
      </c>
      <c r="E785" s="42">
        <f>VLOOKUP(D785,episodes!$A$1:$B$76,2,FALSE)</f>
        <v>30</v>
      </c>
      <c r="F785" s="37" t="str">
        <f>VLOOKUP(D785,episodes!$A$1:$E$76,5,FALSE)</f>
        <v>Operation: Annihilate!</v>
      </c>
      <c r="G785" s="37">
        <f>VLOOKUP(D785,episodes!$A$1:$D$76,3,FALSE)</f>
        <v>1</v>
      </c>
      <c r="H785" s="37">
        <f>VLOOKUP(D785,episodes!$A$1:$D$76,4,FALSE)</f>
        <v>29</v>
      </c>
      <c r="J785" s="43"/>
      <c r="K785" s="44">
        <f>COUNTIFS(A:A,A784)</f>
        <v>27</v>
      </c>
      <c r="L785" s="44">
        <f>COUNTIFS(B:B,B785)</f>
        <v>71</v>
      </c>
      <c r="M785" s="46" t="s">
        <v>1068</v>
      </c>
      <c r="N785" s="49" t="s">
        <v>2542</v>
      </c>
      <c r="O785" s="46" t="s">
        <v>1171</v>
      </c>
      <c r="P785" s="46" t="s">
        <v>2979</v>
      </c>
    </row>
    <row r="786" spans="1:16" hidden="1" x14ac:dyDescent="0.3">
      <c r="A786" s="40" t="s">
        <v>1845</v>
      </c>
      <c r="B786" s="34" t="s">
        <v>716</v>
      </c>
      <c r="C786" s="35" t="s">
        <v>921</v>
      </c>
      <c r="D786" s="48">
        <v>201</v>
      </c>
      <c r="E786" s="42">
        <f>VLOOKUP(D786,episodes!$A$1:$B$76,2,FALSE)</f>
        <v>31</v>
      </c>
      <c r="F786" s="37" t="str">
        <f>VLOOKUP(D786,episodes!$A$1:$E$76,5,FALSE)</f>
        <v>Amok Time</v>
      </c>
      <c r="G786" s="37">
        <f>VLOOKUP(D786,episodes!$A$1:$D$76,3,FALSE)</f>
        <v>2</v>
      </c>
      <c r="H786" s="37">
        <f>VLOOKUP(D786,episodes!$A$1:$D$76,4,FALSE)</f>
        <v>1</v>
      </c>
      <c r="J786" s="43"/>
      <c r="K786" s="44">
        <f>COUNTIFS(A:A,A785)</f>
        <v>27</v>
      </c>
      <c r="L786" s="44">
        <f>COUNTIFS(B:B,B786)</f>
        <v>71</v>
      </c>
      <c r="M786" s="46" t="s">
        <v>1068</v>
      </c>
      <c r="N786" s="49" t="s">
        <v>2491</v>
      </c>
      <c r="O786" s="46" t="s">
        <v>1006</v>
      </c>
      <c r="P786" s="46" t="s">
        <v>2979</v>
      </c>
    </row>
    <row r="787" spans="1:16" hidden="1" x14ac:dyDescent="0.3">
      <c r="A787" s="40" t="s">
        <v>1845</v>
      </c>
      <c r="B787" s="34" t="s">
        <v>716</v>
      </c>
      <c r="C787" s="35" t="s">
        <v>922</v>
      </c>
      <c r="D787" s="41">
        <v>203</v>
      </c>
      <c r="E787" s="42">
        <f>VLOOKUP(D787,episodes!$A$1:$B$76,2,FALSE)</f>
        <v>33</v>
      </c>
      <c r="F787" s="37" t="str">
        <f>VLOOKUP(D787,episodes!$A$1:$E$76,5,FALSE)</f>
        <v>The Changeling</v>
      </c>
      <c r="G787" s="37">
        <f>VLOOKUP(D787,episodes!$A$1:$D$76,3,FALSE)</f>
        <v>2</v>
      </c>
      <c r="H787" s="37">
        <f>VLOOKUP(D787,episodes!$A$1:$D$76,4,FALSE)</f>
        <v>3</v>
      </c>
      <c r="J787" s="43"/>
      <c r="K787" s="44">
        <f>COUNTIFS(A:A,A786)</f>
        <v>27</v>
      </c>
      <c r="L787" s="44">
        <f>COUNTIFS(B:B,B787)</f>
        <v>71</v>
      </c>
      <c r="M787" s="39" t="s">
        <v>1068</v>
      </c>
      <c r="O787" s="39" t="s">
        <v>1508</v>
      </c>
      <c r="P787" s="39" t="s">
        <v>2979</v>
      </c>
    </row>
    <row r="788" spans="1:16" hidden="1" x14ac:dyDescent="0.3">
      <c r="A788" s="40" t="s">
        <v>1845</v>
      </c>
      <c r="B788" s="34" t="s">
        <v>716</v>
      </c>
      <c r="C788" s="35" t="s">
        <v>923</v>
      </c>
      <c r="D788" s="41">
        <v>203</v>
      </c>
      <c r="E788" s="42">
        <f>VLOOKUP(D788,episodes!$A$1:$B$76,2,FALSE)</f>
        <v>33</v>
      </c>
      <c r="F788" s="37" t="str">
        <f>VLOOKUP(D788,episodes!$A$1:$E$76,5,FALSE)</f>
        <v>The Changeling</v>
      </c>
      <c r="G788" s="37">
        <f>VLOOKUP(D788,episodes!$A$1:$D$76,3,FALSE)</f>
        <v>2</v>
      </c>
      <c r="H788" s="37">
        <f>VLOOKUP(D788,episodes!$A$1:$D$76,4,FALSE)</f>
        <v>3</v>
      </c>
      <c r="J788" s="43"/>
      <c r="K788" s="44">
        <f>COUNTIFS(A:A,A787)</f>
        <v>27</v>
      </c>
      <c r="L788" s="44">
        <f>COUNTIFS(B:B,B788)</f>
        <v>71</v>
      </c>
      <c r="M788" s="39" t="s">
        <v>1068</v>
      </c>
      <c r="O788" s="39" t="s">
        <v>1007</v>
      </c>
      <c r="P788" s="39" t="s">
        <v>2979</v>
      </c>
    </row>
    <row r="789" spans="1:16" hidden="1" x14ac:dyDescent="0.3">
      <c r="A789" s="40" t="s">
        <v>1845</v>
      </c>
      <c r="B789" s="34" t="s">
        <v>716</v>
      </c>
      <c r="C789" s="35" t="s">
        <v>925</v>
      </c>
      <c r="D789" s="41">
        <v>203</v>
      </c>
      <c r="E789" s="42">
        <f>VLOOKUP(D789,episodes!$A$1:$B$76,2,FALSE)</f>
        <v>33</v>
      </c>
      <c r="F789" s="37" t="str">
        <f>VLOOKUP(D789,episodes!$A$1:$E$76,5,FALSE)</f>
        <v>The Changeling</v>
      </c>
      <c r="G789" s="37">
        <f>VLOOKUP(D789,episodes!$A$1:$D$76,3,FALSE)</f>
        <v>2</v>
      </c>
      <c r="H789" s="37">
        <f>VLOOKUP(D789,episodes!$A$1:$D$76,4,FALSE)</f>
        <v>3</v>
      </c>
      <c r="J789" s="43"/>
      <c r="K789" s="44">
        <f>COUNTIFS(A:A,A788)</f>
        <v>27</v>
      </c>
      <c r="L789" s="44">
        <f>COUNTIFS(B:B,B789)</f>
        <v>71</v>
      </c>
      <c r="M789" s="39" t="s">
        <v>1068</v>
      </c>
      <c r="O789" s="39" t="s">
        <v>1510</v>
      </c>
      <c r="P789" s="39" t="s">
        <v>2979</v>
      </c>
    </row>
    <row r="790" spans="1:16" hidden="1" x14ac:dyDescent="0.3">
      <c r="A790" s="40" t="s">
        <v>1845</v>
      </c>
      <c r="B790" s="34" t="s">
        <v>716</v>
      </c>
      <c r="C790" s="35" t="s">
        <v>924</v>
      </c>
      <c r="D790" s="41">
        <v>203</v>
      </c>
      <c r="E790" s="42">
        <f>VLOOKUP(D790,episodes!$A$1:$B$76,2,FALSE)</f>
        <v>33</v>
      </c>
      <c r="F790" s="37" t="str">
        <f>VLOOKUP(D790,episodes!$A$1:$E$76,5,FALSE)</f>
        <v>The Changeling</v>
      </c>
      <c r="G790" s="37">
        <f>VLOOKUP(D790,episodes!$A$1:$D$76,3,FALSE)</f>
        <v>2</v>
      </c>
      <c r="H790" s="37">
        <f>VLOOKUP(D790,episodes!$A$1:$D$76,4,FALSE)</f>
        <v>3</v>
      </c>
      <c r="J790" s="43"/>
      <c r="K790" s="44">
        <f>COUNTIFS(A:A,A789)</f>
        <v>27</v>
      </c>
      <c r="L790" s="44">
        <f>COUNTIFS(B:B,B790)</f>
        <v>71</v>
      </c>
      <c r="M790" s="39" t="s">
        <v>1068</v>
      </c>
      <c r="N790" s="39" t="s">
        <v>2542</v>
      </c>
      <c r="O790" s="39" t="s">
        <v>1509</v>
      </c>
      <c r="P790" s="39" t="s">
        <v>3197</v>
      </c>
    </row>
    <row r="791" spans="1:16" hidden="1" x14ac:dyDescent="0.3">
      <c r="A791" s="40" t="s">
        <v>1845</v>
      </c>
      <c r="B791" s="40" t="s">
        <v>716</v>
      </c>
      <c r="C791" s="35" t="s">
        <v>3445</v>
      </c>
      <c r="D791" s="41">
        <v>204</v>
      </c>
      <c r="E791" s="42">
        <f>VLOOKUP(D791,episodes!$A$1:$B$81,2,FALSE)</f>
        <v>34</v>
      </c>
      <c r="F791" s="37" t="str">
        <f>VLOOKUP(D791,episodes!$A$1:$E$81,5,FALSE)</f>
        <v>Mirror, Mirror</v>
      </c>
      <c r="G791" s="37">
        <f>VLOOKUP(D791,episodes!$A$1:$D$81,3,FALSE)</f>
        <v>2</v>
      </c>
      <c r="H791" s="37">
        <f>VLOOKUP(D791,episodes!$A$1:$D$81,4,FALSE)</f>
        <v>4</v>
      </c>
      <c r="J791" s="43"/>
      <c r="K791" s="44">
        <f>COUNTIFS(A:A,A791)</f>
        <v>27</v>
      </c>
      <c r="L791" s="44">
        <f>COUNTIFS(B:B,B791)</f>
        <v>71</v>
      </c>
      <c r="N791" s="39" t="s">
        <v>192</v>
      </c>
      <c r="O791" s="62"/>
      <c r="P791" s="39" t="s">
        <v>2979</v>
      </c>
    </row>
    <row r="792" spans="1:16" hidden="1" x14ac:dyDescent="0.3">
      <c r="A792" s="40" t="s">
        <v>1845</v>
      </c>
      <c r="B792" s="40" t="s">
        <v>716</v>
      </c>
      <c r="C792" s="35" t="s">
        <v>3441</v>
      </c>
      <c r="D792" s="41">
        <v>204</v>
      </c>
      <c r="E792" s="42">
        <f>VLOOKUP(D792,episodes!$A$1:$B$81,2,FALSE)</f>
        <v>34</v>
      </c>
      <c r="F792" s="37" t="str">
        <f>VLOOKUP(D792,episodes!$A$1:$E$81,5,FALSE)</f>
        <v>Mirror, Mirror</v>
      </c>
      <c r="G792" s="37">
        <f>VLOOKUP(D792,episodes!$A$1:$D$81,3,FALSE)</f>
        <v>2</v>
      </c>
      <c r="H792" s="37">
        <f>VLOOKUP(D792,episodes!$A$1:$D$81,4,FALSE)</f>
        <v>4</v>
      </c>
      <c r="J792" s="43"/>
      <c r="K792" s="44">
        <f>COUNTIFS(A:A,A792)</f>
        <v>27</v>
      </c>
      <c r="L792" s="44">
        <f>COUNTIFS(B:B,B792)</f>
        <v>71</v>
      </c>
      <c r="N792" s="39" t="s">
        <v>192</v>
      </c>
      <c r="O792" s="62"/>
      <c r="P792" s="39" t="s">
        <v>2979</v>
      </c>
    </row>
    <row r="793" spans="1:16" hidden="1" x14ac:dyDescent="0.3">
      <c r="A793" s="40" t="s">
        <v>1846</v>
      </c>
      <c r="B793" s="34" t="s">
        <v>775</v>
      </c>
      <c r="C793" s="35" t="s">
        <v>2720</v>
      </c>
      <c r="D793" s="41">
        <v>100</v>
      </c>
      <c r="E793" s="42">
        <f>VLOOKUP(D793,episodes!$A$1:$B$76,2,FALSE)</f>
        <v>1</v>
      </c>
      <c r="F793" s="37" t="str">
        <f>VLOOKUP(D793,episodes!$A$1:$E$76,5,FALSE)</f>
        <v>The Cage</v>
      </c>
      <c r="G793" s="37">
        <f>VLOOKUP(D793,episodes!$A$1:$D$76,3,FALSE)</f>
        <v>1</v>
      </c>
      <c r="H793" s="37">
        <f>VLOOKUP(D793,episodes!$A$1:$D$76,4,FALSE)</f>
        <v>0</v>
      </c>
      <c r="J793" s="43"/>
      <c r="K793" s="44">
        <f>COUNTIFS(A:A,A792)</f>
        <v>27</v>
      </c>
      <c r="L793" s="44">
        <f>COUNTIFS(B:B,B793)</f>
        <v>57</v>
      </c>
      <c r="M793" s="39" t="s">
        <v>130</v>
      </c>
      <c r="N793" s="45"/>
      <c r="P793" s="46" t="s">
        <v>1567</v>
      </c>
    </row>
    <row r="794" spans="1:16" hidden="1" x14ac:dyDescent="0.3">
      <c r="A794" s="40" t="s">
        <v>1846</v>
      </c>
      <c r="B794" s="34" t="s">
        <v>775</v>
      </c>
      <c r="C794" s="35" t="s">
        <v>2721</v>
      </c>
      <c r="D794" s="41">
        <v>100</v>
      </c>
      <c r="E794" s="42">
        <f>VLOOKUP(D794,episodes!$A$1:$B$76,2,FALSE)</f>
        <v>1</v>
      </c>
      <c r="F794" s="37" t="str">
        <f>VLOOKUP(D794,episodes!$A$1:$E$76,5,FALSE)</f>
        <v>The Cage</v>
      </c>
      <c r="G794" s="37">
        <f>VLOOKUP(D794,episodes!$A$1:$D$76,3,FALSE)</f>
        <v>1</v>
      </c>
      <c r="H794" s="37">
        <f>VLOOKUP(D794,episodes!$A$1:$D$76,4,FALSE)</f>
        <v>0</v>
      </c>
      <c r="J794" s="43"/>
      <c r="K794" s="44">
        <f>COUNTIFS(A:A,A793)</f>
        <v>57</v>
      </c>
      <c r="L794" s="44">
        <f>COUNTIFS(B:B,B794)</f>
        <v>57</v>
      </c>
      <c r="M794" s="39" t="s">
        <v>130</v>
      </c>
      <c r="N794" s="45"/>
      <c r="P794" s="46" t="s">
        <v>1566</v>
      </c>
    </row>
    <row r="795" spans="1:16" hidden="1" x14ac:dyDescent="0.3">
      <c r="A795" s="40" t="s">
        <v>1846</v>
      </c>
      <c r="B795" s="34" t="s">
        <v>775</v>
      </c>
      <c r="C795" s="35" t="s">
        <v>2727</v>
      </c>
      <c r="D795" s="41">
        <v>101</v>
      </c>
      <c r="E795" s="42">
        <f>VLOOKUP(D795,episodes!$A$1:$B$76,2,FALSE)</f>
        <v>2</v>
      </c>
      <c r="F795" s="37" t="str">
        <f>VLOOKUP(D795,episodes!$A$1:$E$76,5,FALSE)</f>
        <v>The Man Trap</v>
      </c>
      <c r="G795" s="37">
        <f>VLOOKUP(D795,episodes!$A$1:$D$76,3,FALSE)</f>
        <v>1</v>
      </c>
      <c r="H795" s="37">
        <f>VLOOKUP(D795,episodes!$A$1:$D$76,4,FALSE)</f>
        <v>1</v>
      </c>
      <c r="J795" s="43"/>
      <c r="K795" s="44">
        <f>COUNTIFS(A:A,A794)</f>
        <v>57</v>
      </c>
      <c r="L795" s="44">
        <f>COUNTIFS(B:B,B795)</f>
        <v>57</v>
      </c>
      <c r="M795" s="46" t="s">
        <v>2491</v>
      </c>
      <c r="N795" s="45" t="s">
        <v>2527</v>
      </c>
      <c r="P795" s="46" t="s">
        <v>2984</v>
      </c>
    </row>
    <row r="796" spans="1:16" hidden="1" x14ac:dyDescent="0.3">
      <c r="A796" s="40" t="s">
        <v>1846</v>
      </c>
      <c r="B796" s="34" t="s">
        <v>775</v>
      </c>
      <c r="C796" s="35" t="s">
        <v>2742</v>
      </c>
      <c r="D796" s="41">
        <v>103</v>
      </c>
      <c r="E796" s="42">
        <f>VLOOKUP(D796,episodes!$A$1:$B$76,2,FALSE)</f>
        <v>4</v>
      </c>
      <c r="F796" s="37" t="str">
        <f>VLOOKUP(D796,episodes!$A$1:$E$76,5,FALSE)</f>
        <v>Where No Man Has Gone Before</v>
      </c>
      <c r="G796" s="37">
        <f>VLOOKUP(D796,episodes!$A$1:$D$76,3,FALSE)</f>
        <v>1</v>
      </c>
      <c r="H796" s="37">
        <f>VLOOKUP(D796,episodes!$A$1:$D$76,4,FALSE)</f>
        <v>3</v>
      </c>
      <c r="J796" s="43"/>
      <c r="K796" s="44">
        <f>COUNTIFS(A:A,A795)</f>
        <v>57</v>
      </c>
      <c r="L796" s="44">
        <f>COUNTIFS(B:B,B796)</f>
        <v>57</v>
      </c>
      <c r="M796" s="46" t="s">
        <v>2491</v>
      </c>
      <c r="N796" s="45" t="s">
        <v>510</v>
      </c>
      <c r="P796" s="46" t="s">
        <v>1360</v>
      </c>
    </row>
    <row r="797" spans="1:16" hidden="1" x14ac:dyDescent="0.3">
      <c r="A797" s="40" t="s">
        <v>1846</v>
      </c>
      <c r="B797" s="34" t="s">
        <v>775</v>
      </c>
      <c r="C797" s="35" t="s">
        <v>2749</v>
      </c>
      <c r="D797" s="41">
        <v>104</v>
      </c>
      <c r="E797" s="42">
        <f>VLOOKUP(D797,episodes!$A$1:$B$76,2,FALSE)</f>
        <v>5</v>
      </c>
      <c r="F797" s="37" t="str">
        <f>VLOOKUP(D797,episodes!$A$1:$E$76,5,FALSE)</f>
        <v>The Naked Time</v>
      </c>
      <c r="G797" s="37">
        <f>VLOOKUP(D797,episodes!$A$1:$D$76,3,FALSE)</f>
        <v>1</v>
      </c>
      <c r="H797" s="37">
        <f>VLOOKUP(D797,episodes!$A$1:$D$76,4,FALSE)</f>
        <v>4</v>
      </c>
      <c r="J797" s="43"/>
      <c r="K797" s="44">
        <f>COUNTIFS(A:A,A796)</f>
        <v>57</v>
      </c>
      <c r="L797" s="44">
        <f>COUNTIFS(B:B,B797)</f>
        <v>57</v>
      </c>
      <c r="M797" s="46" t="s">
        <v>2491</v>
      </c>
      <c r="N797" s="45" t="s">
        <v>2527</v>
      </c>
      <c r="P797" s="46" t="s">
        <v>1390</v>
      </c>
    </row>
    <row r="798" spans="1:16" hidden="1" x14ac:dyDescent="0.3">
      <c r="A798" s="40" t="s">
        <v>1846</v>
      </c>
      <c r="B798" s="34" t="s">
        <v>775</v>
      </c>
      <c r="C798" s="35" t="s">
        <v>2749</v>
      </c>
      <c r="D798" s="36">
        <v>104</v>
      </c>
      <c r="E798" s="42">
        <f>VLOOKUP(D798,episodes!$A$1:$B$76,2,FALSE)</f>
        <v>5</v>
      </c>
      <c r="F798" s="37" t="str">
        <f>VLOOKUP(D798,episodes!$A$1:$E$76,5,FALSE)</f>
        <v>The Naked Time</v>
      </c>
      <c r="G798" s="37">
        <f>VLOOKUP(D798,episodes!$A$1:$D$76,3,FALSE)</f>
        <v>1</v>
      </c>
      <c r="H798" s="37">
        <f>VLOOKUP(D798,episodes!$A$1:$D$76,4,FALSE)</f>
        <v>4</v>
      </c>
      <c r="J798" s="43"/>
      <c r="K798" s="44">
        <f>COUNTIFS(A:A,A797)</f>
        <v>57</v>
      </c>
      <c r="L798" s="44">
        <f>COUNTIFS(B:B,B798)</f>
        <v>57</v>
      </c>
      <c r="M798" s="46" t="s">
        <v>2491</v>
      </c>
      <c r="N798" s="45" t="s">
        <v>2527</v>
      </c>
      <c r="P798" s="46" t="s">
        <v>1390</v>
      </c>
    </row>
    <row r="799" spans="1:16" hidden="1" x14ac:dyDescent="0.3">
      <c r="A799" s="40" t="s">
        <v>1846</v>
      </c>
      <c r="B799" s="34" t="s">
        <v>775</v>
      </c>
      <c r="C799" s="35" t="s">
        <v>2750</v>
      </c>
      <c r="D799" s="41">
        <v>104</v>
      </c>
      <c r="E799" s="42">
        <f>VLOOKUP(D799,episodes!$A$1:$B$76,2,FALSE)</f>
        <v>5</v>
      </c>
      <c r="F799" s="37" t="str">
        <f>VLOOKUP(D799,episodes!$A$1:$E$76,5,FALSE)</f>
        <v>The Naked Time</v>
      </c>
      <c r="G799" s="37">
        <f>VLOOKUP(D799,episodes!$A$1:$D$76,3,FALSE)</f>
        <v>1</v>
      </c>
      <c r="H799" s="37">
        <f>VLOOKUP(D799,episodes!$A$1:$D$76,4,FALSE)</f>
        <v>4</v>
      </c>
      <c r="J799" s="43"/>
      <c r="K799" s="44">
        <f>COUNTIFS(A:A,A798)</f>
        <v>57</v>
      </c>
      <c r="L799" s="44">
        <f>COUNTIFS(B:B,B799)</f>
        <v>57</v>
      </c>
      <c r="M799" s="46" t="s">
        <v>2491</v>
      </c>
      <c r="N799" s="45" t="s">
        <v>231</v>
      </c>
      <c r="P799" s="46" t="s">
        <v>1389</v>
      </c>
    </row>
    <row r="800" spans="1:16" hidden="1" x14ac:dyDescent="0.3">
      <c r="A800" s="40" t="s">
        <v>1846</v>
      </c>
      <c r="B800" s="34" t="s">
        <v>775</v>
      </c>
      <c r="C800" s="35" t="s">
        <v>2762</v>
      </c>
      <c r="D800" s="41">
        <v>106</v>
      </c>
      <c r="E800" s="42">
        <f>VLOOKUP(D800,episodes!$A$1:$B$76,2,FALSE)</f>
        <v>7</v>
      </c>
      <c r="F800" s="37" t="str">
        <f>VLOOKUP(D800,episodes!$A$1:$E$76,5,FALSE)</f>
        <v>Mudd's Women</v>
      </c>
      <c r="G800" s="37">
        <f>VLOOKUP(D800,episodes!$A$1:$D$76,3,FALSE)</f>
        <v>1</v>
      </c>
      <c r="H800" s="37">
        <f>VLOOKUP(D800,episodes!$A$1:$D$76,4,FALSE)</f>
        <v>6</v>
      </c>
      <c r="J800" s="43"/>
      <c r="K800" s="44">
        <f>COUNTIFS(A:A,A799)</f>
        <v>57</v>
      </c>
      <c r="L800" s="44">
        <f>COUNTIFS(B:B,B800)</f>
        <v>57</v>
      </c>
      <c r="M800" s="46" t="s">
        <v>2491</v>
      </c>
      <c r="N800" s="45" t="s">
        <v>2527</v>
      </c>
      <c r="P800" s="46" t="s">
        <v>3019</v>
      </c>
    </row>
    <row r="801" spans="1:16" hidden="1" x14ac:dyDescent="0.3">
      <c r="A801" s="40" t="s">
        <v>1846</v>
      </c>
      <c r="B801" s="34" t="s">
        <v>775</v>
      </c>
      <c r="C801" s="35" t="s">
        <v>2972</v>
      </c>
      <c r="D801" s="41">
        <v>108</v>
      </c>
      <c r="E801" s="42">
        <f>VLOOKUP(D801,episodes!$A$1:$B$76,2,FALSE)</f>
        <v>9</v>
      </c>
      <c r="F801" s="37" t="str">
        <f>VLOOKUP(D801,episodes!$A$1:$E$76,5,FALSE)</f>
        <v>Miri</v>
      </c>
      <c r="G801" s="37">
        <f>VLOOKUP(D801,episodes!$A$1:$D$76,3,FALSE)</f>
        <v>1</v>
      </c>
      <c r="H801" s="37">
        <f>VLOOKUP(D801,episodes!$A$1:$D$76,4,FALSE)</f>
        <v>8</v>
      </c>
      <c r="J801" s="43"/>
      <c r="K801" s="44">
        <f>COUNTIFS(A:A,A800)</f>
        <v>57</v>
      </c>
      <c r="L801" s="44">
        <f>COUNTIFS(B:B,B801)</f>
        <v>57</v>
      </c>
      <c r="M801" s="46" t="s">
        <v>2491</v>
      </c>
      <c r="N801" s="39" t="s">
        <v>1068</v>
      </c>
      <c r="P801" s="46" t="s">
        <v>1374</v>
      </c>
    </row>
    <row r="802" spans="1:16" hidden="1" x14ac:dyDescent="0.3">
      <c r="A802" s="40" t="s">
        <v>1846</v>
      </c>
      <c r="B802" s="34" t="s">
        <v>775</v>
      </c>
      <c r="C802" s="35" t="s">
        <v>2782</v>
      </c>
      <c r="D802" s="41">
        <v>109</v>
      </c>
      <c r="E802" s="42">
        <f>VLOOKUP(D802,episodes!$A$1:$B$76,2,FALSE)</f>
        <v>10</v>
      </c>
      <c r="F802" s="37" t="str">
        <f>VLOOKUP(D802,episodes!$A$1:$E$76,5,FALSE)</f>
        <v>Dagger of the Mind</v>
      </c>
      <c r="G802" s="37">
        <f>VLOOKUP(D802,episodes!$A$1:$D$76,3,FALSE)</f>
        <v>1</v>
      </c>
      <c r="H802" s="37">
        <f>VLOOKUP(D802,episodes!$A$1:$D$76,4,FALSE)</f>
        <v>9</v>
      </c>
      <c r="J802" s="43"/>
      <c r="K802" s="44">
        <f>COUNTIFS(A:A,A801)</f>
        <v>57</v>
      </c>
      <c r="L802" s="44">
        <f>COUNTIFS(B:B,B802)</f>
        <v>57</v>
      </c>
      <c r="M802" s="46" t="s">
        <v>2491</v>
      </c>
      <c r="N802" s="39" t="s">
        <v>1068</v>
      </c>
      <c r="P802" s="46" t="s">
        <v>3044</v>
      </c>
    </row>
    <row r="803" spans="1:16" hidden="1" x14ac:dyDescent="0.3">
      <c r="A803" s="40" t="s">
        <v>1846</v>
      </c>
      <c r="B803" s="34" t="s">
        <v>775</v>
      </c>
      <c r="C803" s="35" t="s">
        <v>2787</v>
      </c>
      <c r="D803" s="41">
        <v>110</v>
      </c>
      <c r="E803" s="42">
        <f>VLOOKUP(D803,episodes!$A$1:$B$76,2,FALSE)</f>
        <v>11</v>
      </c>
      <c r="F803" s="37" t="str">
        <f>VLOOKUP(D803,episodes!$A$1:$E$76,5,FALSE)</f>
        <v>The Corbomite Maneuver</v>
      </c>
      <c r="G803" s="37">
        <f>VLOOKUP(D803,episodes!$A$1:$D$76,3,FALSE)</f>
        <v>1</v>
      </c>
      <c r="H803" s="37">
        <f>VLOOKUP(D803,episodes!$A$1:$D$76,4,FALSE)</f>
        <v>10</v>
      </c>
      <c r="J803" s="43"/>
      <c r="K803" s="44">
        <f>COUNTIFS(A:A,A802)</f>
        <v>57</v>
      </c>
      <c r="L803" s="44">
        <f>COUNTIFS(B:B,B803)</f>
        <v>57</v>
      </c>
      <c r="M803" s="39" t="s">
        <v>2491</v>
      </c>
      <c r="P803" s="46" t="s">
        <v>1361</v>
      </c>
    </row>
    <row r="804" spans="1:16" hidden="1" x14ac:dyDescent="0.3">
      <c r="A804" s="40" t="s">
        <v>1846</v>
      </c>
      <c r="B804" s="34" t="s">
        <v>775</v>
      </c>
      <c r="C804" s="35" t="s">
        <v>2788</v>
      </c>
      <c r="D804" s="41">
        <v>110</v>
      </c>
      <c r="E804" s="42">
        <f>VLOOKUP(D804,episodes!$A$1:$B$76,2,FALSE)</f>
        <v>11</v>
      </c>
      <c r="F804" s="37" t="str">
        <f>VLOOKUP(D804,episodes!$A$1:$E$76,5,FALSE)</f>
        <v>The Corbomite Maneuver</v>
      </c>
      <c r="G804" s="37">
        <f>VLOOKUP(D804,episodes!$A$1:$D$76,3,FALSE)</f>
        <v>1</v>
      </c>
      <c r="H804" s="37">
        <f>VLOOKUP(D804,episodes!$A$1:$D$76,4,FALSE)</f>
        <v>10</v>
      </c>
      <c r="J804" s="43"/>
      <c r="K804" s="44">
        <f>COUNTIFS(A:A,A803)</f>
        <v>57</v>
      </c>
      <c r="L804" s="44">
        <f>COUNTIFS(B:B,B804)</f>
        <v>57</v>
      </c>
      <c r="M804" s="39" t="s">
        <v>2491</v>
      </c>
      <c r="P804" s="46" t="s">
        <v>1362</v>
      </c>
    </row>
    <row r="805" spans="1:16" hidden="1" x14ac:dyDescent="0.3">
      <c r="A805" s="40" t="s">
        <v>1846</v>
      </c>
      <c r="B805" s="34" t="s">
        <v>775</v>
      </c>
      <c r="C805" s="35" t="s">
        <v>2789</v>
      </c>
      <c r="D805" s="41">
        <v>110</v>
      </c>
      <c r="E805" s="42">
        <f>VLOOKUP(D805,episodes!$A$1:$B$76,2,FALSE)</f>
        <v>11</v>
      </c>
      <c r="F805" s="37" t="str">
        <f>VLOOKUP(D805,episodes!$A$1:$E$76,5,FALSE)</f>
        <v>The Corbomite Maneuver</v>
      </c>
      <c r="G805" s="37">
        <f>VLOOKUP(D805,episodes!$A$1:$D$76,3,FALSE)</f>
        <v>1</v>
      </c>
      <c r="H805" s="37">
        <f>VLOOKUP(D805,episodes!$A$1:$D$76,4,FALSE)</f>
        <v>10</v>
      </c>
      <c r="J805" s="43"/>
      <c r="K805" s="44">
        <f>COUNTIFS(A:A,A804)</f>
        <v>57</v>
      </c>
      <c r="L805" s="44">
        <f>COUNTIFS(B:B,B805)</f>
        <v>57</v>
      </c>
      <c r="M805" s="39" t="s">
        <v>2491</v>
      </c>
      <c r="P805" s="46" t="s">
        <v>1370</v>
      </c>
    </row>
    <row r="806" spans="1:16" hidden="1" x14ac:dyDescent="0.3">
      <c r="A806" s="40" t="s">
        <v>1846</v>
      </c>
      <c r="B806" s="34" t="s">
        <v>775</v>
      </c>
      <c r="C806" s="35" t="s">
        <v>2790</v>
      </c>
      <c r="D806" s="41">
        <v>110</v>
      </c>
      <c r="E806" s="42">
        <f>VLOOKUP(D806,episodes!$A$1:$B$76,2,FALSE)</f>
        <v>11</v>
      </c>
      <c r="F806" s="37" t="str">
        <f>VLOOKUP(D806,episodes!$A$1:$E$76,5,FALSE)</f>
        <v>The Corbomite Maneuver</v>
      </c>
      <c r="G806" s="37">
        <f>VLOOKUP(D806,episodes!$A$1:$D$76,3,FALSE)</f>
        <v>1</v>
      </c>
      <c r="H806" s="37">
        <f>VLOOKUP(D806,episodes!$A$1:$D$76,4,FALSE)</f>
        <v>10</v>
      </c>
      <c r="J806" s="43"/>
      <c r="K806" s="44">
        <f>COUNTIFS(A:A,A805)</f>
        <v>57</v>
      </c>
      <c r="L806" s="44">
        <f>COUNTIFS(B:B,B806)</f>
        <v>57</v>
      </c>
      <c r="M806" s="39" t="s">
        <v>2491</v>
      </c>
      <c r="N806" s="45"/>
      <c r="P806" s="46" t="s">
        <v>1371</v>
      </c>
    </row>
    <row r="807" spans="1:16" hidden="1" x14ac:dyDescent="0.3">
      <c r="A807" s="40" t="s">
        <v>1846</v>
      </c>
      <c r="B807" s="34" t="s">
        <v>775</v>
      </c>
      <c r="C807" s="35" t="s">
        <v>2791</v>
      </c>
      <c r="D807" s="41">
        <v>110</v>
      </c>
      <c r="E807" s="42">
        <f>VLOOKUP(D807,episodes!$A$1:$B$76,2,FALSE)</f>
        <v>11</v>
      </c>
      <c r="F807" s="37" t="str">
        <f>VLOOKUP(D807,episodes!$A$1:$E$76,5,FALSE)</f>
        <v>The Corbomite Maneuver</v>
      </c>
      <c r="G807" s="37">
        <f>VLOOKUP(D807,episodes!$A$1:$D$76,3,FALSE)</f>
        <v>1</v>
      </c>
      <c r="H807" s="37">
        <f>VLOOKUP(D807,episodes!$A$1:$D$76,4,FALSE)</f>
        <v>10</v>
      </c>
      <c r="J807" s="43"/>
      <c r="K807" s="44">
        <f>COUNTIFS(A:A,A806)</f>
        <v>57</v>
      </c>
      <c r="L807" s="44">
        <f>COUNTIFS(B:B,B807)</f>
        <v>57</v>
      </c>
      <c r="M807" s="39" t="s">
        <v>2491</v>
      </c>
      <c r="P807" s="46" t="s">
        <v>1372</v>
      </c>
    </row>
    <row r="808" spans="1:16" hidden="1" x14ac:dyDescent="0.3">
      <c r="A808" s="40" t="s">
        <v>1846</v>
      </c>
      <c r="B808" s="34" t="s">
        <v>775</v>
      </c>
      <c r="C808" s="35" t="s">
        <v>2792</v>
      </c>
      <c r="D808" s="41">
        <v>110</v>
      </c>
      <c r="E808" s="42">
        <f>VLOOKUP(D808,episodes!$A$1:$B$76,2,FALSE)</f>
        <v>11</v>
      </c>
      <c r="F808" s="37" t="str">
        <f>VLOOKUP(D808,episodes!$A$1:$E$76,5,FALSE)</f>
        <v>The Corbomite Maneuver</v>
      </c>
      <c r="G808" s="37">
        <f>VLOOKUP(D808,episodes!$A$1:$D$76,3,FALSE)</f>
        <v>1</v>
      </c>
      <c r="H808" s="37">
        <f>VLOOKUP(D808,episodes!$A$1:$D$76,4,FALSE)</f>
        <v>10</v>
      </c>
      <c r="J808" s="43"/>
      <c r="K808" s="44">
        <f>COUNTIFS(A:A,A807)</f>
        <v>57</v>
      </c>
      <c r="L808" s="44">
        <f>COUNTIFS(B:B,B808)</f>
        <v>57</v>
      </c>
      <c r="M808" s="39" t="s">
        <v>2491</v>
      </c>
      <c r="P808" s="46" t="s">
        <v>1376</v>
      </c>
    </row>
    <row r="809" spans="1:16" hidden="1" x14ac:dyDescent="0.3">
      <c r="A809" s="40" t="s">
        <v>1846</v>
      </c>
      <c r="B809" s="34" t="s">
        <v>775</v>
      </c>
      <c r="C809" s="35" t="s">
        <v>2793</v>
      </c>
      <c r="D809" s="41">
        <v>110</v>
      </c>
      <c r="E809" s="42">
        <f>VLOOKUP(D809,episodes!$A$1:$B$76,2,FALSE)</f>
        <v>11</v>
      </c>
      <c r="F809" s="37" t="str">
        <f>VLOOKUP(D809,episodes!$A$1:$E$76,5,FALSE)</f>
        <v>The Corbomite Maneuver</v>
      </c>
      <c r="G809" s="37">
        <f>VLOOKUP(D809,episodes!$A$1:$D$76,3,FALSE)</f>
        <v>1</v>
      </c>
      <c r="H809" s="37">
        <f>VLOOKUP(D809,episodes!$A$1:$D$76,4,FALSE)</f>
        <v>10</v>
      </c>
      <c r="J809" s="43"/>
      <c r="K809" s="44">
        <f>COUNTIFS(A:A,A808)</f>
        <v>57</v>
      </c>
      <c r="L809" s="44">
        <f>COUNTIFS(B:B,B809)</f>
        <v>57</v>
      </c>
      <c r="M809" s="39" t="s">
        <v>2491</v>
      </c>
      <c r="P809" s="46" t="s">
        <v>1381</v>
      </c>
    </row>
    <row r="810" spans="1:16" hidden="1" x14ac:dyDescent="0.3">
      <c r="A810" s="40" t="s">
        <v>1846</v>
      </c>
      <c r="B810" s="34" t="s">
        <v>775</v>
      </c>
      <c r="C810" s="35" t="s">
        <v>2794</v>
      </c>
      <c r="D810" s="41">
        <v>110</v>
      </c>
      <c r="E810" s="42">
        <f>VLOOKUP(D810,episodes!$A$1:$B$76,2,FALSE)</f>
        <v>11</v>
      </c>
      <c r="F810" s="37" t="str">
        <f>VLOOKUP(D810,episodes!$A$1:$E$76,5,FALSE)</f>
        <v>The Corbomite Maneuver</v>
      </c>
      <c r="G810" s="37">
        <f>VLOOKUP(D810,episodes!$A$1:$D$76,3,FALSE)</f>
        <v>1</v>
      </c>
      <c r="H810" s="37">
        <f>VLOOKUP(D810,episodes!$A$1:$D$76,4,FALSE)</f>
        <v>10</v>
      </c>
      <c r="J810" s="43"/>
      <c r="K810" s="44">
        <f>COUNTIFS(A:A,A809)</f>
        <v>57</v>
      </c>
      <c r="L810" s="44">
        <f>COUNTIFS(B:B,B810)</f>
        <v>57</v>
      </c>
      <c r="M810" s="39" t="s">
        <v>2491</v>
      </c>
      <c r="P810" s="46" t="s">
        <v>1386</v>
      </c>
    </row>
    <row r="811" spans="1:16" hidden="1" x14ac:dyDescent="0.3">
      <c r="A811" s="40" t="s">
        <v>1846</v>
      </c>
      <c r="B811" s="34" t="s">
        <v>775</v>
      </c>
      <c r="C811" s="35" t="s">
        <v>2795</v>
      </c>
      <c r="D811" s="41">
        <v>110</v>
      </c>
      <c r="E811" s="42">
        <f>VLOOKUP(D811,episodes!$A$1:$B$76,2,FALSE)</f>
        <v>11</v>
      </c>
      <c r="F811" s="37" t="str">
        <f>VLOOKUP(D811,episodes!$A$1:$E$76,5,FALSE)</f>
        <v>The Corbomite Maneuver</v>
      </c>
      <c r="G811" s="37">
        <f>VLOOKUP(D811,episodes!$A$1:$D$76,3,FALSE)</f>
        <v>1</v>
      </c>
      <c r="H811" s="37">
        <f>VLOOKUP(D811,episodes!$A$1:$D$76,4,FALSE)</f>
        <v>10</v>
      </c>
      <c r="J811" s="43"/>
      <c r="K811" s="44">
        <f>COUNTIFS(A:A,A810)</f>
        <v>57</v>
      </c>
      <c r="L811" s="44">
        <f>COUNTIFS(B:B,B811)</f>
        <v>57</v>
      </c>
      <c r="M811" s="39" t="s">
        <v>2491</v>
      </c>
      <c r="N811" s="45"/>
      <c r="P811" s="46" t="s">
        <v>1388</v>
      </c>
    </row>
    <row r="812" spans="1:16" hidden="1" x14ac:dyDescent="0.3">
      <c r="A812" s="40" t="s">
        <v>1846</v>
      </c>
      <c r="B812" s="34" t="s">
        <v>775</v>
      </c>
      <c r="C812" s="35" t="s">
        <v>3227</v>
      </c>
      <c r="D812" s="41">
        <v>110</v>
      </c>
      <c r="E812" s="42">
        <f>VLOOKUP(D812,episodes!$A$1:$B$76,2,FALSE)</f>
        <v>11</v>
      </c>
      <c r="F812" s="37" t="str">
        <f>VLOOKUP(D812,episodes!$A$1:$E$76,5,FALSE)</f>
        <v>The Corbomite Maneuver</v>
      </c>
      <c r="G812" s="37">
        <f>VLOOKUP(D812,episodes!$A$1:$D$76,3,FALSE)</f>
        <v>1</v>
      </c>
      <c r="H812" s="37">
        <f>VLOOKUP(D812,episodes!$A$1:$D$76,4,FALSE)</f>
        <v>10</v>
      </c>
      <c r="J812" s="43"/>
      <c r="K812" s="44">
        <f>COUNTIFS(A:A,A811)</f>
        <v>57</v>
      </c>
      <c r="L812" s="44">
        <f>COUNTIFS(B:B,B812)</f>
        <v>57</v>
      </c>
      <c r="M812" s="46" t="s">
        <v>2491</v>
      </c>
      <c r="N812" s="45" t="s">
        <v>2527</v>
      </c>
      <c r="P812" s="46" t="s">
        <v>1369</v>
      </c>
    </row>
    <row r="813" spans="1:16" hidden="1" x14ac:dyDescent="0.3">
      <c r="A813" s="40" t="s">
        <v>1846</v>
      </c>
      <c r="B813" s="34" t="s">
        <v>775</v>
      </c>
      <c r="C813" s="35" t="s">
        <v>2796</v>
      </c>
      <c r="D813" s="41">
        <v>110</v>
      </c>
      <c r="E813" s="42">
        <f>VLOOKUP(D813,episodes!$A$1:$B$76,2,FALSE)</f>
        <v>11</v>
      </c>
      <c r="F813" s="37" t="str">
        <f>VLOOKUP(D813,episodes!$A$1:$E$76,5,FALSE)</f>
        <v>The Corbomite Maneuver</v>
      </c>
      <c r="G813" s="37">
        <f>VLOOKUP(D813,episodes!$A$1:$D$76,3,FALSE)</f>
        <v>1</v>
      </c>
      <c r="H813" s="37">
        <f>VLOOKUP(D813,episodes!$A$1:$D$76,4,FALSE)</f>
        <v>10</v>
      </c>
      <c r="J813" s="43"/>
      <c r="K813" s="44">
        <f>COUNTIFS(A:A,A812)</f>
        <v>57</v>
      </c>
      <c r="L813" s="44">
        <f>COUNTIFS(B:B,B813)</f>
        <v>57</v>
      </c>
      <c r="M813" s="39" t="s">
        <v>2527</v>
      </c>
      <c r="P813" s="46" t="s">
        <v>1382</v>
      </c>
    </row>
    <row r="814" spans="1:16" hidden="1" x14ac:dyDescent="0.3">
      <c r="A814" s="40" t="s">
        <v>1846</v>
      </c>
      <c r="B814" s="34" t="s">
        <v>775</v>
      </c>
      <c r="C814" s="35" t="s">
        <v>2797</v>
      </c>
      <c r="D814" s="41">
        <v>110</v>
      </c>
      <c r="E814" s="42">
        <f>VLOOKUP(D814,episodes!$A$1:$B$76,2,FALSE)</f>
        <v>11</v>
      </c>
      <c r="F814" s="37" t="str">
        <f>VLOOKUP(D814,episodes!$A$1:$E$76,5,FALSE)</f>
        <v>The Corbomite Maneuver</v>
      </c>
      <c r="G814" s="37">
        <f>VLOOKUP(D814,episodes!$A$1:$D$76,3,FALSE)</f>
        <v>1</v>
      </c>
      <c r="H814" s="37">
        <f>VLOOKUP(D814,episodes!$A$1:$D$76,4,FALSE)</f>
        <v>10</v>
      </c>
      <c r="J814" s="43"/>
      <c r="K814" s="44">
        <f>COUNTIFS(A:A,A813)</f>
        <v>57</v>
      </c>
      <c r="L814" s="44">
        <f>COUNTIFS(B:B,B814)</f>
        <v>57</v>
      </c>
      <c r="M814" s="39" t="s">
        <v>2527</v>
      </c>
      <c r="P814" s="46" t="s">
        <v>1391</v>
      </c>
    </row>
    <row r="815" spans="1:16" hidden="1" x14ac:dyDescent="0.3">
      <c r="A815" s="40" t="s">
        <v>1846</v>
      </c>
      <c r="B815" s="34" t="s">
        <v>775</v>
      </c>
      <c r="C815" s="35" t="s">
        <v>2803</v>
      </c>
      <c r="D815" s="41">
        <v>113</v>
      </c>
      <c r="E815" s="42">
        <f>VLOOKUP(D815,episodes!$A$1:$B$76,2,FALSE)</f>
        <v>14</v>
      </c>
      <c r="F815" s="37" t="str">
        <f>VLOOKUP(D815,episodes!$A$1:$E$76,5,FALSE)</f>
        <v>The Conscience of the King</v>
      </c>
      <c r="G815" s="37">
        <f>VLOOKUP(D815,episodes!$A$1:$D$76,3,FALSE)</f>
        <v>1</v>
      </c>
      <c r="H815" s="37">
        <f>VLOOKUP(D815,episodes!$A$1:$D$76,4,FALSE)</f>
        <v>13</v>
      </c>
      <c r="J815" s="43"/>
      <c r="K815" s="44">
        <f>COUNTIFS(A:A,A814)</f>
        <v>57</v>
      </c>
      <c r="L815" s="44">
        <f>COUNTIFS(B:B,B815)</f>
        <v>57</v>
      </c>
      <c r="M815" s="46" t="s">
        <v>2491</v>
      </c>
      <c r="N815" s="45" t="s">
        <v>235</v>
      </c>
      <c r="P815" s="46" t="s">
        <v>1363</v>
      </c>
    </row>
    <row r="816" spans="1:16" hidden="1" x14ac:dyDescent="0.3">
      <c r="A816" s="40" t="s">
        <v>1846</v>
      </c>
      <c r="B816" s="34" t="s">
        <v>775</v>
      </c>
      <c r="C816" s="35" t="s">
        <v>2811</v>
      </c>
      <c r="D816" s="48">
        <v>114</v>
      </c>
      <c r="E816" s="42">
        <f>VLOOKUP(D816,episodes!$A$1:$B$76,2,FALSE)</f>
        <v>15</v>
      </c>
      <c r="F816" s="37" t="str">
        <f>VLOOKUP(D816,episodes!$A$1:$E$76,5,FALSE)</f>
        <v>Balance of Terror</v>
      </c>
      <c r="G816" s="37">
        <f>VLOOKUP(D816,episodes!$A$1:$D$76,3,FALSE)</f>
        <v>1</v>
      </c>
      <c r="H816" s="37">
        <f>VLOOKUP(D816,episodes!$A$1:$D$76,4,FALSE)</f>
        <v>14</v>
      </c>
      <c r="J816" s="43"/>
      <c r="K816" s="44">
        <f>COUNTIFS(A:A,A815)</f>
        <v>57</v>
      </c>
      <c r="L816" s="44">
        <f>COUNTIFS(B:B,B816)</f>
        <v>57</v>
      </c>
      <c r="M816" s="46" t="s">
        <v>2491</v>
      </c>
      <c r="N816" s="45" t="s">
        <v>2527</v>
      </c>
      <c r="O816" s="46"/>
      <c r="P816" s="46" t="s">
        <v>1375</v>
      </c>
    </row>
    <row r="817" spans="1:16" s="40" customFormat="1" hidden="1" x14ac:dyDescent="0.3">
      <c r="A817" s="40" t="s">
        <v>1846</v>
      </c>
      <c r="B817" s="34" t="s">
        <v>775</v>
      </c>
      <c r="C817" s="35" t="s">
        <v>2812</v>
      </c>
      <c r="D817" s="48">
        <v>114</v>
      </c>
      <c r="E817" s="42">
        <f>VLOOKUP(D817,episodes!$A$1:$B$76,2,FALSE)</f>
        <v>15</v>
      </c>
      <c r="F817" s="37" t="str">
        <f>VLOOKUP(D817,episodes!$A$1:$E$76,5,FALSE)</f>
        <v>Balance of Terror</v>
      </c>
      <c r="G817" s="37">
        <f>VLOOKUP(D817,episodes!$A$1:$D$76,3,FALSE)</f>
        <v>1</v>
      </c>
      <c r="H817" s="37">
        <f>VLOOKUP(D817,episodes!$A$1:$D$76,4,FALSE)</f>
        <v>14</v>
      </c>
      <c r="I817" s="36"/>
      <c r="J817" s="43"/>
      <c r="K817" s="44">
        <f>COUNTIFS(A:A,A816)</f>
        <v>57</v>
      </c>
      <c r="L817" s="44">
        <f>COUNTIFS(B:B,B817)</f>
        <v>57</v>
      </c>
      <c r="M817" s="46" t="s">
        <v>2527</v>
      </c>
      <c r="N817" s="49"/>
      <c r="O817" s="46"/>
      <c r="P817" s="46" t="s">
        <v>1383</v>
      </c>
    </row>
    <row r="818" spans="1:16" hidden="1" x14ac:dyDescent="0.3">
      <c r="A818" s="40" t="s">
        <v>1846</v>
      </c>
      <c r="B818" s="34" t="s">
        <v>775</v>
      </c>
      <c r="C818" s="35" t="s">
        <v>2803</v>
      </c>
      <c r="D818" s="48">
        <v>115</v>
      </c>
      <c r="E818" s="42">
        <f>VLOOKUP(D818,episodes!$A$1:$B$76,2,FALSE)</f>
        <v>16</v>
      </c>
      <c r="F818" s="37" t="str">
        <f>VLOOKUP(D818,episodes!$A$1:$E$76,5,FALSE)</f>
        <v>Shore Leave</v>
      </c>
      <c r="G818" s="37">
        <f>VLOOKUP(D818,episodes!$A$1:$D$76,3,FALSE)</f>
        <v>1</v>
      </c>
      <c r="H818" s="37">
        <f>VLOOKUP(D818,episodes!$A$1:$D$76,4,FALSE)</f>
        <v>15</v>
      </c>
      <c r="J818" s="43"/>
      <c r="K818" s="44">
        <f>COUNTIFS(A:A,A817)</f>
        <v>57</v>
      </c>
      <c r="L818" s="44">
        <f>COUNTIFS(B:B,B818)</f>
        <v>57</v>
      </c>
      <c r="M818" s="46" t="s">
        <v>2491</v>
      </c>
      <c r="N818" s="45" t="s">
        <v>2527</v>
      </c>
      <c r="O818" s="46"/>
      <c r="P818" s="46" t="s">
        <v>1363</v>
      </c>
    </row>
    <row r="819" spans="1:16" hidden="1" x14ac:dyDescent="0.3">
      <c r="A819" s="40" t="s">
        <v>1846</v>
      </c>
      <c r="B819" s="34" t="s">
        <v>775</v>
      </c>
      <c r="C819" s="35" t="s">
        <v>2742</v>
      </c>
      <c r="D819" s="48">
        <v>116</v>
      </c>
      <c r="E819" s="42">
        <f>VLOOKUP(D819,episodes!$A$1:$B$76,2,FALSE)</f>
        <v>17</v>
      </c>
      <c r="F819" s="37" t="str">
        <f>VLOOKUP(D819,episodes!$A$1:$E$76,5,FALSE)</f>
        <v>The Galileo Seven</v>
      </c>
      <c r="G819" s="37">
        <f>VLOOKUP(D819,episodes!$A$1:$D$76,3,FALSE)</f>
        <v>1</v>
      </c>
      <c r="H819" s="37">
        <f>VLOOKUP(D819,episodes!$A$1:$D$76,4,FALSE)</f>
        <v>16</v>
      </c>
      <c r="J819" s="43"/>
      <c r="K819" s="44">
        <f>COUNTIFS(A:A,A818)</f>
        <v>57</v>
      </c>
      <c r="L819" s="44">
        <f>COUNTIFS(B:B,B819)</f>
        <v>57</v>
      </c>
      <c r="M819" s="46" t="s">
        <v>2491</v>
      </c>
      <c r="N819" s="49"/>
      <c r="O819" s="46"/>
      <c r="P819" s="46" t="s">
        <v>1364</v>
      </c>
    </row>
    <row r="820" spans="1:16" hidden="1" x14ac:dyDescent="0.3">
      <c r="A820" s="40" t="s">
        <v>1846</v>
      </c>
      <c r="B820" s="34" t="s">
        <v>775</v>
      </c>
      <c r="C820" s="35" t="s">
        <v>2822</v>
      </c>
      <c r="D820" s="48">
        <v>116</v>
      </c>
      <c r="E820" s="42">
        <f>VLOOKUP(D820,episodes!$A$1:$B$76,2,FALSE)</f>
        <v>17</v>
      </c>
      <c r="F820" s="37" t="str">
        <f>VLOOKUP(D820,episodes!$A$1:$E$76,5,FALSE)</f>
        <v>The Galileo Seven</v>
      </c>
      <c r="G820" s="37">
        <f>VLOOKUP(D820,episodes!$A$1:$D$76,3,FALSE)</f>
        <v>1</v>
      </c>
      <c r="H820" s="37">
        <f>VLOOKUP(D820,episodes!$A$1:$D$76,4,FALSE)</f>
        <v>16</v>
      </c>
      <c r="J820" s="43"/>
      <c r="K820" s="44">
        <f>COUNTIFS(A:A,A819)</f>
        <v>57</v>
      </c>
      <c r="L820" s="44">
        <f>COUNTIFS(B:B,B820)</f>
        <v>57</v>
      </c>
      <c r="M820" s="46" t="s">
        <v>2491</v>
      </c>
      <c r="N820" s="49"/>
      <c r="O820" s="46"/>
      <c r="P820" s="46" t="s">
        <v>1377</v>
      </c>
    </row>
    <row r="821" spans="1:16" hidden="1" x14ac:dyDescent="0.3">
      <c r="A821" s="40" t="s">
        <v>1846</v>
      </c>
      <c r="B821" s="34" t="s">
        <v>775</v>
      </c>
      <c r="C821" s="35" t="s">
        <v>2825</v>
      </c>
      <c r="D821" s="48">
        <v>117</v>
      </c>
      <c r="E821" s="42">
        <f>VLOOKUP(D821,episodes!$A$1:$B$76,2,FALSE)</f>
        <v>18</v>
      </c>
      <c r="F821" s="37" t="str">
        <f>VLOOKUP(D821,episodes!$A$1:$E$76,5,FALSE)</f>
        <v>The Squire of Gothos</v>
      </c>
      <c r="G821" s="37">
        <f>VLOOKUP(D821,episodes!$A$1:$D$76,3,FALSE)</f>
        <v>1</v>
      </c>
      <c r="H821" s="37">
        <f>VLOOKUP(D821,episodes!$A$1:$D$76,4,FALSE)</f>
        <v>17</v>
      </c>
      <c r="J821" s="43"/>
      <c r="K821" s="44">
        <f>COUNTIFS(A:A,A820)</f>
        <v>57</v>
      </c>
      <c r="L821" s="44">
        <f>COUNTIFS(B:B,B821)</f>
        <v>57</v>
      </c>
      <c r="M821" s="46" t="s">
        <v>2491</v>
      </c>
      <c r="N821" s="49"/>
      <c r="O821" s="46"/>
      <c r="P821" s="46" t="s">
        <v>1365</v>
      </c>
    </row>
    <row r="822" spans="1:16" hidden="1" x14ac:dyDescent="0.3">
      <c r="A822" s="40" t="s">
        <v>1846</v>
      </c>
      <c r="B822" s="34" t="s">
        <v>775</v>
      </c>
      <c r="C822" s="35" t="s">
        <v>2826</v>
      </c>
      <c r="D822" s="48">
        <v>117</v>
      </c>
      <c r="E822" s="42">
        <f>VLOOKUP(D822,episodes!$A$1:$B$76,2,FALSE)</f>
        <v>18</v>
      </c>
      <c r="F822" s="37" t="str">
        <f>VLOOKUP(D822,episodes!$A$1:$E$76,5,FALSE)</f>
        <v>The Squire of Gothos</v>
      </c>
      <c r="G822" s="37">
        <f>VLOOKUP(D822,episodes!$A$1:$D$76,3,FALSE)</f>
        <v>1</v>
      </c>
      <c r="H822" s="37">
        <f>VLOOKUP(D822,episodes!$A$1:$D$76,4,FALSE)</f>
        <v>17</v>
      </c>
      <c r="J822" s="43"/>
      <c r="K822" s="44">
        <f>COUNTIFS(A:A,A821)</f>
        <v>57</v>
      </c>
      <c r="L822" s="44">
        <f>COUNTIFS(B:B,B822)</f>
        <v>57</v>
      </c>
      <c r="M822" s="46" t="s">
        <v>2491</v>
      </c>
      <c r="N822" s="45" t="s">
        <v>2527</v>
      </c>
      <c r="O822" s="46"/>
      <c r="P822" s="46" t="s">
        <v>1373</v>
      </c>
    </row>
    <row r="823" spans="1:16" hidden="1" x14ac:dyDescent="0.3">
      <c r="A823" s="40" t="s">
        <v>1846</v>
      </c>
      <c r="B823" s="34" t="s">
        <v>775</v>
      </c>
      <c r="C823" s="35" t="s">
        <v>2831</v>
      </c>
      <c r="D823" s="48">
        <v>118</v>
      </c>
      <c r="E823" s="42">
        <f>VLOOKUP(D823,episodes!$A$1:$B$76,2,FALSE)</f>
        <v>19</v>
      </c>
      <c r="F823" s="37" t="str">
        <f>VLOOKUP(D823,episodes!$A$1:$E$76,5,FALSE)</f>
        <v>Arena</v>
      </c>
      <c r="G823" s="37">
        <f>VLOOKUP(D823,episodes!$A$1:$D$76,3,FALSE)</f>
        <v>1</v>
      </c>
      <c r="H823" s="37">
        <f>VLOOKUP(D823,episodes!$A$1:$D$76,4,FALSE)</f>
        <v>18</v>
      </c>
      <c r="J823" s="43"/>
      <c r="K823" s="44">
        <f>COUNTIFS(A:A,A822)</f>
        <v>57</v>
      </c>
      <c r="L823" s="44">
        <f>COUNTIFS(B:B,B823)</f>
        <v>57</v>
      </c>
      <c r="M823" s="46" t="s">
        <v>2491</v>
      </c>
      <c r="N823" s="45" t="s">
        <v>2527</v>
      </c>
      <c r="O823" s="46"/>
      <c r="P823" s="46" t="s">
        <v>1378</v>
      </c>
    </row>
    <row r="824" spans="1:16" hidden="1" x14ac:dyDescent="0.3">
      <c r="A824" s="40" t="s">
        <v>1846</v>
      </c>
      <c r="B824" s="34" t="s">
        <v>775</v>
      </c>
      <c r="C824" s="35" t="s">
        <v>2832</v>
      </c>
      <c r="D824" s="48">
        <v>118</v>
      </c>
      <c r="E824" s="42">
        <f>VLOOKUP(D824,episodes!$A$1:$B$76,2,FALSE)</f>
        <v>19</v>
      </c>
      <c r="F824" s="37" t="str">
        <f>VLOOKUP(D824,episodes!$A$1:$E$76,5,FALSE)</f>
        <v>Arena</v>
      </c>
      <c r="G824" s="37">
        <f>VLOOKUP(D824,episodes!$A$1:$D$76,3,FALSE)</f>
        <v>1</v>
      </c>
      <c r="H824" s="37">
        <f>VLOOKUP(D824,episodes!$A$1:$D$76,4,FALSE)</f>
        <v>18</v>
      </c>
      <c r="J824" s="43"/>
      <c r="K824" s="44">
        <f>COUNTIFS(A:A,A823)</f>
        <v>57</v>
      </c>
      <c r="L824" s="44">
        <f>COUNTIFS(B:B,B824)</f>
        <v>57</v>
      </c>
      <c r="M824" s="46" t="s">
        <v>2491</v>
      </c>
      <c r="N824" s="45" t="s">
        <v>2527</v>
      </c>
      <c r="O824" s="46"/>
      <c r="P824" s="46" t="s">
        <v>3096</v>
      </c>
    </row>
    <row r="825" spans="1:16" hidden="1" x14ac:dyDescent="0.3">
      <c r="A825" s="40" t="s">
        <v>1846</v>
      </c>
      <c r="B825" s="34" t="s">
        <v>775</v>
      </c>
      <c r="C825" s="35" t="s">
        <v>2833</v>
      </c>
      <c r="D825" s="48">
        <v>118</v>
      </c>
      <c r="E825" s="42">
        <f>VLOOKUP(D825,episodes!$A$1:$B$76,2,FALSE)</f>
        <v>19</v>
      </c>
      <c r="F825" s="37" t="str">
        <f>VLOOKUP(D825,episodes!$A$1:$E$76,5,FALSE)</f>
        <v>Arena</v>
      </c>
      <c r="G825" s="37">
        <f>VLOOKUP(D825,episodes!$A$1:$D$76,3,FALSE)</f>
        <v>1</v>
      </c>
      <c r="H825" s="37">
        <f>VLOOKUP(D825,episodes!$A$1:$D$76,4,FALSE)</f>
        <v>18</v>
      </c>
      <c r="J825" s="43"/>
      <c r="K825" s="44">
        <f>COUNTIFS(A:A,A824)</f>
        <v>57</v>
      </c>
      <c r="L825" s="44">
        <f>COUNTIFS(B:B,B825)</f>
        <v>57</v>
      </c>
      <c r="M825" s="46" t="s">
        <v>2491</v>
      </c>
      <c r="N825" s="45" t="s">
        <v>2527</v>
      </c>
      <c r="O825" s="46"/>
      <c r="P825" s="46" t="s">
        <v>1392</v>
      </c>
    </row>
    <row r="826" spans="1:16" hidden="1" x14ac:dyDescent="0.3">
      <c r="A826" s="40" t="s">
        <v>1846</v>
      </c>
      <c r="B826" s="34" t="s">
        <v>775</v>
      </c>
      <c r="C826" s="35" t="s">
        <v>2834</v>
      </c>
      <c r="D826" s="48">
        <v>118</v>
      </c>
      <c r="E826" s="42">
        <f>VLOOKUP(D826,episodes!$A$1:$B$76,2,FALSE)</f>
        <v>19</v>
      </c>
      <c r="F826" s="37" t="str">
        <f>VLOOKUP(D826,episodes!$A$1:$E$76,5,FALSE)</f>
        <v>Arena</v>
      </c>
      <c r="G826" s="37">
        <f>VLOOKUP(D826,episodes!$A$1:$D$76,3,FALSE)</f>
        <v>1</v>
      </c>
      <c r="H826" s="37">
        <f>VLOOKUP(D826,episodes!$A$1:$D$76,4,FALSE)</f>
        <v>18</v>
      </c>
      <c r="J826" s="43"/>
      <c r="K826" s="44">
        <f>COUNTIFS(A:A,A825)</f>
        <v>57</v>
      </c>
      <c r="L826" s="44">
        <f>COUNTIFS(B:B,B826)</f>
        <v>57</v>
      </c>
      <c r="M826" s="46" t="s">
        <v>2491</v>
      </c>
      <c r="N826" s="45" t="s">
        <v>2527</v>
      </c>
      <c r="O826" s="46"/>
      <c r="P826" s="46" t="s">
        <v>1393</v>
      </c>
    </row>
    <row r="827" spans="1:16" hidden="1" x14ac:dyDescent="0.3">
      <c r="A827" s="40" t="s">
        <v>1846</v>
      </c>
      <c r="B827" s="34" t="s">
        <v>775</v>
      </c>
      <c r="C827" s="35" t="s">
        <v>2825</v>
      </c>
      <c r="D827" s="48">
        <v>119</v>
      </c>
      <c r="E827" s="42">
        <f>VLOOKUP(D827,episodes!$A$1:$B$76,2,FALSE)</f>
        <v>20</v>
      </c>
      <c r="F827" s="37" t="str">
        <f>VLOOKUP(D827,episodes!$A$1:$E$76,5,FALSE)</f>
        <v>Tomorrow Is Yesterday</v>
      </c>
      <c r="G827" s="37">
        <f>VLOOKUP(D827,episodes!$A$1:$D$76,3,FALSE)</f>
        <v>1</v>
      </c>
      <c r="H827" s="37">
        <f>VLOOKUP(D827,episodes!$A$1:$D$76,4,FALSE)</f>
        <v>19</v>
      </c>
      <c r="J827" s="43"/>
      <c r="K827" s="44">
        <f>COUNTIFS(A:A,A826)</f>
        <v>57</v>
      </c>
      <c r="L827" s="44">
        <f>COUNTIFS(B:B,B827)</f>
        <v>57</v>
      </c>
      <c r="M827" s="46" t="s">
        <v>2491</v>
      </c>
      <c r="N827" s="45" t="s">
        <v>2527</v>
      </c>
      <c r="O827" s="46"/>
      <c r="P827" s="46" t="s">
        <v>1365</v>
      </c>
    </row>
    <row r="828" spans="1:16" hidden="1" x14ac:dyDescent="0.3">
      <c r="A828" s="40" t="s">
        <v>1846</v>
      </c>
      <c r="B828" s="34" t="s">
        <v>775</v>
      </c>
      <c r="C828" s="35" t="s">
        <v>2839</v>
      </c>
      <c r="D828" s="48">
        <v>119</v>
      </c>
      <c r="E828" s="42">
        <f>VLOOKUP(D828,episodes!$A$1:$B$76,2,FALSE)</f>
        <v>20</v>
      </c>
      <c r="F828" s="37" t="str">
        <f>VLOOKUP(D828,episodes!$A$1:$E$76,5,FALSE)</f>
        <v>Tomorrow Is Yesterday</v>
      </c>
      <c r="G828" s="37">
        <f>VLOOKUP(D828,episodes!$A$1:$D$76,3,FALSE)</f>
        <v>1</v>
      </c>
      <c r="H828" s="37">
        <f>VLOOKUP(D828,episodes!$A$1:$D$76,4,FALSE)</f>
        <v>19</v>
      </c>
      <c r="J828" s="43"/>
      <c r="K828" s="44">
        <f>COUNTIFS(A:A,A827)</f>
        <v>57</v>
      </c>
      <c r="L828" s="44">
        <f>COUNTIFS(B:B,B828)</f>
        <v>57</v>
      </c>
      <c r="M828" s="46" t="s">
        <v>2491</v>
      </c>
      <c r="N828" s="45" t="s">
        <v>2527</v>
      </c>
      <c r="O828" s="46"/>
      <c r="P828" s="46" t="s">
        <v>3102</v>
      </c>
    </row>
    <row r="829" spans="1:16" hidden="1" x14ac:dyDescent="0.3">
      <c r="A829" s="40" t="s">
        <v>1846</v>
      </c>
      <c r="B829" s="34" t="s">
        <v>775</v>
      </c>
      <c r="C829" s="35" t="s">
        <v>3331</v>
      </c>
      <c r="D829" s="48">
        <v>119</v>
      </c>
      <c r="E829" s="42">
        <f>VLOOKUP(D829,episodes!$A$1:$B$76,2,FALSE)</f>
        <v>20</v>
      </c>
      <c r="F829" s="37" t="str">
        <f>VLOOKUP(D829,episodes!$A$1:$E$76,5,FALSE)</f>
        <v>Tomorrow Is Yesterday</v>
      </c>
      <c r="G829" s="37">
        <f>VLOOKUP(D829,episodes!$A$1:$D$76,3,FALSE)</f>
        <v>1</v>
      </c>
      <c r="H829" s="37">
        <f>VLOOKUP(D829,episodes!$A$1:$D$76,4,FALSE)</f>
        <v>19</v>
      </c>
      <c r="J829" s="43"/>
      <c r="K829" s="44">
        <f>COUNTIFS(A:A,A828)</f>
        <v>57</v>
      </c>
      <c r="L829" s="44">
        <f>COUNTIFS(B:B,B829)</f>
        <v>57</v>
      </c>
      <c r="M829" s="46" t="s">
        <v>2527</v>
      </c>
      <c r="N829" s="49"/>
      <c r="O829" s="46"/>
      <c r="P829" s="46" t="s">
        <v>1384</v>
      </c>
    </row>
    <row r="830" spans="1:16" hidden="1" x14ac:dyDescent="0.3">
      <c r="A830" s="40" t="s">
        <v>1846</v>
      </c>
      <c r="B830" s="34" t="s">
        <v>775</v>
      </c>
      <c r="C830" s="35" t="s">
        <v>2840</v>
      </c>
      <c r="D830" s="48">
        <v>119</v>
      </c>
      <c r="E830" s="42">
        <f>VLOOKUP(D830,episodes!$A$1:$B$76,2,FALSE)</f>
        <v>20</v>
      </c>
      <c r="F830" s="37" t="str">
        <f>VLOOKUP(D830,episodes!$A$1:$E$76,5,FALSE)</f>
        <v>Tomorrow Is Yesterday</v>
      </c>
      <c r="G830" s="37">
        <f>VLOOKUP(D830,episodes!$A$1:$D$76,3,FALSE)</f>
        <v>1</v>
      </c>
      <c r="H830" s="37">
        <f>VLOOKUP(D830,episodes!$A$1:$D$76,4,FALSE)</f>
        <v>19</v>
      </c>
      <c r="J830" s="43"/>
      <c r="K830" s="44">
        <f>COUNTIFS(A:A,A829)</f>
        <v>57</v>
      </c>
      <c r="L830" s="44">
        <f>COUNTIFS(B:B,B830)</f>
        <v>57</v>
      </c>
      <c r="M830" s="46" t="s">
        <v>2527</v>
      </c>
      <c r="N830" s="49"/>
      <c r="O830" s="46"/>
      <c r="P830" s="46" t="s">
        <v>1394</v>
      </c>
    </row>
    <row r="831" spans="1:16" hidden="1" x14ac:dyDescent="0.3">
      <c r="A831" s="40" t="s">
        <v>1846</v>
      </c>
      <c r="B831" s="34" t="s">
        <v>775</v>
      </c>
      <c r="C831" s="35" t="s">
        <v>2841</v>
      </c>
      <c r="D831" s="48">
        <v>119</v>
      </c>
      <c r="E831" s="42">
        <f>VLOOKUP(D831,episodes!$A$1:$B$76,2,FALSE)</f>
        <v>20</v>
      </c>
      <c r="F831" s="37" t="str">
        <f>VLOOKUP(D831,episodes!$A$1:$E$76,5,FALSE)</f>
        <v>Tomorrow Is Yesterday</v>
      </c>
      <c r="G831" s="37">
        <f>VLOOKUP(D831,episodes!$A$1:$D$76,3,FALSE)</f>
        <v>1</v>
      </c>
      <c r="H831" s="37">
        <f>VLOOKUP(D831,episodes!$A$1:$D$76,4,FALSE)</f>
        <v>19</v>
      </c>
      <c r="J831" s="43"/>
      <c r="K831" s="44">
        <f>COUNTIFS(A:A,A830)</f>
        <v>57</v>
      </c>
      <c r="L831" s="44">
        <f>COUNTIFS(B:B,B831)</f>
        <v>57</v>
      </c>
      <c r="M831" s="46" t="s">
        <v>2527</v>
      </c>
      <c r="N831" s="49"/>
      <c r="O831" s="46"/>
      <c r="P831" s="46" t="s">
        <v>1395</v>
      </c>
    </row>
    <row r="832" spans="1:16" hidden="1" x14ac:dyDescent="0.3">
      <c r="A832" s="40" t="s">
        <v>1846</v>
      </c>
      <c r="B832" s="34" t="s">
        <v>775</v>
      </c>
      <c r="C832" s="35" t="s">
        <v>2842</v>
      </c>
      <c r="D832" s="48">
        <v>119</v>
      </c>
      <c r="E832" s="42">
        <f>VLOOKUP(D832,episodes!$A$1:$B$76,2,FALSE)</f>
        <v>20</v>
      </c>
      <c r="F832" s="37" t="str">
        <f>VLOOKUP(D832,episodes!$A$1:$E$76,5,FALSE)</f>
        <v>Tomorrow Is Yesterday</v>
      </c>
      <c r="G832" s="37">
        <f>VLOOKUP(D832,episodes!$A$1:$D$76,3,FALSE)</f>
        <v>1</v>
      </c>
      <c r="H832" s="37">
        <f>VLOOKUP(D832,episodes!$A$1:$D$76,4,FALSE)</f>
        <v>19</v>
      </c>
      <c r="J832" s="43"/>
      <c r="K832" s="44">
        <f>COUNTIFS(A:A,A831)</f>
        <v>57</v>
      </c>
      <c r="L832" s="44">
        <f>COUNTIFS(B:B,B832)</f>
        <v>57</v>
      </c>
      <c r="M832" s="46" t="s">
        <v>2527</v>
      </c>
      <c r="N832" s="49"/>
      <c r="O832" s="46"/>
      <c r="P832" s="46" t="s">
        <v>1396</v>
      </c>
    </row>
    <row r="833" spans="1:16" hidden="1" x14ac:dyDescent="0.3">
      <c r="A833" s="40" t="s">
        <v>1846</v>
      </c>
      <c r="B833" s="34" t="s">
        <v>775</v>
      </c>
      <c r="C833" s="35" t="s">
        <v>3347</v>
      </c>
      <c r="D833" s="48">
        <v>120</v>
      </c>
      <c r="E833" s="42">
        <f>VLOOKUP(D833,episodes!$A$1:$B$76,2,FALSE)</f>
        <v>21</v>
      </c>
      <c r="F833" s="37" t="str">
        <f>VLOOKUP(D833,episodes!$A$1:$E$76,5,FALSE)</f>
        <v>Court Martial</v>
      </c>
      <c r="G833" s="37">
        <f>VLOOKUP(D833,episodes!$A$1:$D$76,3,FALSE)</f>
        <v>1</v>
      </c>
      <c r="H833" s="37">
        <f>VLOOKUP(D833,episodes!$A$1:$D$76,4,FALSE)</f>
        <v>20</v>
      </c>
      <c r="J833" s="43"/>
      <c r="K833" s="44">
        <f>COUNTIFS(A:A,A832)</f>
        <v>57</v>
      </c>
      <c r="L833" s="44">
        <f>COUNTIFS(B:B,B833)</f>
        <v>57</v>
      </c>
      <c r="M833" s="46" t="s">
        <v>2491</v>
      </c>
      <c r="N833" s="46" t="s">
        <v>234</v>
      </c>
      <c r="O833" s="46"/>
      <c r="P833" s="46" t="s">
        <v>3103</v>
      </c>
    </row>
    <row r="834" spans="1:16" hidden="1" x14ac:dyDescent="0.3">
      <c r="A834" s="40" t="s">
        <v>1846</v>
      </c>
      <c r="B834" s="34" t="s">
        <v>775</v>
      </c>
      <c r="C834" s="35" t="s">
        <v>2849</v>
      </c>
      <c r="D834" s="48">
        <v>122</v>
      </c>
      <c r="E834" s="42">
        <f>VLOOKUP(D834,episodes!$A$1:$B$76,2,FALSE)</f>
        <v>23</v>
      </c>
      <c r="F834" s="37" t="str">
        <f>VLOOKUP(D834,episodes!$A$1:$E$76,5,FALSE)</f>
        <v>Space Seed</v>
      </c>
      <c r="G834" s="37">
        <f>VLOOKUP(D834,episodes!$A$1:$D$76,3,FALSE)</f>
        <v>1</v>
      </c>
      <c r="H834" s="37">
        <f>VLOOKUP(D834,episodes!$A$1:$D$76,4,FALSE)</f>
        <v>22</v>
      </c>
      <c r="J834" s="43"/>
      <c r="K834" s="44">
        <f>COUNTIFS(A:A,A833)</f>
        <v>57</v>
      </c>
      <c r="L834" s="44">
        <f>COUNTIFS(B:B,B834)</f>
        <v>57</v>
      </c>
      <c r="M834" s="46" t="s">
        <v>2505</v>
      </c>
      <c r="N834" s="49" t="s">
        <v>2491</v>
      </c>
      <c r="O834" s="46"/>
      <c r="P834" s="46" t="s">
        <v>1385</v>
      </c>
    </row>
    <row r="835" spans="1:16" hidden="1" x14ac:dyDescent="0.3">
      <c r="A835" s="40" t="s">
        <v>1846</v>
      </c>
      <c r="B835" s="34" t="s">
        <v>775</v>
      </c>
      <c r="C835" s="35" t="s">
        <v>2868</v>
      </c>
      <c r="D835" s="48">
        <v>125</v>
      </c>
      <c r="E835" s="42">
        <f>VLOOKUP(D835,episodes!$A$1:$B$76,2,FALSE)</f>
        <v>26</v>
      </c>
      <c r="F835" s="37" t="str">
        <f>VLOOKUP(D835,episodes!$A$1:$E$76,5,FALSE)</f>
        <v>The Devil in the Dark</v>
      </c>
      <c r="G835" s="37">
        <f>VLOOKUP(D835,episodes!$A$1:$D$76,3,FALSE)</f>
        <v>1</v>
      </c>
      <c r="H835" s="37">
        <f>VLOOKUP(D835,episodes!$A$1:$D$76,4,FALSE)</f>
        <v>25</v>
      </c>
      <c r="J835" s="43"/>
      <c r="K835" s="44">
        <f>COUNTIFS(A:A,A834)</f>
        <v>57</v>
      </c>
      <c r="L835" s="44">
        <f>COUNTIFS(B:B,B835)</f>
        <v>57</v>
      </c>
      <c r="M835" s="46" t="s">
        <v>2491</v>
      </c>
      <c r="N835" s="49"/>
      <c r="O835" s="46"/>
      <c r="P835" s="46" t="s">
        <v>1397</v>
      </c>
    </row>
    <row r="836" spans="1:16" hidden="1" x14ac:dyDescent="0.3">
      <c r="A836" s="40" t="s">
        <v>1846</v>
      </c>
      <c r="B836" s="34" t="s">
        <v>775</v>
      </c>
      <c r="C836" s="35" t="s">
        <v>2875</v>
      </c>
      <c r="D836" s="48">
        <v>126</v>
      </c>
      <c r="E836" s="42">
        <f>VLOOKUP(D836,episodes!$A$1:$B$76,2,FALSE)</f>
        <v>27</v>
      </c>
      <c r="F836" s="37" t="str">
        <f>VLOOKUP(D836,episodes!$A$1:$E$76,5,FALSE)</f>
        <v>Errand of Mercy</v>
      </c>
      <c r="G836" s="37">
        <f>VLOOKUP(D836,episodes!$A$1:$D$76,3,FALSE)</f>
        <v>1</v>
      </c>
      <c r="H836" s="37">
        <f>VLOOKUP(D836,episodes!$A$1:$D$76,4,FALSE)</f>
        <v>26</v>
      </c>
      <c r="J836" s="43"/>
      <c r="K836" s="44">
        <f>COUNTIFS(A:A,A835)</f>
        <v>57</v>
      </c>
      <c r="L836" s="44">
        <f>COUNTIFS(B:B,B836)</f>
        <v>57</v>
      </c>
      <c r="M836" s="46" t="s">
        <v>2491</v>
      </c>
      <c r="N836" s="39" t="s">
        <v>2527</v>
      </c>
      <c r="O836" s="46"/>
      <c r="P836" s="46" t="s">
        <v>1366</v>
      </c>
    </row>
    <row r="837" spans="1:16" hidden="1" x14ac:dyDescent="0.3">
      <c r="A837" s="40" t="s">
        <v>1846</v>
      </c>
      <c r="B837" s="34" t="s">
        <v>775</v>
      </c>
      <c r="C837" s="35" t="s">
        <v>2883</v>
      </c>
      <c r="D837" s="48">
        <v>127</v>
      </c>
      <c r="E837" s="42">
        <f>VLOOKUP(D837,episodes!$A$1:$B$76,2,FALSE)</f>
        <v>28</v>
      </c>
      <c r="F837" s="37" t="str">
        <f>VLOOKUP(D837,episodes!$A$1:$E$76,5,FALSE)</f>
        <v>The Alternative Factor</v>
      </c>
      <c r="G837" s="37">
        <f>VLOOKUP(D837,episodes!$A$1:$D$76,3,FALSE)</f>
        <v>1</v>
      </c>
      <c r="H837" s="37">
        <f>VLOOKUP(D837,episodes!$A$1:$D$76,4,FALSE)</f>
        <v>27</v>
      </c>
      <c r="J837" s="43"/>
      <c r="K837" s="44">
        <f>COUNTIFS(A:A,A836)</f>
        <v>57</v>
      </c>
      <c r="L837" s="44">
        <f>COUNTIFS(B:B,B837)</f>
        <v>57</v>
      </c>
      <c r="M837" s="46" t="s">
        <v>2491</v>
      </c>
      <c r="N837" s="46" t="s">
        <v>618</v>
      </c>
      <c r="O837" s="46"/>
      <c r="P837" s="46" t="s">
        <v>1367</v>
      </c>
    </row>
    <row r="838" spans="1:16" hidden="1" x14ac:dyDescent="0.3">
      <c r="A838" s="40" t="s">
        <v>1846</v>
      </c>
      <c r="B838" s="34" t="s">
        <v>775</v>
      </c>
      <c r="C838" s="35" t="s">
        <v>2899</v>
      </c>
      <c r="D838" s="48">
        <v>129</v>
      </c>
      <c r="E838" s="42">
        <f>VLOOKUP(D838,episodes!$A$1:$B$76,2,FALSE)</f>
        <v>30</v>
      </c>
      <c r="F838" s="37" t="str">
        <f>VLOOKUP(D838,episodes!$A$1:$E$76,5,FALSE)</f>
        <v>Operation: Annihilate!</v>
      </c>
      <c r="G838" s="37">
        <f>VLOOKUP(D838,episodes!$A$1:$D$76,3,FALSE)</f>
        <v>1</v>
      </c>
      <c r="H838" s="37">
        <f>VLOOKUP(D838,episodes!$A$1:$D$76,4,FALSE)</f>
        <v>29</v>
      </c>
      <c r="J838" s="43"/>
      <c r="K838" s="44">
        <f>COUNTIFS(A:A,A837)</f>
        <v>57</v>
      </c>
      <c r="L838" s="44">
        <f>COUNTIFS(B:B,B838)</f>
        <v>57</v>
      </c>
      <c r="M838" s="46" t="s">
        <v>2491</v>
      </c>
      <c r="N838" s="49"/>
      <c r="O838" s="46"/>
      <c r="P838" s="46" t="s">
        <v>3171</v>
      </c>
    </row>
    <row r="839" spans="1:16" hidden="1" x14ac:dyDescent="0.3">
      <c r="A839" s="40" t="s">
        <v>1846</v>
      </c>
      <c r="B839" s="34" t="s">
        <v>775</v>
      </c>
      <c r="C839" s="35" t="s">
        <v>2900</v>
      </c>
      <c r="D839" s="48">
        <v>129</v>
      </c>
      <c r="E839" s="42">
        <f>VLOOKUP(D839,episodes!$A$1:$B$76,2,FALSE)</f>
        <v>30</v>
      </c>
      <c r="F839" s="37" t="str">
        <f>VLOOKUP(D839,episodes!$A$1:$E$76,5,FALSE)</f>
        <v>Operation: Annihilate!</v>
      </c>
      <c r="G839" s="37">
        <f>VLOOKUP(D839,episodes!$A$1:$D$76,3,FALSE)</f>
        <v>1</v>
      </c>
      <c r="H839" s="37">
        <f>VLOOKUP(D839,episodes!$A$1:$D$76,4,FALSE)</f>
        <v>29</v>
      </c>
      <c r="J839" s="43"/>
      <c r="K839" s="44">
        <f>COUNTIFS(A:A,A838)</f>
        <v>57</v>
      </c>
      <c r="L839" s="44">
        <f>COUNTIFS(B:B,B839)</f>
        <v>57</v>
      </c>
      <c r="M839" s="46" t="s">
        <v>2491</v>
      </c>
      <c r="N839" s="49"/>
      <c r="O839" s="46"/>
      <c r="P839" s="46" t="s">
        <v>1387</v>
      </c>
    </row>
    <row r="840" spans="1:16" hidden="1" x14ac:dyDescent="0.3">
      <c r="A840" s="40" t="s">
        <v>1846</v>
      </c>
      <c r="B840" s="34" t="s">
        <v>775</v>
      </c>
      <c r="C840" s="35" t="s">
        <v>2901</v>
      </c>
      <c r="D840" s="48">
        <v>129</v>
      </c>
      <c r="E840" s="42">
        <f>VLOOKUP(D840,episodes!$A$1:$B$76,2,FALSE)</f>
        <v>30</v>
      </c>
      <c r="F840" s="37" t="str">
        <f>VLOOKUP(D840,episodes!$A$1:$E$76,5,FALSE)</f>
        <v>Operation: Annihilate!</v>
      </c>
      <c r="G840" s="37">
        <f>VLOOKUP(D840,episodes!$A$1:$D$76,3,FALSE)</f>
        <v>1</v>
      </c>
      <c r="H840" s="37">
        <f>VLOOKUP(D840,episodes!$A$1:$D$76,4,FALSE)</f>
        <v>29</v>
      </c>
      <c r="J840" s="43"/>
      <c r="K840" s="44">
        <f>COUNTIFS(A:A,A839)</f>
        <v>57</v>
      </c>
      <c r="L840" s="44">
        <f>COUNTIFS(B:B,B840)</f>
        <v>57</v>
      </c>
      <c r="M840" s="46" t="s">
        <v>2491</v>
      </c>
      <c r="N840" s="49"/>
      <c r="O840" s="46"/>
      <c r="P840" s="46" t="s">
        <v>1398</v>
      </c>
    </row>
    <row r="841" spans="1:16" hidden="1" x14ac:dyDescent="0.3">
      <c r="A841" s="40" t="s">
        <v>1846</v>
      </c>
      <c r="B841" s="34" t="s">
        <v>775</v>
      </c>
      <c r="C841" s="35" t="s">
        <v>2909</v>
      </c>
      <c r="D841" s="48">
        <v>201</v>
      </c>
      <c r="E841" s="42">
        <f>VLOOKUP(D841,episodes!$A$1:$B$76,2,FALSE)</f>
        <v>31</v>
      </c>
      <c r="F841" s="37" t="str">
        <f>VLOOKUP(D841,episodes!$A$1:$E$76,5,FALSE)</f>
        <v>Amok Time</v>
      </c>
      <c r="G841" s="37">
        <f>VLOOKUP(D841,episodes!$A$1:$D$76,3,FALSE)</f>
        <v>2</v>
      </c>
      <c r="H841" s="37">
        <f>VLOOKUP(D841,episodes!$A$1:$D$76,4,FALSE)</f>
        <v>1</v>
      </c>
      <c r="J841" s="43"/>
      <c r="K841" s="44">
        <f>COUNTIFS(A:A,A840)</f>
        <v>57</v>
      </c>
      <c r="L841" s="44">
        <f>COUNTIFS(B:B,B841)</f>
        <v>57</v>
      </c>
      <c r="M841" s="46" t="s">
        <v>284</v>
      </c>
      <c r="N841" s="49" t="s">
        <v>2491</v>
      </c>
      <c r="O841" s="46"/>
      <c r="P841" s="46" t="s">
        <v>1399</v>
      </c>
    </row>
    <row r="842" spans="1:16" hidden="1" x14ac:dyDescent="0.3">
      <c r="A842" s="40" t="s">
        <v>1846</v>
      </c>
      <c r="B842" s="34" t="s">
        <v>775</v>
      </c>
      <c r="C842" s="35" t="s">
        <v>2910</v>
      </c>
      <c r="D842" s="48">
        <v>201</v>
      </c>
      <c r="E842" s="42">
        <f>VLOOKUP(D842,episodes!$A$1:$B$76,2,FALSE)</f>
        <v>31</v>
      </c>
      <c r="F842" s="37" t="str">
        <f>VLOOKUP(D842,episodes!$A$1:$E$76,5,FALSE)</f>
        <v>Amok Time</v>
      </c>
      <c r="G842" s="37">
        <f>VLOOKUP(D842,episodes!$A$1:$D$76,3,FALSE)</f>
        <v>2</v>
      </c>
      <c r="H842" s="37">
        <f>VLOOKUP(D842,episodes!$A$1:$D$76,4,FALSE)</f>
        <v>1</v>
      </c>
      <c r="J842" s="43"/>
      <c r="K842" s="44">
        <f>COUNTIFS(A:A,A841)</f>
        <v>57</v>
      </c>
      <c r="L842" s="44">
        <f>COUNTIFS(B:B,B842)</f>
        <v>57</v>
      </c>
      <c r="M842" s="46" t="s">
        <v>2491</v>
      </c>
      <c r="N842" s="49" t="s">
        <v>2527</v>
      </c>
      <c r="O842" s="46"/>
      <c r="P842" s="46" t="s">
        <v>1368</v>
      </c>
    </row>
    <row r="843" spans="1:16" hidden="1" x14ac:dyDescent="0.3">
      <c r="A843" s="40" t="s">
        <v>1846</v>
      </c>
      <c r="B843" s="34" t="s">
        <v>775</v>
      </c>
      <c r="C843" s="35" t="s">
        <v>2911</v>
      </c>
      <c r="D843" s="48">
        <v>201</v>
      </c>
      <c r="E843" s="42">
        <f>VLOOKUP(D843,episodes!$A$1:$B$76,2,FALSE)</f>
        <v>31</v>
      </c>
      <c r="F843" s="37" t="str">
        <f>VLOOKUP(D843,episodes!$A$1:$E$76,5,FALSE)</f>
        <v>Amok Time</v>
      </c>
      <c r="G843" s="37">
        <f>VLOOKUP(D843,episodes!$A$1:$D$76,3,FALSE)</f>
        <v>2</v>
      </c>
      <c r="H843" s="37">
        <f>VLOOKUP(D843,episodes!$A$1:$D$76,4,FALSE)</f>
        <v>1</v>
      </c>
      <c r="J843" s="43"/>
      <c r="K843" s="44">
        <f>COUNTIFS(A:A,A842)</f>
        <v>57</v>
      </c>
      <c r="L843" s="44">
        <f>COUNTIFS(B:B,B843)</f>
        <v>57</v>
      </c>
      <c r="M843" s="46" t="s">
        <v>2491</v>
      </c>
      <c r="N843" s="49" t="s">
        <v>31</v>
      </c>
      <c r="O843" s="46"/>
      <c r="P843" s="46" t="s">
        <v>1379</v>
      </c>
    </row>
    <row r="844" spans="1:16" hidden="1" x14ac:dyDescent="0.3">
      <c r="A844" s="40" t="s">
        <v>1846</v>
      </c>
      <c r="B844" s="34" t="s">
        <v>775</v>
      </c>
      <c r="C844" s="35" t="s">
        <v>2912</v>
      </c>
      <c r="D844" s="48">
        <v>201</v>
      </c>
      <c r="E844" s="42">
        <f>VLOOKUP(D844,episodes!$A$1:$B$76,2,FALSE)</f>
        <v>31</v>
      </c>
      <c r="F844" s="37" t="str">
        <f>VLOOKUP(D844,episodes!$A$1:$E$76,5,FALSE)</f>
        <v>Amok Time</v>
      </c>
      <c r="G844" s="37">
        <f>VLOOKUP(D844,episodes!$A$1:$D$76,3,FALSE)</f>
        <v>2</v>
      </c>
      <c r="H844" s="37">
        <f>VLOOKUP(D844,episodes!$A$1:$D$76,4,FALSE)</f>
        <v>1</v>
      </c>
      <c r="J844" s="43"/>
      <c r="K844" s="44">
        <f>COUNTIFS(A:A,A843)</f>
        <v>57</v>
      </c>
      <c r="L844" s="44">
        <f>COUNTIFS(B:B,B844)</f>
        <v>57</v>
      </c>
      <c r="M844" s="46" t="s">
        <v>2491</v>
      </c>
      <c r="N844" s="49" t="s">
        <v>31</v>
      </c>
      <c r="O844" s="46"/>
      <c r="P844" s="46" t="s">
        <v>1380</v>
      </c>
    </row>
    <row r="845" spans="1:16" hidden="1" x14ac:dyDescent="0.3">
      <c r="A845" s="40" t="s">
        <v>1846</v>
      </c>
      <c r="B845" s="34" t="s">
        <v>775</v>
      </c>
      <c r="C845" s="35" t="s">
        <v>2927</v>
      </c>
      <c r="D845" s="41">
        <v>203</v>
      </c>
      <c r="E845" s="42">
        <f>VLOOKUP(D845,episodes!$A$1:$B$76,2,FALSE)</f>
        <v>33</v>
      </c>
      <c r="F845" s="37" t="str">
        <f>VLOOKUP(D845,episodes!$A$1:$E$76,5,FALSE)</f>
        <v>The Changeling</v>
      </c>
      <c r="G845" s="37">
        <f>VLOOKUP(D845,episodes!$A$1:$D$76,3,FALSE)</f>
        <v>2</v>
      </c>
      <c r="H845" s="37">
        <f>VLOOKUP(D845,episodes!$A$1:$D$76,4,FALSE)</f>
        <v>3</v>
      </c>
      <c r="J845" s="43"/>
      <c r="K845" s="44">
        <f>COUNTIFS(A:A,A844)</f>
        <v>57</v>
      </c>
      <c r="L845" s="44">
        <f>COUNTIFS(B:B,B845)</f>
        <v>57</v>
      </c>
      <c r="M845" s="46" t="s">
        <v>2491</v>
      </c>
      <c r="N845" s="45" t="s">
        <v>2536</v>
      </c>
      <c r="P845" s="46" t="s">
        <v>1400</v>
      </c>
    </row>
    <row r="846" spans="1:16" hidden="1" x14ac:dyDescent="0.3">
      <c r="A846" s="40" t="s">
        <v>1846</v>
      </c>
      <c r="B846" s="34" t="s">
        <v>775</v>
      </c>
      <c r="C846" s="35" t="s">
        <v>2928</v>
      </c>
      <c r="D846" s="41">
        <v>203</v>
      </c>
      <c r="E846" s="42">
        <f>VLOOKUP(D846,episodes!$A$1:$B$76,2,FALSE)</f>
        <v>33</v>
      </c>
      <c r="F846" s="37" t="str">
        <f>VLOOKUP(D846,episodes!$A$1:$E$76,5,FALSE)</f>
        <v>The Changeling</v>
      </c>
      <c r="G846" s="37">
        <f>VLOOKUP(D846,episodes!$A$1:$D$76,3,FALSE)</f>
        <v>2</v>
      </c>
      <c r="H846" s="37">
        <f>VLOOKUP(D846,episodes!$A$1:$D$76,4,FALSE)</f>
        <v>3</v>
      </c>
      <c r="J846" s="43"/>
      <c r="K846" s="44">
        <f>COUNTIFS(A:A,A845)</f>
        <v>57</v>
      </c>
      <c r="L846" s="44">
        <f>COUNTIFS(B:B,B846)</f>
        <v>57</v>
      </c>
      <c r="M846" s="46" t="s">
        <v>2491</v>
      </c>
      <c r="N846" s="45" t="s">
        <v>2536</v>
      </c>
      <c r="P846" s="46" t="s">
        <v>1401</v>
      </c>
    </row>
    <row r="847" spans="1:16" hidden="1" x14ac:dyDescent="0.3">
      <c r="A847" s="40" t="s">
        <v>1846</v>
      </c>
      <c r="B847" s="34" t="s">
        <v>775</v>
      </c>
      <c r="C847" s="35" t="s">
        <v>2929</v>
      </c>
      <c r="D847" s="41">
        <v>203</v>
      </c>
      <c r="E847" s="42">
        <f>VLOOKUP(D847,episodes!$A$1:$B$76,2,FALSE)</f>
        <v>33</v>
      </c>
      <c r="F847" s="37" t="str">
        <f>VLOOKUP(D847,episodes!$A$1:$E$76,5,FALSE)</f>
        <v>The Changeling</v>
      </c>
      <c r="G847" s="37">
        <f>VLOOKUP(D847,episodes!$A$1:$D$76,3,FALSE)</f>
        <v>2</v>
      </c>
      <c r="H847" s="37">
        <f>VLOOKUP(D847,episodes!$A$1:$D$76,4,FALSE)</f>
        <v>3</v>
      </c>
      <c r="J847" s="43"/>
      <c r="K847" s="44">
        <f>COUNTIFS(A:A,A846)</f>
        <v>57</v>
      </c>
      <c r="L847" s="44">
        <f>COUNTIFS(B:B,B847)</f>
        <v>57</v>
      </c>
      <c r="M847" s="46" t="s">
        <v>2491</v>
      </c>
      <c r="N847" s="45" t="s">
        <v>2536</v>
      </c>
      <c r="P847" s="46" t="s">
        <v>3198</v>
      </c>
    </row>
    <row r="848" spans="1:16" hidden="1" x14ac:dyDescent="0.3">
      <c r="A848" s="40" t="s">
        <v>1846</v>
      </c>
      <c r="B848" s="34" t="s">
        <v>775</v>
      </c>
      <c r="C848" s="35" t="s">
        <v>2930</v>
      </c>
      <c r="D848" s="41">
        <v>203</v>
      </c>
      <c r="E848" s="42">
        <f>VLOOKUP(D848,episodes!$A$1:$B$76,2,FALSE)</f>
        <v>33</v>
      </c>
      <c r="F848" s="37" t="str">
        <f>VLOOKUP(D848,episodes!$A$1:$E$76,5,FALSE)</f>
        <v>The Changeling</v>
      </c>
      <c r="G848" s="37">
        <f>VLOOKUP(D848,episodes!$A$1:$D$76,3,FALSE)</f>
        <v>2</v>
      </c>
      <c r="H848" s="37">
        <f>VLOOKUP(D848,episodes!$A$1:$D$76,4,FALSE)</f>
        <v>3</v>
      </c>
      <c r="J848" s="43"/>
      <c r="K848" s="44">
        <f>COUNTIFS(A:A,A847)</f>
        <v>57</v>
      </c>
      <c r="L848" s="44">
        <f>COUNTIFS(B:B,B848)</f>
        <v>57</v>
      </c>
      <c r="M848" s="46" t="s">
        <v>2491</v>
      </c>
      <c r="N848" s="45" t="s">
        <v>2536</v>
      </c>
      <c r="P848" s="46" t="s">
        <v>3199</v>
      </c>
    </row>
    <row r="849" spans="1:16" hidden="1" x14ac:dyDescent="0.3">
      <c r="A849" s="40" t="s">
        <v>1846</v>
      </c>
      <c r="B849" s="34" t="s">
        <v>775</v>
      </c>
      <c r="C849" s="35" t="s">
        <v>2931</v>
      </c>
      <c r="D849" s="41">
        <v>203</v>
      </c>
      <c r="E849" s="42">
        <f>VLOOKUP(D849,episodes!$A$1:$B$76,2,FALSE)</f>
        <v>33</v>
      </c>
      <c r="F849" s="37" t="str">
        <f>VLOOKUP(D849,episodes!$A$1:$E$76,5,FALSE)</f>
        <v>The Changeling</v>
      </c>
      <c r="G849" s="37">
        <f>VLOOKUP(D849,episodes!$A$1:$D$76,3,FALSE)</f>
        <v>2</v>
      </c>
      <c r="H849" s="37">
        <f>VLOOKUP(D849,episodes!$A$1:$D$76,4,FALSE)</f>
        <v>3</v>
      </c>
      <c r="J849" s="43"/>
      <c r="K849" s="44">
        <f>COUNTIFS(A:A,A848)</f>
        <v>57</v>
      </c>
      <c r="L849" s="44">
        <f>COUNTIFS(B:B,B849)</f>
        <v>57</v>
      </c>
      <c r="M849" s="46" t="s">
        <v>2527</v>
      </c>
      <c r="N849" s="45" t="s">
        <v>2491</v>
      </c>
      <c r="P849" s="46" t="s">
        <v>3200</v>
      </c>
    </row>
    <row r="850" spans="1:16" hidden="1" x14ac:dyDescent="0.3">
      <c r="A850" s="59" t="s">
        <v>497</v>
      </c>
      <c r="B850" s="59" t="s">
        <v>0</v>
      </c>
      <c r="C850" s="54" t="str">
        <f>UPPER(LEFT(O850,1))&amp;RIGHT(O850,LEN(O850)-1)</f>
        <v>Woman who considers woman as inferior</v>
      </c>
      <c r="D850" s="48">
        <v>324</v>
      </c>
      <c r="E850" s="42">
        <f>VLOOKUP(D850,episodes!$A$1:$B$81,2,FALSE)</f>
        <v>80</v>
      </c>
      <c r="F850" s="37" t="str">
        <f>VLOOKUP(D850,episodes!$A$1:$E$81,5,FALSE)</f>
        <v>Turnabout Intruder</v>
      </c>
      <c r="G850" s="37">
        <f>VLOOKUP(D850,episodes!$A$1:$D$81,3,FALSE)</f>
        <v>3</v>
      </c>
      <c r="H850" s="37">
        <f>VLOOKUP(D850,episodes!$A$1:$D$81,4,FALSE)</f>
        <v>24</v>
      </c>
      <c r="J850" s="43"/>
      <c r="K850" s="44">
        <f>COUNTIFS(A:A,A850)</f>
        <v>1</v>
      </c>
      <c r="L850" s="44">
        <f>COUNTIFS(B:B,B850)</f>
        <v>63</v>
      </c>
      <c r="M850" s="44" t="s">
        <v>631</v>
      </c>
      <c r="N850" s="46"/>
      <c r="O850" s="46" t="s">
        <v>498</v>
      </c>
      <c r="P850" s="39" t="s">
        <v>2979</v>
      </c>
    </row>
    <row r="851" spans="1:16" hidden="1" x14ac:dyDescent="0.3">
      <c r="A851" s="40" t="s">
        <v>1847</v>
      </c>
      <c r="B851" s="34" t="s">
        <v>836</v>
      </c>
      <c r="C851" s="35" t="s">
        <v>3389</v>
      </c>
      <c r="D851" s="36">
        <v>122</v>
      </c>
      <c r="E851" s="42">
        <f>VLOOKUP(D851,episodes!$A$1:$B$76,2,FALSE)</f>
        <v>23</v>
      </c>
      <c r="F851" s="37" t="str">
        <f>VLOOKUP(D851,episodes!$A$1:$E$76,5,FALSE)</f>
        <v>Space Seed</v>
      </c>
      <c r="G851" s="37">
        <f>VLOOKUP(D851,episodes!$A$1:$D$76,3,FALSE)</f>
        <v>1</v>
      </c>
      <c r="H851" s="37">
        <f>VLOOKUP(D851,episodes!$A$1:$D$76,4,FALSE)</f>
        <v>22</v>
      </c>
      <c r="J851" s="43"/>
      <c r="K851" s="44">
        <f>COUNTIFS(A:A,A850)</f>
        <v>1</v>
      </c>
      <c r="L851" s="44">
        <f>COUNTIFS(B:B,B851)</f>
        <v>16</v>
      </c>
      <c r="M851" s="39" t="s">
        <v>517</v>
      </c>
      <c r="O851" s="39" t="s">
        <v>496</v>
      </c>
      <c r="P851" s="39" t="s">
        <v>2979</v>
      </c>
    </row>
    <row r="852" spans="1:16" hidden="1" x14ac:dyDescent="0.3">
      <c r="A852" s="40" t="s">
        <v>1848</v>
      </c>
      <c r="B852" s="34" t="s">
        <v>836</v>
      </c>
      <c r="C852" s="35" t="s">
        <v>2715</v>
      </c>
      <c r="D852" s="41">
        <v>106</v>
      </c>
      <c r="E852" s="42">
        <f>VLOOKUP(D852,episodes!$A$1:$B$76,2,FALSE)</f>
        <v>7</v>
      </c>
      <c r="F852" s="37" t="str">
        <f>VLOOKUP(D852,episodes!$A$1:$E$76,5,FALSE)</f>
        <v>Mudd's Women</v>
      </c>
      <c r="G852" s="37">
        <f>VLOOKUP(D852,episodes!$A$1:$D$76,3,FALSE)</f>
        <v>1</v>
      </c>
      <c r="H852" s="37">
        <f>VLOOKUP(D852,episodes!$A$1:$D$76,4,FALSE)</f>
        <v>6</v>
      </c>
      <c r="J852" s="43"/>
      <c r="K852" s="44">
        <f>COUNTIFS(A:A,A851)</f>
        <v>1</v>
      </c>
      <c r="L852" s="44">
        <f>COUNTIFS(B:B,B852)</f>
        <v>16</v>
      </c>
      <c r="M852" s="46" t="s">
        <v>582</v>
      </c>
      <c r="N852" s="45" t="s">
        <v>551</v>
      </c>
      <c r="O852" s="39" t="s">
        <v>402</v>
      </c>
      <c r="P852" s="39" t="s">
        <v>2979</v>
      </c>
    </row>
    <row r="853" spans="1:16" s="40" customFormat="1" hidden="1" x14ac:dyDescent="0.3">
      <c r="A853" s="40" t="s">
        <v>1849</v>
      </c>
      <c r="B853" s="34" t="s">
        <v>506</v>
      </c>
      <c r="C853" s="35" t="s">
        <v>3247</v>
      </c>
      <c r="D853" s="41">
        <v>113</v>
      </c>
      <c r="E853" s="42">
        <f>VLOOKUP(D853,episodes!$A$1:$B$76,2,FALSE)</f>
        <v>14</v>
      </c>
      <c r="F853" s="37" t="str">
        <f>VLOOKUP(D853,episodes!$A$1:$E$76,5,FALSE)</f>
        <v>The Conscience of the King</v>
      </c>
      <c r="G853" s="37">
        <f>VLOOKUP(D853,episodes!$A$1:$D$76,3,FALSE)</f>
        <v>1</v>
      </c>
      <c r="H853" s="37">
        <f>VLOOKUP(D853,episodes!$A$1:$D$76,4,FALSE)</f>
        <v>13</v>
      </c>
      <c r="I853" s="36"/>
      <c r="J853" s="43"/>
      <c r="K853" s="44">
        <f>COUNTIFS(A:A,A852)</f>
        <v>1</v>
      </c>
      <c r="L853" s="44">
        <f>COUNTIFS(B:B,B853)</f>
        <v>2</v>
      </c>
      <c r="M853" s="46" t="s">
        <v>141</v>
      </c>
      <c r="N853" s="45"/>
      <c r="O853" s="39" t="s">
        <v>1560</v>
      </c>
      <c r="P853" s="39" t="s">
        <v>2979</v>
      </c>
    </row>
    <row r="854" spans="1:16" s="40" customFormat="1" hidden="1" x14ac:dyDescent="0.3">
      <c r="A854" s="40" t="s">
        <v>1850</v>
      </c>
      <c r="B854" s="40" t="s">
        <v>831</v>
      </c>
      <c r="C854" s="35" t="s">
        <v>1980</v>
      </c>
      <c r="D854" s="41">
        <v>100</v>
      </c>
      <c r="E854" s="42">
        <f>VLOOKUP(D854,episodes!$A$1:$B$76,2,FALSE)</f>
        <v>1</v>
      </c>
      <c r="F854" s="37" t="str">
        <f>VLOOKUP(D854,episodes!$A$1:$E$76,5,FALSE)</f>
        <v>The Cage</v>
      </c>
      <c r="G854" s="37">
        <f>VLOOKUP(D854,episodes!$A$1:$D$76,3,FALSE)</f>
        <v>1</v>
      </c>
      <c r="H854" s="37">
        <f>VLOOKUP(D854,episodes!$A$1:$D$76,4,FALSE)</f>
        <v>0</v>
      </c>
      <c r="I854" s="36"/>
      <c r="J854" s="43"/>
      <c r="K854" s="44">
        <f>COUNTIFS(A:A,A853)</f>
        <v>1</v>
      </c>
      <c r="L854" s="44">
        <f>COUNTIFS(B:B,B854)</f>
        <v>1</v>
      </c>
      <c r="M854" s="39" t="s">
        <v>130</v>
      </c>
      <c r="N854" s="45" t="s">
        <v>244</v>
      </c>
      <c r="O854" s="39" t="s">
        <v>1285</v>
      </c>
      <c r="P854" s="39" t="s">
        <v>2979</v>
      </c>
    </row>
    <row r="855" spans="1:16" s="40" customFormat="1" hidden="1" x14ac:dyDescent="0.3">
      <c r="A855" s="40" t="s">
        <v>1850</v>
      </c>
      <c r="B855" s="34" t="s">
        <v>815</v>
      </c>
      <c r="C855" s="35" t="s">
        <v>1996</v>
      </c>
      <c r="D855" s="41">
        <v>101</v>
      </c>
      <c r="E855" s="42">
        <f>VLOOKUP(D855,episodes!$A$1:$B$76,2,FALSE)</f>
        <v>2</v>
      </c>
      <c r="F855" s="37" t="str">
        <f>VLOOKUP(D855,episodes!$A$1:$E$76,5,FALSE)</f>
        <v>The Man Trap</v>
      </c>
      <c r="G855" s="37">
        <f>VLOOKUP(D855,episodes!$A$1:$D$76,3,FALSE)</f>
        <v>1</v>
      </c>
      <c r="H855" s="37">
        <f>VLOOKUP(D855,episodes!$A$1:$D$76,4,FALSE)</f>
        <v>1</v>
      </c>
      <c r="I855" s="36"/>
      <c r="J855" s="43"/>
      <c r="K855" s="44">
        <f>COUNTIFS(A:A,A854)</f>
        <v>69</v>
      </c>
      <c r="L855" s="44">
        <f>COUNTIFS(B:B,B855)</f>
        <v>3</v>
      </c>
      <c r="M855" s="46" t="s">
        <v>1068</v>
      </c>
      <c r="N855" s="45" t="s">
        <v>578</v>
      </c>
      <c r="O855" s="39" t="s">
        <v>1689</v>
      </c>
      <c r="P855" s="39" t="s">
        <v>2979</v>
      </c>
    </row>
    <row r="856" spans="1:16" s="40" customFormat="1" hidden="1" x14ac:dyDescent="0.3">
      <c r="A856" s="40" t="s">
        <v>1850</v>
      </c>
      <c r="B856" s="34" t="s">
        <v>819</v>
      </c>
      <c r="C856" s="35" t="s">
        <v>2611</v>
      </c>
      <c r="D856" s="41">
        <v>103</v>
      </c>
      <c r="E856" s="42">
        <f>VLOOKUP(D856,episodes!$A$1:$B$76,2,FALSE)</f>
        <v>4</v>
      </c>
      <c r="F856" s="37" t="str">
        <f>VLOOKUP(D856,episodes!$A$1:$E$76,5,FALSE)</f>
        <v>Where No Man Has Gone Before</v>
      </c>
      <c r="G856" s="37">
        <f>VLOOKUP(D856,episodes!$A$1:$D$76,3,FALSE)</f>
        <v>1</v>
      </c>
      <c r="H856" s="37">
        <f>VLOOKUP(D856,episodes!$A$1:$D$76,4,FALSE)</f>
        <v>3</v>
      </c>
      <c r="I856" s="36"/>
      <c r="J856" s="43"/>
      <c r="K856" s="44">
        <f>COUNTIFS(A:A,A855)</f>
        <v>69</v>
      </c>
      <c r="L856" s="44">
        <f>COUNTIFS(B:B,B856)</f>
        <v>4</v>
      </c>
      <c r="M856" s="46" t="s">
        <v>2491</v>
      </c>
      <c r="N856" s="39" t="s">
        <v>2514</v>
      </c>
      <c r="O856" s="39" t="s">
        <v>1275</v>
      </c>
      <c r="P856" s="39" t="s">
        <v>2979</v>
      </c>
    </row>
    <row r="857" spans="1:16" s="40" customFormat="1" hidden="1" x14ac:dyDescent="0.3">
      <c r="A857" s="40" t="s">
        <v>1850</v>
      </c>
      <c r="B857" s="34" t="s">
        <v>819</v>
      </c>
      <c r="C857" s="35" t="s">
        <v>2016</v>
      </c>
      <c r="D857" s="41">
        <v>103</v>
      </c>
      <c r="E857" s="42">
        <f>VLOOKUP(D857,episodes!$A$1:$B$76,2,FALSE)</f>
        <v>4</v>
      </c>
      <c r="F857" s="37" t="str">
        <f>VLOOKUP(D857,episodes!$A$1:$E$76,5,FALSE)</f>
        <v>Where No Man Has Gone Before</v>
      </c>
      <c r="G857" s="37">
        <f>VLOOKUP(D857,episodes!$A$1:$D$76,3,FALSE)</f>
        <v>1</v>
      </c>
      <c r="H857" s="37">
        <f>VLOOKUP(D857,episodes!$A$1:$D$76,4,FALSE)</f>
        <v>3</v>
      </c>
      <c r="I857" s="36"/>
      <c r="J857" s="43"/>
      <c r="K857" s="44">
        <f>COUNTIFS(A:A,A856)</f>
        <v>69</v>
      </c>
      <c r="L857" s="44">
        <f>COUNTIFS(B:B,B857)</f>
        <v>4</v>
      </c>
      <c r="M857" s="46" t="s">
        <v>2491</v>
      </c>
      <c r="N857" s="45" t="s">
        <v>510</v>
      </c>
      <c r="O857" s="39" t="s">
        <v>1276</v>
      </c>
      <c r="P857" s="39" t="s">
        <v>2979</v>
      </c>
    </row>
    <row r="858" spans="1:16" s="40" customFormat="1" hidden="1" x14ac:dyDescent="0.3">
      <c r="A858" s="40" t="s">
        <v>1850</v>
      </c>
      <c r="B858" s="34" t="s">
        <v>821</v>
      </c>
      <c r="C858" s="35" t="s">
        <v>2030</v>
      </c>
      <c r="D858" s="41">
        <v>104</v>
      </c>
      <c r="E858" s="42">
        <f>VLOOKUP(D858,episodes!$A$1:$B$76,2,FALSE)</f>
        <v>5</v>
      </c>
      <c r="F858" s="37" t="str">
        <f>VLOOKUP(D858,episodes!$A$1:$E$76,5,FALSE)</f>
        <v>The Naked Time</v>
      </c>
      <c r="G858" s="37">
        <f>VLOOKUP(D858,episodes!$A$1:$D$76,3,FALSE)</f>
        <v>1</v>
      </c>
      <c r="H858" s="37">
        <f>VLOOKUP(D858,episodes!$A$1:$D$76,4,FALSE)</f>
        <v>4</v>
      </c>
      <c r="I858" s="36"/>
      <c r="J858" s="43"/>
      <c r="K858" s="44">
        <f>COUNTIFS(A:A,A857)</f>
        <v>69</v>
      </c>
      <c r="L858" s="44">
        <f>COUNTIFS(B:B,B858)</f>
        <v>1</v>
      </c>
      <c r="M858" s="39" t="s">
        <v>2527</v>
      </c>
      <c r="N858" s="45" t="s">
        <v>543</v>
      </c>
      <c r="O858" s="39" t="s">
        <v>1586</v>
      </c>
      <c r="P858" s="39" t="s">
        <v>2979</v>
      </c>
    </row>
    <row r="859" spans="1:16" s="40" customFormat="1" hidden="1" x14ac:dyDescent="0.3">
      <c r="A859" s="40" t="s">
        <v>1850</v>
      </c>
      <c r="B859" s="34" t="s">
        <v>1</v>
      </c>
      <c r="C859" s="35" t="s">
        <v>2043</v>
      </c>
      <c r="D859" s="41">
        <v>105</v>
      </c>
      <c r="E859" s="42">
        <f>VLOOKUP(D859,episodes!$A$1:$B$76,2,FALSE)</f>
        <v>6</v>
      </c>
      <c r="F859" s="37" t="str">
        <f>VLOOKUP(D859,episodes!$A$1:$E$76,5,FALSE)</f>
        <v>The Enemy Within</v>
      </c>
      <c r="G859" s="37">
        <f>VLOOKUP(D859,episodes!$A$1:$D$76,3,FALSE)</f>
        <v>1</v>
      </c>
      <c r="H859" s="37">
        <f>VLOOKUP(D859,episodes!$A$1:$D$76,4,FALSE)</f>
        <v>5</v>
      </c>
      <c r="I859" s="36"/>
      <c r="J859" s="43"/>
      <c r="K859" s="44">
        <f>COUNTIFS(A:A,A858)</f>
        <v>69</v>
      </c>
      <c r="L859" s="44">
        <f>COUNTIFS(B:B,B859)</f>
        <v>18</v>
      </c>
      <c r="M859" s="39" t="s">
        <v>2494</v>
      </c>
      <c r="N859" s="39" t="s">
        <v>531</v>
      </c>
      <c r="O859" s="39" t="s">
        <v>1570</v>
      </c>
      <c r="P859" s="39" t="s">
        <v>2979</v>
      </c>
    </row>
    <row r="860" spans="1:16" s="40" customFormat="1" hidden="1" x14ac:dyDescent="0.3">
      <c r="A860" s="40" t="s">
        <v>1850</v>
      </c>
      <c r="B860" s="34" t="s">
        <v>717</v>
      </c>
      <c r="C860" s="35" t="s">
        <v>2044</v>
      </c>
      <c r="D860" s="41">
        <v>105</v>
      </c>
      <c r="E860" s="42">
        <f>VLOOKUP(D860,episodes!$A$1:$B$76,2,FALSE)</f>
        <v>6</v>
      </c>
      <c r="F860" s="37" t="str">
        <f>VLOOKUP(D860,episodes!$A$1:$E$76,5,FALSE)</f>
        <v>The Enemy Within</v>
      </c>
      <c r="G860" s="37">
        <f>VLOOKUP(D860,episodes!$A$1:$D$76,3,FALSE)</f>
        <v>1</v>
      </c>
      <c r="H860" s="37">
        <f>VLOOKUP(D860,episodes!$A$1:$D$76,4,FALSE)</f>
        <v>5</v>
      </c>
      <c r="I860" s="36"/>
      <c r="J860" s="43"/>
      <c r="K860" s="44">
        <f>COUNTIFS(A:A,A859)</f>
        <v>69</v>
      </c>
      <c r="L860" s="44">
        <f>COUNTIFS(B:B,B860)</f>
        <v>1</v>
      </c>
      <c r="M860" s="39" t="s">
        <v>2494</v>
      </c>
      <c r="N860" s="39" t="s">
        <v>534</v>
      </c>
      <c r="O860" s="39" t="s">
        <v>1571</v>
      </c>
      <c r="P860" s="39" t="s">
        <v>2979</v>
      </c>
    </row>
    <row r="861" spans="1:16" s="40" customFormat="1" hidden="1" x14ac:dyDescent="0.3">
      <c r="A861" s="40" t="s">
        <v>1850</v>
      </c>
      <c r="B861" s="34" t="s">
        <v>819</v>
      </c>
      <c r="C861" s="35" t="s">
        <v>2045</v>
      </c>
      <c r="D861" s="41">
        <v>105</v>
      </c>
      <c r="E861" s="42">
        <f>VLOOKUP(D861,episodes!$A$1:$B$76,2,FALSE)</f>
        <v>6</v>
      </c>
      <c r="F861" s="37" t="str">
        <f>VLOOKUP(D861,episodes!$A$1:$E$76,5,FALSE)</f>
        <v>The Enemy Within</v>
      </c>
      <c r="G861" s="37">
        <f>VLOOKUP(D861,episodes!$A$1:$D$76,3,FALSE)</f>
        <v>1</v>
      </c>
      <c r="H861" s="37">
        <f>VLOOKUP(D861,episodes!$A$1:$D$76,4,FALSE)</f>
        <v>5</v>
      </c>
      <c r="I861" s="36"/>
      <c r="J861" s="43"/>
      <c r="K861" s="44">
        <f>COUNTIFS(A:A,A860)</f>
        <v>69</v>
      </c>
      <c r="L861" s="44">
        <f>COUNTIFS(B:B,B861)</f>
        <v>4</v>
      </c>
      <c r="M861" s="46" t="s">
        <v>2491</v>
      </c>
      <c r="N861" s="39" t="s">
        <v>2494</v>
      </c>
      <c r="O861" s="39" t="s">
        <v>1572</v>
      </c>
      <c r="P861" s="39" t="s">
        <v>2979</v>
      </c>
    </row>
    <row r="862" spans="1:16" s="40" customFormat="1" hidden="1" x14ac:dyDescent="0.3">
      <c r="A862" s="40" t="s">
        <v>1850</v>
      </c>
      <c r="B862" s="40" t="s">
        <v>720</v>
      </c>
      <c r="C862" s="35" t="s">
        <v>2716</v>
      </c>
      <c r="D862" s="41">
        <v>106</v>
      </c>
      <c r="E862" s="42">
        <f>VLOOKUP(D862,episodes!$A$1:$B$76,2,FALSE)</f>
        <v>7</v>
      </c>
      <c r="F862" s="37" t="str">
        <f>VLOOKUP(D862,episodes!$A$1:$E$76,5,FALSE)</f>
        <v>Mudd's Women</v>
      </c>
      <c r="G862" s="37">
        <f>VLOOKUP(D862,episodes!$A$1:$D$76,3,FALSE)</f>
        <v>1</v>
      </c>
      <c r="H862" s="37">
        <f>VLOOKUP(D862,episodes!$A$1:$D$76,4,FALSE)</f>
        <v>6</v>
      </c>
      <c r="I862" s="36"/>
      <c r="J862" s="43"/>
      <c r="K862" s="44">
        <f>COUNTIFS(A:A,A861)</f>
        <v>69</v>
      </c>
      <c r="L862" s="44">
        <f>COUNTIFS(B:B,B862)</f>
        <v>1</v>
      </c>
      <c r="M862" s="39" t="s">
        <v>552</v>
      </c>
      <c r="N862" s="39"/>
      <c r="O862" s="39" t="s">
        <v>382</v>
      </c>
      <c r="P862" s="39" t="s">
        <v>2979</v>
      </c>
    </row>
    <row r="863" spans="1:16" s="40" customFormat="1" hidden="1" x14ac:dyDescent="0.3">
      <c r="A863" s="40" t="s">
        <v>1850</v>
      </c>
      <c r="B863" s="40" t="s">
        <v>826</v>
      </c>
      <c r="C863" s="35" t="s">
        <v>2081</v>
      </c>
      <c r="D863" s="41">
        <v>107</v>
      </c>
      <c r="E863" s="42">
        <f>VLOOKUP(D863,episodes!$A$1:$B$76,2,FALSE)</f>
        <v>8</v>
      </c>
      <c r="F863" s="37" t="str">
        <f>VLOOKUP(D863,episodes!$A$1:$E$76,5,FALSE)</f>
        <v>What Are Little Girls Made Of?</v>
      </c>
      <c r="G863" s="37">
        <f>VLOOKUP(D863,episodes!$A$1:$D$76,3,FALSE)</f>
        <v>1</v>
      </c>
      <c r="H863" s="37">
        <f>VLOOKUP(D863,episodes!$A$1:$D$76,4,FALSE)</f>
        <v>7</v>
      </c>
      <c r="I863" s="36"/>
      <c r="J863" s="43"/>
      <c r="K863" s="44">
        <f>COUNTIFS(A:A,A862)</f>
        <v>69</v>
      </c>
      <c r="L863" s="44">
        <f>COUNTIFS(B:B,B863)</f>
        <v>3</v>
      </c>
      <c r="M863" s="46" t="s">
        <v>2491</v>
      </c>
      <c r="N863" s="39" t="s">
        <v>547</v>
      </c>
      <c r="O863" s="39" t="s">
        <v>1603</v>
      </c>
      <c r="P863" s="39" t="s">
        <v>2979</v>
      </c>
    </row>
    <row r="864" spans="1:16" s="40" customFormat="1" hidden="1" x14ac:dyDescent="0.3">
      <c r="A864" s="40" t="s">
        <v>1850</v>
      </c>
      <c r="B864" s="40" t="s">
        <v>826</v>
      </c>
      <c r="C864" s="35" t="s">
        <v>2082</v>
      </c>
      <c r="D864" s="41">
        <v>107</v>
      </c>
      <c r="E864" s="42">
        <f>VLOOKUP(D864,episodes!$A$1:$B$76,2,FALSE)</f>
        <v>8</v>
      </c>
      <c r="F864" s="37" t="str">
        <f>VLOOKUP(D864,episodes!$A$1:$E$76,5,FALSE)</f>
        <v>What Are Little Girls Made Of?</v>
      </c>
      <c r="G864" s="37">
        <f>VLOOKUP(D864,episodes!$A$1:$D$76,3,FALSE)</f>
        <v>1</v>
      </c>
      <c r="H864" s="37">
        <f>VLOOKUP(D864,episodes!$A$1:$D$76,4,FALSE)</f>
        <v>7</v>
      </c>
      <c r="I864" s="36"/>
      <c r="J864" s="43"/>
      <c r="K864" s="44">
        <f>COUNTIFS(A:A,A863)</f>
        <v>69</v>
      </c>
      <c r="L864" s="44">
        <f>COUNTIFS(B:B,B864)</f>
        <v>3</v>
      </c>
      <c r="M864" s="46" t="s">
        <v>2491</v>
      </c>
      <c r="N864" s="39" t="s">
        <v>547</v>
      </c>
      <c r="O864" s="39" t="s">
        <v>1604</v>
      </c>
      <c r="P864" s="39" t="s">
        <v>2979</v>
      </c>
    </row>
    <row r="865" spans="1:16" s="40" customFormat="1" hidden="1" x14ac:dyDescent="0.3">
      <c r="A865" s="40" t="s">
        <v>1850</v>
      </c>
      <c r="B865" s="40" t="s">
        <v>827</v>
      </c>
      <c r="C865" s="35" t="s">
        <v>2083</v>
      </c>
      <c r="D865" s="41">
        <v>107</v>
      </c>
      <c r="E865" s="42">
        <f>VLOOKUP(D865,episodes!$A$1:$B$76,2,FALSE)</f>
        <v>8</v>
      </c>
      <c r="F865" s="37" t="str">
        <f>VLOOKUP(D865,episodes!$A$1:$E$76,5,FALSE)</f>
        <v>What Are Little Girls Made Of?</v>
      </c>
      <c r="G865" s="37">
        <f>VLOOKUP(D865,episodes!$A$1:$D$76,3,FALSE)</f>
        <v>1</v>
      </c>
      <c r="H865" s="37">
        <f>VLOOKUP(D865,episodes!$A$1:$D$76,4,FALSE)</f>
        <v>7</v>
      </c>
      <c r="I865" s="36"/>
      <c r="J865" s="43"/>
      <c r="K865" s="44">
        <f>COUNTIFS(A:A,A864)</f>
        <v>69</v>
      </c>
      <c r="L865" s="44">
        <f>COUNTIFS(B:B,B865)</f>
        <v>3</v>
      </c>
      <c r="M865" s="46" t="s">
        <v>2491</v>
      </c>
      <c r="N865" s="39" t="s">
        <v>548</v>
      </c>
      <c r="O865" s="39" t="s">
        <v>1012</v>
      </c>
      <c r="P865" s="39" t="s">
        <v>2979</v>
      </c>
    </row>
    <row r="866" spans="1:16" s="40" customFormat="1" hidden="1" x14ac:dyDescent="0.3">
      <c r="A866" s="40" t="s">
        <v>1850</v>
      </c>
      <c r="B866" s="40" t="s">
        <v>827</v>
      </c>
      <c r="C866" s="35" t="s">
        <v>2083</v>
      </c>
      <c r="D866" s="41">
        <v>107</v>
      </c>
      <c r="E866" s="42">
        <f>VLOOKUP(D866,episodes!$A$1:$B$76,2,FALSE)</f>
        <v>8</v>
      </c>
      <c r="F866" s="37" t="str">
        <f>VLOOKUP(D866,episodes!$A$1:$E$76,5,FALSE)</f>
        <v>What Are Little Girls Made Of?</v>
      </c>
      <c r="G866" s="37">
        <f>VLOOKUP(D866,episodes!$A$1:$D$76,3,FALSE)</f>
        <v>1</v>
      </c>
      <c r="H866" s="37">
        <f>VLOOKUP(D866,episodes!$A$1:$D$76,4,FALSE)</f>
        <v>7</v>
      </c>
      <c r="I866" s="36"/>
      <c r="J866" s="43"/>
      <c r="K866" s="44">
        <f>COUNTIFS(A:A,A865)</f>
        <v>69</v>
      </c>
      <c r="L866" s="44">
        <f>COUNTIFS(B:B,B866)</f>
        <v>3</v>
      </c>
      <c r="M866" s="46" t="s">
        <v>2491</v>
      </c>
      <c r="N866" s="39" t="s">
        <v>548</v>
      </c>
      <c r="O866" s="39" t="s">
        <v>1012</v>
      </c>
      <c r="P866" s="39" t="s">
        <v>2979</v>
      </c>
    </row>
    <row r="867" spans="1:16" s="40" customFormat="1" hidden="1" x14ac:dyDescent="0.3">
      <c r="A867" s="40" t="s">
        <v>1850</v>
      </c>
      <c r="B867" s="40" t="s">
        <v>827</v>
      </c>
      <c r="C867" s="35" t="s">
        <v>2083</v>
      </c>
      <c r="D867" s="41">
        <v>107</v>
      </c>
      <c r="E867" s="42">
        <f>VLOOKUP(D867,episodes!$A$1:$B$76,2,FALSE)</f>
        <v>8</v>
      </c>
      <c r="F867" s="37" t="str">
        <f>VLOOKUP(D867,episodes!$A$1:$E$76,5,FALSE)</f>
        <v>What Are Little Girls Made Of?</v>
      </c>
      <c r="G867" s="37">
        <f>VLOOKUP(D867,episodes!$A$1:$D$76,3,FALSE)</f>
        <v>1</v>
      </c>
      <c r="H867" s="37">
        <f>VLOOKUP(D867,episodes!$A$1:$D$76,4,FALSE)</f>
        <v>7</v>
      </c>
      <c r="I867" s="36"/>
      <c r="J867" s="43"/>
      <c r="K867" s="44">
        <f>COUNTIFS(A:A,A866)</f>
        <v>69</v>
      </c>
      <c r="L867" s="44">
        <f>COUNTIFS(B:B,B867)</f>
        <v>3</v>
      </c>
      <c r="M867" s="46" t="s">
        <v>2491</v>
      </c>
      <c r="N867" s="39" t="s">
        <v>548</v>
      </c>
      <c r="O867" s="39" t="s">
        <v>1012</v>
      </c>
      <c r="P867" s="39" t="s">
        <v>2979</v>
      </c>
    </row>
    <row r="868" spans="1:16" s="40" customFormat="1" hidden="1" x14ac:dyDescent="0.3">
      <c r="A868" s="40" t="s">
        <v>1850</v>
      </c>
      <c r="B868" s="34" t="s">
        <v>812</v>
      </c>
      <c r="C868" s="35" t="s">
        <v>2973</v>
      </c>
      <c r="D868" s="41">
        <v>108</v>
      </c>
      <c r="E868" s="42">
        <f>VLOOKUP(D868,episodes!$A$1:$B$76,2,FALSE)</f>
        <v>9</v>
      </c>
      <c r="F868" s="37" t="str">
        <f>VLOOKUP(D868,episodes!$A$1:$E$76,5,FALSE)</f>
        <v>Miri</v>
      </c>
      <c r="G868" s="37">
        <f>VLOOKUP(D868,episodes!$A$1:$D$76,3,FALSE)</f>
        <v>1</v>
      </c>
      <c r="H868" s="37">
        <f>VLOOKUP(D868,episodes!$A$1:$D$76,4,FALSE)</f>
        <v>8</v>
      </c>
      <c r="I868" s="36"/>
      <c r="J868" s="43"/>
      <c r="K868" s="44">
        <f>COUNTIFS(A:A,A867)</f>
        <v>69</v>
      </c>
      <c r="L868" s="44">
        <f>COUNTIFS(B:B,B868)</f>
        <v>13</v>
      </c>
      <c r="M868" s="46" t="s">
        <v>2491</v>
      </c>
      <c r="N868" s="45" t="s">
        <v>532</v>
      </c>
      <c r="O868" s="39" t="s">
        <v>1008</v>
      </c>
      <c r="P868" s="39" t="s">
        <v>2979</v>
      </c>
    </row>
    <row r="869" spans="1:16" s="40" customFormat="1" hidden="1" x14ac:dyDescent="0.3">
      <c r="A869" s="40" t="s">
        <v>1850</v>
      </c>
      <c r="B869" s="34" t="s">
        <v>814</v>
      </c>
      <c r="C869" s="35" t="s">
        <v>2974</v>
      </c>
      <c r="D869" s="41">
        <v>108</v>
      </c>
      <c r="E869" s="42">
        <f>VLOOKUP(D869,episodes!$A$1:$B$76,2,FALSE)</f>
        <v>9</v>
      </c>
      <c r="F869" s="37" t="str">
        <f>VLOOKUP(D869,episodes!$A$1:$E$76,5,FALSE)</f>
        <v>Miri</v>
      </c>
      <c r="G869" s="37">
        <f>VLOOKUP(D869,episodes!$A$1:$D$76,3,FALSE)</f>
        <v>1</v>
      </c>
      <c r="H869" s="37">
        <f>VLOOKUP(D869,episodes!$A$1:$D$76,4,FALSE)</f>
        <v>8</v>
      </c>
      <c r="I869" s="36"/>
      <c r="J869" s="43"/>
      <c r="K869" s="44">
        <f>COUNTIFS(A:A,A868)</f>
        <v>69</v>
      </c>
      <c r="L869" s="44">
        <f>COUNTIFS(B:B,B869)</f>
        <v>1</v>
      </c>
      <c r="M869" s="46" t="s">
        <v>2542</v>
      </c>
      <c r="N869" s="45" t="s">
        <v>2517</v>
      </c>
      <c r="O869" s="39" t="s">
        <v>1013</v>
      </c>
      <c r="P869" s="39" t="s">
        <v>2979</v>
      </c>
    </row>
    <row r="870" spans="1:16" s="40" customFormat="1" hidden="1" x14ac:dyDescent="0.3">
      <c r="A870" s="40" t="s">
        <v>1850</v>
      </c>
      <c r="B870" s="34" t="s">
        <v>1</v>
      </c>
      <c r="C870" s="35" t="s">
        <v>2107</v>
      </c>
      <c r="D870" s="41">
        <v>109</v>
      </c>
      <c r="E870" s="42">
        <f>VLOOKUP(D870,episodes!$A$1:$B$76,2,FALSE)</f>
        <v>10</v>
      </c>
      <c r="F870" s="37" t="str">
        <f>VLOOKUP(D870,episodes!$A$1:$E$76,5,FALSE)</f>
        <v>Dagger of the Mind</v>
      </c>
      <c r="G870" s="37">
        <f>VLOOKUP(D870,episodes!$A$1:$D$76,3,FALSE)</f>
        <v>1</v>
      </c>
      <c r="H870" s="37">
        <f>VLOOKUP(D870,episodes!$A$1:$D$76,4,FALSE)</f>
        <v>9</v>
      </c>
      <c r="I870" s="36"/>
      <c r="J870" s="43"/>
      <c r="K870" s="44">
        <f>COUNTIFS(A:A,A869)</f>
        <v>69</v>
      </c>
      <c r="L870" s="44">
        <f>COUNTIFS(B:B,B870)</f>
        <v>18</v>
      </c>
      <c r="M870" s="39" t="s">
        <v>533</v>
      </c>
      <c r="N870" s="45" t="s">
        <v>536</v>
      </c>
      <c r="O870" s="39" t="s">
        <v>1578</v>
      </c>
      <c r="P870" s="39" t="s">
        <v>2979</v>
      </c>
    </row>
    <row r="871" spans="1:16" s="40" customFormat="1" hidden="1" x14ac:dyDescent="0.3">
      <c r="A871" s="40" t="s">
        <v>1850</v>
      </c>
      <c r="B871" s="34" t="s">
        <v>812</v>
      </c>
      <c r="C871" s="35" t="s">
        <v>2108</v>
      </c>
      <c r="D871" s="41">
        <v>109</v>
      </c>
      <c r="E871" s="42">
        <f>VLOOKUP(D871,episodes!$A$1:$B$76,2,FALSE)</f>
        <v>10</v>
      </c>
      <c r="F871" s="37" t="str">
        <f>VLOOKUP(D871,episodes!$A$1:$E$76,5,FALSE)</f>
        <v>Dagger of the Mind</v>
      </c>
      <c r="G871" s="37">
        <f>VLOOKUP(D871,episodes!$A$1:$D$76,3,FALSE)</f>
        <v>1</v>
      </c>
      <c r="H871" s="37">
        <f>VLOOKUP(D871,episodes!$A$1:$D$76,4,FALSE)</f>
        <v>9</v>
      </c>
      <c r="I871" s="36"/>
      <c r="J871" s="43"/>
      <c r="K871" s="44">
        <f>COUNTIFS(A:A,#REF!)</f>
        <v>0</v>
      </c>
      <c r="L871" s="44">
        <f>COUNTIFS(B:B,B871)</f>
        <v>13</v>
      </c>
      <c r="M871" s="39" t="s">
        <v>533</v>
      </c>
      <c r="N871" s="45" t="s">
        <v>2491</v>
      </c>
      <c r="O871" s="39" t="s">
        <v>1579</v>
      </c>
      <c r="P871" s="39" t="s">
        <v>2979</v>
      </c>
    </row>
    <row r="872" spans="1:16" s="40" customFormat="1" hidden="1" x14ac:dyDescent="0.3">
      <c r="A872" s="40" t="s">
        <v>1850</v>
      </c>
      <c r="B872" s="40" t="s">
        <v>830</v>
      </c>
      <c r="C872" s="35" t="s">
        <v>3275</v>
      </c>
      <c r="D872" s="48">
        <v>115</v>
      </c>
      <c r="E872" s="42">
        <f>VLOOKUP(D872,episodes!$A$1:$B$76,2,FALSE)</f>
        <v>16</v>
      </c>
      <c r="F872" s="37" t="str">
        <f>VLOOKUP(D872,episodes!$A$1:$E$76,5,FALSE)</f>
        <v>Shore Leave</v>
      </c>
      <c r="G872" s="37">
        <f>VLOOKUP(D872,episodes!$A$1:$D$76,3,FALSE)</f>
        <v>1</v>
      </c>
      <c r="H872" s="37">
        <f>VLOOKUP(D872,episodes!$A$1:$D$76,4,FALSE)</f>
        <v>15</v>
      </c>
      <c r="I872" s="36"/>
      <c r="J872" s="43"/>
      <c r="K872" s="44">
        <f>COUNTIFS(A:A,A871)</f>
        <v>69</v>
      </c>
      <c r="L872" s="44">
        <f>COUNTIFS(B:B,B872)</f>
        <v>2</v>
      </c>
      <c r="M872" s="46" t="s">
        <v>2491</v>
      </c>
      <c r="N872" s="49" t="s">
        <v>233</v>
      </c>
      <c r="O872" s="46" t="s">
        <v>1016</v>
      </c>
      <c r="P872" s="46" t="s">
        <v>2979</v>
      </c>
    </row>
    <row r="873" spans="1:16" s="40" customFormat="1" hidden="1" x14ac:dyDescent="0.3">
      <c r="A873" s="40" t="s">
        <v>1850</v>
      </c>
      <c r="B873" s="40" t="s">
        <v>830</v>
      </c>
      <c r="C873" s="35" t="s">
        <v>3275</v>
      </c>
      <c r="D873" s="48">
        <v>115</v>
      </c>
      <c r="E873" s="42">
        <f>VLOOKUP(D873,episodes!$A$1:$B$76,2,FALSE)</f>
        <v>16</v>
      </c>
      <c r="F873" s="37" t="str">
        <f>VLOOKUP(D873,episodes!$A$1:$E$76,5,FALSE)</f>
        <v>Shore Leave</v>
      </c>
      <c r="G873" s="37">
        <f>VLOOKUP(D873,episodes!$A$1:$D$76,3,FALSE)</f>
        <v>1</v>
      </c>
      <c r="H873" s="37">
        <f>VLOOKUP(D873,episodes!$A$1:$D$76,4,FALSE)</f>
        <v>15</v>
      </c>
      <c r="I873" s="36"/>
      <c r="J873" s="43"/>
      <c r="K873" s="44">
        <f>COUNTIFS(A:A,A872)</f>
        <v>69</v>
      </c>
      <c r="L873" s="44">
        <f>COUNTIFS(B:B,B873)</f>
        <v>2</v>
      </c>
      <c r="M873" s="46" t="s">
        <v>2491</v>
      </c>
      <c r="N873" s="49" t="s">
        <v>233</v>
      </c>
      <c r="O873" s="46" t="s">
        <v>1016</v>
      </c>
      <c r="P873" s="46" t="s">
        <v>2979</v>
      </c>
    </row>
    <row r="874" spans="1:16" s="40" customFormat="1" hidden="1" x14ac:dyDescent="0.3">
      <c r="A874" s="40" t="s">
        <v>1850</v>
      </c>
      <c r="B874" s="40" t="s">
        <v>832</v>
      </c>
      <c r="C874" s="35" t="s">
        <v>2167</v>
      </c>
      <c r="D874" s="48">
        <v>115</v>
      </c>
      <c r="E874" s="42">
        <f>VLOOKUP(D874,episodes!$A$1:$B$76,2,FALSE)</f>
        <v>16</v>
      </c>
      <c r="F874" s="37" t="str">
        <f>VLOOKUP(D874,episodes!$A$1:$E$76,5,FALSE)</f>
        <v>Shore Leave</v>
      </c>
      <c r="G874" s="37">
        <f>VLOOKUP(D874,episodes!$A$1:$D$76,3,FALSE)</f>
        <v>1</v>
      </c>
      <c r="H874" s="37">
        <f>VLOOKUP(D874,episodes!$A$1:$D$76,4,FALSE)</f>
        <v>15</v>
      </c>
      <c r="I874" s="36"/>
      <c r="J874" s="43"/>
      <c r="K874" s="44">
        <f>COUNTIFS(A:A,A873)</f>
        <v>69</v>
      </c>
      <c r="L874" s="44">
        <f>COUNTIFS(B:B,B874)</f>
        <v>1</v>
      </c>
      <c r="M874" s="46" t="s">
        <v>2529</v>
      </c>
      <c r="N874" s="49" t="s">
        <v>249</v>
      </c>
      <c r="O874" s="46" t="s">
        <v>1255</v>
      </c>
      <c r="P874" s="46" t="s">
        <v>2979</v>
      </c>
    </row>
    <row r="875" spans="1:16" s="40" customFormat="1" hidden="1" x14ac:dyDescent="0.3">
      <c r="A875" s="40" t="s">
        <v>1850</v>
      </c>
      <c r="B875" s="34" t="s">
        <v>779</v>
      </c>
      <c r="C875" s="35" t="s">
        <v>2187</v>
      </c>
      <c r="D875" s="48">
        <v>116</v>
      </c>
      <c r="E875" s="42">
        <f>VLOOKUP(D875,episodes!$A$1:$B$76,2,FALSE)</f>
        <v>17</v>
      </c>
      <c r="F875" s="37" t="str">
        <f>VLOOKUP(D875,episodes!$A$1:$E$76,5,FALSE)</f>
        <v>The Galileo Seven</v>
      </c>
      <c r="G875" s="37">
        <f>VLOOKUP(D875,episodes!$A$1:$D$76,3,FALSE)</f>
        <v>1</v>
      </c>
      <c r="H875" s="37">
        <f>VLOOKUP(D875,episodes!$A$1:$D$76,4,FALSE)</f>
        <v>16</v>
      </c>
      <c r="I875" s="36"/>
      <c r="J875" s="43"/>
      <c r="K875" s="44">
        <f>COUNTIFS(A:A,A874)</f>
        <v>69</v>
      </c>
      <c r="L875" s="44">
        <f>COUNTIFS(B:B,B875)</f>
        <v>1</v>
      </c>
      <c r="M875" s="46" t="s">
        <v>624</v>
      </c>
      <c r="N875" s="49" t="s">
        <v>239</v>
      </c>
      <c r="O875" s="46" t="s">
        <v>1587</v>
      </c>
      <c r="P875" s="46" t="s">
        <v>2979</v>
      </c>
    </row>
    <row r="876" spans="1:16" s="40" customFormat="1" hidden="1" x14ac:dyDescent="0.3">
      <c r="A876" s="40" t="s">
        <v>1850</v>
      </c>
      <c r="B876" s="34" t="s">
        <v>812</v>
      </c>
      <c r="C876" s="35" t="s">
        <v>3306</v>
      </c>
      <c r="D876" s="48">
        <v>117</v>
      </c>
      <c r="E876" s="42">
        <f>VLOOKUP(D876,episodes!$A$1:$B$76,2,FALSE)</f>
        <v>18</v>
      </c>
      <c r="F876" s="37" t="str">
        <f>VLOOKUP(D876,episodes!$A$1:$E$76,5,FALSE)</f>
        <v>The Squire of Gothos</v>
      </c>
      <c r="G876" s="37">
        <f>VLOOKUP(D876,episodes!$A$1:$D$76,3,FALSE)</f>
        <v>1</v>
      </c>
      <c r="H876" s="37">
        <f>VLOOKUP(D876,episodes!$A$1:$D$76,4,FALSE)</f>
        <v>17</v>
      </c>
      <c r="I876" s="36"/>
      <c r="J876" s="43"/>
      <c r="K876" s="44">
        <f>COUNTIFS(A:A,A875)</f>
        <v>69</v>
      </c>
      <c r="L876" s="44">
        <f>COUNTIFS(B:B,B876)</f>
        <v>13</v>
      </c>
      <c r="M876" s="46" t="s">
        <v>2491</v>
      </c>
      <c r="N876" s="49" t="s">
        <v>184</v>
      </c>
      <c r="O876" s="46" t="s">
        <v>353</v>
      </c>
      <c r="P876" s="46" t="s">
        <v>2979</v>
      </c>
    </row>
    <row r="877" spans="1:16" s="40" customFormat="1" hidden="1" x14ac:dyDescent="0.3">
      <c r="A877" s="40" t="s">
        <v>1850</v>
      </c>
      <c r="B877" s="34" t="s">
        <v>812</v>
      </c>
      <c r="C877" s="35" t="s">
        <v>3307</v>
      </c>
      <c r="D877" s="48">
        <v>117</v>
      </c>
      <c r="E877" s="42">
        <f>VLOOKUP(D877,episodes!$A$1:$B$76,2,FALSE)</f>
        <v>18</v>
      </c>
      <c r="F877" s="37" t="str">
        <f>VLOOKUP(D877,episodes!$A$1:$E$76,5,FALSE)</f>
        <v>The Squire of Gothos</v>
      </c>
      <c r="G877" s="37">
        <f>VLOOKUP(D877,episodes!$A$1:$D$76,3,FALSE)</f>
        <v>1</v>
      </c>
      <c r="H877" s="37">
        <f>VLOOKUP(D877,episodes!$A$1:$D$76,4,FALSE)</f>
        <v>17</v>
      </c>
      <c r="I877" s="36"/>
      <c r="J877" s="43"/>
      <c r="K877" s="44">
        <f>COUNTIFS(A:A,A876)</f>
        <v>69</v>
      </c>
      <c r="L877" s="44">
        <f>COUNTIFS(B:B,B877)</f>
        <v>13</v>
      </c>
      <c r="M877" s="46" t="s">
        <v>2491</v>
      </c>
      <c r="N877" s="49" t="s">
        <v>184</v>
      </c>
      <c r="O877" s="46" t="s">
        <v>1484</v>
      </c>
      <c r="P877" s="46" t="s">
        <v>2979</v>
      </c>
    </row>
    <row r="878" spans="1:16" s="40" customFormat="1" hidden="1" x14ac:dyDescent="0.3">
      <c r="A878" s="40" t="s">
        <v>1850</v>
      </c>
      <c r="B878" s="40" t="s">
        <v>828</v>
      </c>
      <c r="C878" s="35" t="s">
        <v>2209</v>
      </c>
      <c r="D878" s="48">
        <v>118</v>
      </c>
      <c r="E878" s="42">
        <f>VLOOKUP(D878,episodes!$A$1:$B$76,2,FALSE)</f>
        <v>19</v>
      </c>
      <c r="F878" s="37" t="str">
        <f>VLOOKUP(D878,episodes!$A$1:$E$76,5,FALSE)</f>
        <v>Arena</v>
      </c>
      <c r="G878" s="37">
        <f>VLOOKUP(D878,episodes!$A$1:$D$76,3,FALSE)</f>
        <v>1</v>
      </c>
      <c r="H878" s="37">
        <f>VLOOKUP(D878,episodes!$A$1:$D$76,4,FALSE)</f>
        <v>18</v>
      </c>
      <c r="I878" s="36"/>
      <c r="J878" s="43"/>
      <c r="K878" s="44">
        <f>COUNTIFS(A:A,A877)</f>
        <v>69</v>
      </c>
      <c r="L878" s="44">
        <f>COUNTIFS(B:B,B878)</f>
        <v>2</v>
      </c>
      <c r="M878" s="46" t="s">
        <v>2491</v>
      </c>
      <c r="N878" s="46" t="s">
        <v>529</v>
      </c>
      <c r="O878" s="46" t="s">
        <v>1547</v>
      </c>
      <c r="P878" s="46" t="s">
        <v>2979</v>
      </c>
    </row>
    <row r="879" spans="1:16" s="40" customFormat="1" hidden="1" x14ac:dyDescent="0.3">
      <c r="A879" s="40" t="s">
        <v>1850</v>
      </c>
      <c r="B879" s="40" t="s">
        <v>828</v>
      </c>
      <c r="C879" s="35" t="s">
        <v>2210</v>
      </c>
      <c r="D879" s="48">
        <v>118</v>
      </c>
      <c r="E879" s="42">
        <f>VLOOKUP(D879,episodes!$A$1:$B$76,2,FALSE)</f>
        <v>19</v>
      </c>
      <c r="F879" s="37" t="str">
        <f>VLOOKUP(D879,episodes!$A$1:$E$76,5,FALSE)</f>
        <v>Arena</v>
      </c>
      <c r="G879" s="37">
        <f>VLOOKUP(D879,episodes!$A$1:$D$76,3,FALSE)</f>
        <v>1</v>
      </c>
      <c r="H879" s="37">
        <f>VLOOKUP(D879,episodes!$A$1:$D$76,4,FALSE)</f>
        <v>18</v>
      </c>
      <c r="I879" s="36"/>
      <c r="J879" s="43"/>
      <c r="K879" s="44">
        <f>COUNTIFS(A:A,A878)</f>
        <v>69</v>
      </c>
      <c r="L879" s="44">
        <f>COUNTIFS(B:B,B879)</f>
        <v>2</v>
      </c>
      <c r="M879" s="46" t="s">
        <v>2491</v>
      </c>
      <c r="N879" s="46" t="s">
        <v>529</v>
      </c>
      <c r="O879" s="46" t="s">
        <v>1548</v>
      </c>
      <c r="P879" s="46" t="s">
        <v>2979</v>
      </c>
    </row>
    <row r="880" spans="1:16" s="40" customFormat="1" hidden="1" x14ac:dyDescent="0.3">
      <c r="A880" s="40" t="s">
        <v>1850</v>
      </c>
      <c r="B880" s="34" t="s">
        <v>812</v>
      </c>
      <c r="C880" s="35" t="s">
        <v>2220</v>
      </c>
      <c r="D880" s="48">
        <v>119</v>
      </c>
      <c r="E880" s="42">
        <f>VLOOKUP(D880,episodes!$A$1:$B$76,2,FALSE)</f>
        <v>20</v>
      </c>
      <c r="F880" s="37" t="str">
        <f>VLOOKUP(D880,episodes!$A$1:$E$76,5,FALSE)</f>
        <v>Tomorrow Is Yesterday</v>
      </c>
      <c r="G880" s="37">
        <f>VLOOKUP(D880,episodes!$A$1:$D$76,3,FALSE)</f>
        <v>1</v>
      </c>
      <c r="H880" s="37">
        <f>VLOOKUP(D880,episodes!$A$1:$D$76,4,FALSE)</f>
        <v>19</v>
      </c>
      <c r="I880" s="36"/>
      <c r="J880" s="43"/>
      <c r="K880" s="44">
        <f>COUNTIFS(A:A,A879)</f>
        <v>69</v>
      </c>
      <c r="L880" s="44">
        <f>COUNTIFS(B:B,B880)</f>
        <v>13</v>
      </c>
      <c r="M880" s="46" t="s">
        <v>2491</v>
      </c>
      <c r="N880" s="46" t="s">
        <v>238</v>
      </c>
      <c r="O880" s="46" t="s">
        <v>1009</v>
      </c>
      <c r="P880" s="46" t="s">
        <v>2979</v>
      </c>
    </row>
    <row r="881" spans="1:16" s="40" customFormat="1" hidden="1" x14ac:dyDescent="0.3">
      <c r="A881" s="40" t="s">
        <v>1850</v>
      </c>
      <c r="B881" s="34" t="s">
        <v>812</v>
      </c>
      <c r="C881" s="35" t="s">
        <v>3332</v>
      </c>
      <c r="D881" s="48">
        <v>119</v>
      </c>
      <c r="E881" s="42">
        <f>VLOOKUP(D881,episodes!$A$1:$B$76,2,FALSE)</f>
        <v>20</v>
      </c>
      <c r="F881" s="37" t="str">
        <f>VLOOKUP(D881,episodes!$A$1:$E$76,5,FALSE)</f>
        <v>Tomorrow Is Yesterday</v>
      </c>
      <c r="G881" s="37">
        <f>VLOOKUP(D881,episodes!$A$1:$D$76,3,FALSE)</f>
        <v>1</v>
      </c>
      <c r="H881" s="37">
        <f>VLOOKUP(D881,episodes!$A$1:$D$76,4,FALSE)</f>
        <v>19</v>
      </c>
      <c r="I881" s="36"/>
      <c r="J881" s="43"/>
      <c r="K881" s="44">
        <f>COUNTIFS(A:A,A880)</f>
        <v>69</v>
      </c>
      <c r="L881" s="44">
        <f>COUNTIFS(B:B,B881)</f>
        <v>13</v>
      </c>
      <c r="M881" s="46" t="s">
        <v>2491</v>
      </c>
      <c r="N881" s="46" t="s">
        <v>535</v>
      </c>
      <c r="O881" s="46" t="s">
        <v>1590</v>
      </c>
      <c r="P881" s="46" t="s">
        <v>2979</v>
      </c>
    </row>
    <row r="882" spans="1:16" hidden="1" x14ac:dyDescent="0.3">
      <c r="A882" s="40" t="s">
        <v>1850</v>
      </c>
      <c r="B882" s="40" t="s">
        <v>829</v>
      </c>
      <c r="C882" s="35" t="s">
        <v>2221</v>
      </c>
      <c r="D882" s="48">
        <v>119</v>
      </c>
      <c r="E882" s="42">
        <f>VLOOKUP(D882,episodes!$A$1:$B$76,2,FALSE)</f>
        <v>20</v>
      </c>
      <c r="F882" s="37" t="str">
        <f>VLOOKUP(D882,episodes!$A$1:$E$76,5,FALSE)</f>
        <v>Tomorrow Is Yesterday</v>
      </c>
      <c r="G882" s="37">
        <f>VLOOKUP(D882,episodes!$A$1:$D$76,3,FALSE)</f>
        <v>1</v>
      </c>
      <c r="H882" s="37">
        <f>VLOOKUP(D882,episodes!$A$1:$D$76,4,FALSE)</f>
        <v>19</v>
      </c>
      <c r="J882" s="43"/>
      <c r="K882" s="44">
        <f>COUNTIFS(A:A,A881)</f>
        <v>69</v>
      </c>
      <c r="L882" s="44">
        <f>COUNTIFS(B:B,B882)</f>
        <v>3</v>
      </c>
      <c r="M882" s="46" t="s">
        <v>2491</v>
      </c>
      <c r="N882" s="46" t="s">
        <v>230</v>
      </c>
      <c r="O882" s="46" t="s">
        <v>1345</v>
      </c>
      <c r="P882" s="46" t="s">
        <v>2979</v>
      </c>
    </row>
    <row r="883" spans="1:16" hidden="1" x14ac:dyDescent="0.3">
      <c r="A883" s="40" t="s">
        <v>1850</v>
      </c>
      <c r="B883" s="34" t="s">
        <v>816</v>
      </c>
      <c r="C883" s="35" t="s">
        <v>3333</v>
      </c>
      <c r="D883" s="48">
        <v>119</v>
      </c>
      <c r="E883" s="42">
        <f>VLOOKUP(D883,episodes!$A$1:$B$76,2,FALSE)</f>
        <v>20</v>
      </c>
      <c r="F883" s="37" t="str">
        <f>VLOOKUP(D883,episodes!$A$1:$E$76,5,FALSE)</f>
        <v>Tomorrow Is Yesterday</v>
      </c>
      <c r="G883" s="37">
        <f>VLOOKUP(D883,episodes!$A$1:$D$76,3,FALSE)</f>
        <v>1</v>
      </c>
      <c r="H883" s="37">
        <f>VLOOKUP(D883,episodes!$A$1:$D$76,4,FALSE)</f>
        <v>19</v>
      </c>
      <c r="J883" s="43"/>
      <c r="K883" s="44">
        <f>COUNTIFS(A:A,A882)</f>
        <v>69</v>
      </c>
      <c r="L883" s="44">
        <f>COUNTIFS(B:B,B883)</f>
        <v>1</v>
      </c>
      <c r="M883" s="46" t="s">
        <v>2527</v>
      </c>
      <c r="N883" s="46" t="s">
        <v>537</v>
      </c>
      <c r="O883" s="46" t="s">
        <v>1346</v>
      </c>
      <c r="P883" s="46" t="s">
        <v>2979</v>
      </c>
    </row>
    <row r="884" spans="1:16" hidden="1" x14ac:dyDescent="0.3">
      <c r="A884" s="40" t="s">
        <v>1850</v>
      </c>
      <c r="B884" s="34" t="s">
        <v>819</v>
      </c>
      <c r="C884" s="35" t="s">
        <v>2233</v>
      </c>
      <c r="D884" s="48">
        <v>120</v>
      </c>
      <c r="E884" s="42">
        <f>VLOOKUP(D884,episodes!$A$1:$B$76,2,FALSE)</f>
        <v>21</v>
      </c>
      <c r="F884" s="37" t="str">
        <f>VLOOKUP(D884,episodes!$A$1:$E$76,5,FALSE)</f>
        <v>Court Martial</v>
      </c>
      <c r="G884" s="37">
        <f>VLOOKUP(D884,episodes!$A$1:$D$76,3,FALSE)</f>
        <v>1</v>
      </c>
      <c r="H884" s="37">
        <f>VLOOKUP(D884,episodes!$A$1:$D$76,4,FALSE)</f>
        <v>20</v>
      </c>
      <c r="J884" s="43"/>
      <c r="K884" s="44">
        <f>COUNTIFS(A:A,A883)</f>
        <v>69</v>
      </c>
      <c r="L884" s="44">
        <f>COUNTIFS(B:B,B884)</f>
        <v>4</v>
      </c>
      <c r="M884" s="46" t="s">
        <v>2491</v>
      </c>
      <c r="N884" s="46" t="s">
        <v>236</v>
      </c>
      <c r="O884" s="39" t="s">
        <v>1585</v>
      </c>
      <c r="P884" s="46" t="s">
        <v>2979</v>
      </c>
    </row>
    <row r="885" spans="1:16" hidden="1" x14ac:dyDescent="0.3">
      <c r="A885" s="40" t="s">
        <v>1850</v>
      </c>
      <c r="B885" s="34" t="s">
        <v>684</v>
      </c>
      <c r="C885" s="35" t="s">
        <v>2242</v>
      </c>
      <c r="D885" s="48">
        <v>121</v>
      </c>
      <c r="E885" s="42">
        <f>VLOOKUP(D885,episodes!$A$1:$B$76,2,FALSE)</f>
        <v>22</v>
      </c>
      <c r="F885" s="37" t="str">
        <f>VLOOKUP(D885,episodes!$A$1:$E$76,5,FALSE)</f>
        <v>The Return of the Archons</v>
      </c>
      <c r="G885" s="37">
        <f>VLOOKUP(D885,episodes!$A$1:$D$76,3,FALSE)</f>
        <v>1</v>
      </c>
      <c r="H885" s="37">
        <f>VLOOKUP(D885,episodes!$A$1:$D$76,4,FALSE)</f>
        <v>21</v>
      </c>
      <c r="J885" s="43"/>
      <c r="K885" s="44">
        <f>COUNTIFS(A:A,A884)</f>
        <v>69</v>
      </c>
      <c r="L885" s="44">
        <f>COUNTIFS(B:B,B885)</f>
        <v>1</v>
      </c>
      <c r="M885" s="46" t="s">
        <v>2491</v>
      </c>
      <c r="N885" s="39" t="s">
        <v>2550</v>
      </c>
      <c r="O885" s="46" t="s">
        <v>655</v>
      </c>
      <c r="P885" s="46" t="s">
        <v>2979</v>
      </c>
    </row>
    <row r="886" spans="1:16" hidden="1" x14ac:dyDescent="0.3">
      <c r="A886" s="40" t="s">
        <v>1850</v>
      </c>
      <c r="B886" s="34" t="s">
        <v>820</v>
      </c>
      <c r="C886" s="35" t="s">
        <v>2243</v>
      </c>
      <c r="D886" s="48">
        <v>121</v>
      </c>
      <c r="E886" s="42">
        <f>VLOOKUP(D886,episodes!$A$1:$B$76,2,FALSE)</f>
        <v>22</v>
      </c>
      <c r="F886" s="37" t="str">
        <f>VLOOKUP(D886,episodes!$A$1:$E$76,5,FALSE)</f>
        <v>The Return of the Archons</v>
      </c>
      <c r="G886" s="37">
        <f>VLOOKUP(D886,episodes!$A$1:$D$76,3,FALSE)</f>
        <v>1</v>
      </c>
      <c r="H886" s="37">
        <f>VLOOKUP(D886,episodes!$A$1:$D$76,4,FALSE)</f>
        <v>21</v>
      </c>
      <c r="J886" s="43"/>
      <c r="K886" s="44">
        <f>COUNTIFS(A:A,A885)</f>
        <v>69</v>
      </c>
      <c r="L886" s="44">
        <f>COUNTIFS(B:B,B886)</f>
        <v>1</v>
      </c>
      <c r="M886" s="46" t="s">
        <v>2542</v>
      </c>
      <c r="N886" s="45" t="s">
        <v>2491</v>
      </c>
      <c r="O886" s="46" t="s">
        <v>1172</v>
      </c>
      <c r="P886" s="46" t="s">
        <v>2979</v>
      </c>
    </row>
    <row r="887" spans="1:16" hidden="1" x14ac:dyDescent="0.3">
      <c r="A887" s="40" t="s">
        <v>1850</v>
      </c>
      <c r="B887" s="34" t="s">
        <v>823</v>
      </c>
      <c r="C887" s="35" t="s">
        <v>2244</v>
      </c>
      <c r="D887" s="48">
        <v>121</v>
      </c>
      <c r="E887" s="42">
        <f>VLOOKUP(D887,episodes!$A$1:$B$76,2,FALSE)</f>
        <v>22</v>
      </c>
      <c r="F887" s="37" t="str">
        <f>VLOOKUP(D887,episodes!$A$1:$E$76,5,FALSE)</f>
        <v>The Return of the Archons</v>
      </c>
      <c r="G887" s="37">
        <f>VLOOKUP(D887,episodes!$A$1:$D$76,3,FALSE)</f>
        <v>1</v>
      </c>
      <c r="H887" s="37">
        <f>VLOOKUP(D887,episodes!$A$1:$D$76,4,FALSE)</f>
        <v>21</v>
      </c>
      <c r="J887" s="43"/>
      <c r="K887" s="44">
        <f>COUNTIFS(A:A,A886)</f>
        <v>69</v>
      </c>
      <c r="L887" s="44">
        <f>COUNTIFS(B:B,B887)</f>
        <v>2</v>
      </c>
      <c r="M887" s="46" t="s">
        <v>545</v>
      </c>
      <c r="N887" s="46" t="s">
        <v>1068</v>
      </c>
      <c r="O887" s="46" t="s">
        <v>1109</v>
      </c>
      <c r="P887" s="46" t="s">
        <v>2979</v>
      </c>
    </row>
    <row r="888" spans="1:16" hidden="1" x14ac:dyDescent="0.3">
      <c r="A888" s="40" t="s">
        <v>1850</v>
      </c>
      <c r="B888" s="34" t="s">
        <v>812</v>
      </c>
      <c r="C888" s="35" t="s">
        <v>2245</v>
      </c>
      <c r="D888" s="48">
        <v>121</v>
      </c>
      <c r="E888" s="42">
        <f>VLOOKUP(D888,episodes!$A$1:$B$76,2,FALSE)</f>
        <v>22</v>
      </c>
      <c r="F888" s="37" t="str">
        <f>VLOOKUP(D888,episodes!$A$1:$E$76,5,FALSE)</f>
        <v>The Return of the Archons</v>
      </c>
      <c r="G888" s="37">
        <f>VLOOKUP(D888,episodes!$A$1:$D$76,3,FALSE)</f>
        <v>1</v>
      </c>
      <c r="H888" s="37">
        <f>VLOOKUP(D888,episodes!$A$1:$D$76,4,FALSE)</f>
        <v>21</v>
      </c>
      <c r="J888" s="43"/>
      <c r="K888" s="44">
        <f>COUNTIFS(A:A,A887)</f>
        <v>69</v>
      </c>
      <c r="L888" s="44">
        <f>COUNTIFS(B:B,B888)</f>
        <v>13</v>
      </c>
      <c r="M888" s="46" t="s">
        <v>2491</v>
      </c>
      <c r="N888" s="46" t="s">
        <v>237</v>
      </c>
      <c r="O888" s="46" t="s">
        <v>1010</v>
      </c>
      <c r="P888" s="46" t="s">
        <v>2979</v>
      </c>
    </row>
    <row r="889" spans="1:16" hidden="1" x14ac:dyDescent="0.3">
      <c r="A889" s="40" t="s">
        <v>1850</v>
      </c>
      <c r="B889" s="34" t="s">
        <v>815</v>
      </c>
      <c r="C889" s="35" t="s">
        <v>2246</v>
      </c>
      <c r="D889" s="48">
        <v>121</v>
      </c>
      <c r="E889" s="42">
        <f>VLOOKUP(D889,episodes!$A$1:$B$76,2,FALSE)</f>
        <v>22</v>
      </c>
      <c r="F889" s="37" t="str">
        <f>VLOOKUP(D889,episodes!$A$1:$E$76,5,FALSE)</f>
        <v>The Return of the Archons</v>
      </c>
      <c r="G889" s="37">
        <f>VLOOKUP(D889,episodes!$A$1:$D$76,3,FALSE)</f>
        <v>1</v>
      </c>
      <c r="H889" s="37">
        <f>VLOOKUP(D889,episodes!$A$1:$D$76,4,FALSE)</f>
        <v>21</v>
      </c>
      <c r="J889" s="43"/>
      <c r="K889" s="44">
        <f>COUNTIFS(A:A,A888)</f>
        <v>69</v>
      </c>
      <c r="L889" s="44">
        <f>COUNTIFS(B:B,B889)</f>
        <v>3</v>
      </c>
      <c r="M889" s="46" t="s">
        <v>1068</v>
      </c>
      <c r="N889" s="46" t="s">
        <v>237</v>
      </c>
      <c r="O889" s="46" t="s">
        <v>1112</v>
      </c>
      <c r="P889" s="46" t="s">
        <v>2979</v>
      </c>
    </row>
    <row r="890" spans="1:16" hidden="1" x14ac:dyDescent="0.3">
      <c r="A890" s="40" t="s">
        <v>1850</v>
      </c>
      <c r="B890" s="40" t="s">
        <v>826</v>
      </c>
      <c r="C890" s="35" t="s">
        <v>2257</v>
      </c>
      <c r="D890" s="48">
        <v>122</v>
      </c>
      <c r="E890" s="42">
        <f>VLOOKUP(D890,episodes!$A$1:$B$76,2,FALSE)</f>
        <v>23</v>
      </c>
      <c r="F890" s="37" t="str">
        <f>VLOOKUP(D890,episodes!$A$1:$E$76,5,FALSE)</f>
        <v>Space Seed</v>
      </c>
      <c r="G890" s="37">
        <f>VLOOKUP(D890,episodes!$A$1:$D$76,3,FALSE)</f>
        <v>1</v>
      </c>
      <c r="H890" s="37">
        <f>VLOOKUP(D890,episodes!$A$1:$D$76,4,FALSE)</f>
        <v>22</v>
      </c>
      <c r="J890" s="43"/>
      <c r="K890" s="44">
        <f>COUNTIFS(A:A,A889)</f>
        <v>69</v>
      </c>
      <c r="L890" s="44">
        <f>COUNTIFS(B:B,B890)</f>
        <v>3</v>
      </c>
      <c r="M890" s="46" t="s">
        <v>2491</v>
      </c>
      <c r="N890" s="49" t="s">
        <v>207</v>
      </c>
      <c r="O890" s="46" t="s">
        <v>1533</v>
      </c>
      <c r="P890" s="46" t="s">
        <v>2979</v>
      </c>
    </row>
    <row r="891" spans="1:16" hidden="1" x14ac:dyDescent="0.3">
      <c r="A891" s="40" t="s">
        <v>1850</v>
      </c>
      <c r="B891" s="40" t="s">
        <v>685</v>
      </c>
      <c r="C891" s="35" t="s">
        <v>3390</v>
      </c>
      <c r="D891" s="48">
        <v>122</v>
      </c>
      <c r="E891" s="42">
        <f>VLOOKUP(D891,episodes!$A$1:$B$76,2,FALSE)</f>
        <v>23</v>
      </c>
      <c r="F891" s="37" t="str">
        <f>VLOOKUP(D891,episodes!$A$1:$E$76,5,FALSE)</f>
        <v>Space Seed</v>
      </c>
      <c r="G891" s="37">
        <f>VLOOKUP(D891,episodes!$A$1:$D$76,3,FALSE)</f>
        <v>1</v>
      </c>
      <c r="H891" s="37">
        <f>VLOOKUP(D891,episodes!$A$1:$D$76,4,FALSE)</f>
        <v>22</v>
      </c>
      <c r="J891" s="43"/>
      <c r="K891" s="44">
        <f>COUNTIFS(A:A,A890)</f>
        <v>69</v>
      </c>
      <c r="L891" s="44">
        <f>COUNTIFS(B:B,B891)</f>
        <v>2</v>
      </c>
      <c r="M891" s="46" t="s">
        <v>207</v>
      </c>
      <c r="N891" s="49" t="s">
        <v>553</v>
      </c>
      <c r="O891" s="46" t="s">
        <v>1534</v>
      </c>
      <c r="P891" s="46" t="s">
        <v>2979</v>
      </c>
    </row>
    <row r="892" spans="1:16" hidden="1" x14ac:dyDescent="0.3">
      <c r="A892" s="40" t="s">
        <v>1850</v>
      </c>
      <c r="B892" s="34" t="s">
        <v>813</v>
      </c>
      <c r="C892" s="35" t="s">
        <v>3391</v>
      </c>
      <c r="D892" s="48">
        <v>122</v>
      </c>
      <c r="E892" s="42">
        <f>VLOOKUP(D892,episodes!$A$1:$B$76,2,FALSE)</f>
        <v>23</v>
      </c>
      <c r="F892" s="37" t="str">
        <f>VLOOKUP(D892,episodes!$A$1:$E$76,5,FALSE)</f>
        <v>Space Seed</v>
      </c>
      <c r="G892" s="37">
        <f>VLOOKUP(D892,episodes!$A$1:$D$76,3,FALSE)</f>
        <v>1</v>
      </c>
      <c r="H892" s="37">
        <f>VLOOKUP(D892,episodes!$A$1:$D$76,4,FALSE)</f>
        <v>22</v>
      </c>
      <c r="J892" s="43"/>
      <c r="K892" s="44">
        <f>COUNTIFS(A:A,A891)</f>
        <v>69</v>
      </c>
      <c r="L892" s="44">
        <f>COUNTIFS(B:B,B892)</f>
        <v>2</v>
      </c>
      <c r="M892" s="46" t="s">
        <v>538</v>
      </c>
      <c r="N892" s="49" t="s">
        <v>2536</v>
      </c>
      <c r="O892" s="46" t="s">
        <v>1535</v>
      </c>
      <c r="P892" s="46" t="s">
        <v>2979</v>
      </c>
    </row>
    <row r="893" spans="1:16" hidden="1" x14ac:dyDescent="0.3">
      <c r="A893" s="40" t="s">
        <v>1850</v>
      </c>
      <c r="B893" s="40" t="s">
        <v>721</v>
      </c>
      <c r="C893" s="35" t="s">
        <v>2258</v>
      </c>
      <c r="D893" s="48">
        <v>122</v>
      </c>
      <c r="E893" s="42">
        <f>VLOOKUP(D893,episodes!$A$1:$B$76,2,FALSE)</f>
        <v>23</v>
      </c>
      <c r="F893" s="37" t="str">
        <f>VLOOKUP(D893,episodes!$A$1:$E$76,5,FALSE)</f>
        <v>Space Seed</v>
      </c>
      <c r="G893" s="37">
        <f>VLOOKUP(D893,episodes!$A$1:$D$76,3,FALSE)</f>
        <v>1</v>
      </c>
      <c r="H893" s="37">
        <f>VLOOKUP(D893,episodes!$A$1:$D$76,4,FALSE)</f>
        <v>22</v>
      </c>
      <c r="J893" s="43"/>
      <c r="K893" s="44">
        <f>COUNTIFS(A:A,#REF!)</f>
        <v>0</v>
      </c>
      <c r="L893" s="44">
        <f>COUNTIFS(B:B,B893)</f>
        <v>2</v>
      </c>
      <c r="M893" s="46" t="s">
        <v>538</v>
      </c>
      <c r="N893" s="49" t="s">
        <v>1247</v>
      </c>
      <c r="O893" s="46" t="s">
        <v>1536</v>
      </c>
      <c r="P893" s="46" t="s">
        <v>2979</v>
      </c>
    </row>
    <row r="894" spans="1:16" hidden="1" x14ac:dyDescent="0.3">
      <c r="A894" s="40" t="s">
        <v>1850</v>
      </c>
      <c r="B894" s="40" t="s">
        <v>721</v>
      </c>
      <c r="C894" s="35" t="s">
        <v>2259</v>
      </c>
      <c r="D894" s="48">
        <v>122</v>
      </c>
      <c r="E894" s="42">
        <f>VLOOKUP(D894,episodes!$A$1:$B$76,2,FALSE)</f>
        <v>23</v>
      </c>
      <c r="F894" s="37" t="str">
        <f>VLOOKUP(D894,episodes!$A$1:$E$76,5,FALSE)</f>
        <v>Space Seed</v>
      </c>
      <c r="G894" s="37">
        <f>VLOOKUP(D894,episodes!$A$1:$D$76,3,FALSE)</f>
        <v>1</v>
      </c>
      <c r="H894" s="37">
        <f>VLOOKUP(D894,episodes!$A$1:$D$76,4,FALSE)</f>
        <v>22</v>
      </c>
      <c r="J894" s="43"/>
      <c r="K894" s="44">
        <f>COUNTIFS(A:A,A893)</f>
        <v>69</v>
      </c>
      <c r="L894" s="44">
        <f>COUNTIFS(B:B,B894)</f>
        <v>2</v>
      </c>
      <c r="M894" s="46" t="s">
        <v>538</v>
      </c>
      <c r="N894" s="49" t="s">
        <v>1247</v>
      </c>
      <c r="O894" s="46" t="s">
        <v>1537</v>
      </c>
      <c r="P894" s="46" t="s">
        <v>2979</v>
      </c>
    </row>
    <row r="895" spans="1:16" hidden="1" x14ac:dyDescent="0.3">
      <c r="A895" s="40" t="s">
        <v>1850</v>
      </c>
      <c r="B895" s="34" t="s">
        <v>812</v>
      </c>
      <c r="C895" s="35" t="s">
        <v>2281</v>
      </c>
      <c r="D895" s="48">
        <v>123</v>
      </c>
      <c r="E895" s="42">
        <f>VLOOKUP(D895,episodes!$A$1:$B$76,2,FALSE)</f>
        <v>24</v>
      </c>
      <c r="F895" s="37" t="str">
        <f>VLOOKUP(D895,episodes!$A$1:$E$76,5,FALSE)</f>
        <v>A Taste of Armageddon</v>
      </c>
      <c r="G895" s="37">
        <f>VLOOKUP(D895,episodes!$A$1:$D$76,3,FALSE)</f>
        <v>1</v>
      </c>
      <c r="H895" s="37">
        <f>VLOOKUP(D895,episodes!$A$1:$D$76,4,FALSE)</f>
        <v>23</v>
      </c>
      <c r="J895" s="43"/>
      <c r="K895" s="44">
        <f>COUNTIFS(A:A,A894)</f>
        <v>69</v>
      </c>
      <c r="L895" s="44">
        <f>COUNTIFS(B:B,B895)</f>
        <v>13</v>
      </c>
      <c r="M895" s="46" t="s">
        <v>2491</v>
      </c>
      <c r="N895" s="46" t="s">
        <v>539</v>
      </c>
      <c r="O895" s="46" t="s">
        <v>1011</v>
      </c>
      <c r="P895" s="46" t="s">
        <v>2979</v>
      </c>
    </row>
    <row r="896" spans="1:16" hidden="1" x14ac:dyDescent="0.3">
      <c r="A896" s="40" t="s">
        <v>1850</v>
      </c>
      <c r="B896" s="40" t="s">
        <v>829</v>
      </c>
      <c r="C896" s="35" t="s">
        <v>2282</v>
      </c>
      <c r="D896" s="48">
        <v>123</v>
      </c>
      <c r="E896" s="42">
        <f>VLOOKUP(D896,episodes!$A$1:$B$76,2,FALSE)</f>
        <v>24</v>
      </c>
      <c r="F896" s="37" t="str">
        <f>VLOOKUP(D896,episodes!$A$1:$E$76,5,FALSE)</f>
        <v>A Taste of Armageddon</v>
      </c>
      <c r="G896" s="37">
        <f>VLOOKUP(D896,episodes!$A$1:$D$76,3,FALSE)</f>
        <v>1</v>
      </c>
      <c r="H896" s="37">
        <f>VLOOKUP(D896,episodes!$A$1:$D$76,4,FALSE)</f>
        <v>23</v>
      </c>
      <c r="J896" s="43"/>
      <c r="K896" s="44">
        <f>COUNTIFS(A:A,A895)</f>
        <v>69</v>
      </c>
      <c r="L896" s="44">
        <f>COUNTIFS(B:B,B896)</f>
        <v>3</v>
      </c>
      <c r="M896" s="46" t="s">
        <v>2491</v>
      </c>
      <c r="N896" s="46" t="s">
        <v>550</v>
      </c>
      <c r="O896" s="46" t="s">
        <v>1014</v>
      </c>
      <c r="P896" s="46" t="s">
        <v>2979</v>
      </c>
    </row>
    <row r="897" spans="1:16" hidden="1" x14ac:dyDescent="0.3">
      <c r="A897" s="40" t="s">
        <v>1850</v>
      </c>
      <c r="B897" s="40" t="s">
        <v>829</v>
      </c>
      <c r="C897" s="35" t="s">
        <v>2283</v>
      </c>
      <c r="D897" s="48">
        <v>123</v>
      </c>
      <c r="E897" s="42">
        <f>VLOOKUP(D897,episodes!$A$1:$B$76,2,FALSE)</f>
        <v>24</v>
      </c>
      <c r="F897" s="37" t="str">
        <f>VLOOKUP(D897,episodes!$A$1:$E$76,5,FALSE)</f>
        <v>A Taste of Armageddon</v>
      </c>
      <c r="G897" s="37">
        <f>VLOOKUP(D897,episodes!$A$1:$D$76,3,FALSE)</f>
        <v>1</v>
      </c>
      <c r="H897" s="37">
        <f>VLOOKUP(D897,episodes!$A$1:$D$76,4,FALSE)</f>
        <v>23</v>
      </c>
      <c r="J897" s="43"/>
      <c r="K897" s="44">
        <f>COUNTIFS(A:A,A896)</f>
        <v>69</v>
      </c>
      <c r="L897" s="44">
        <f>COUNTIFS(B:B,B897)</f>
        <v>3</v>
      </c>
      <c r="M897" s="46" t="s">
        <v>2491</v>
      </c>
      <c r="N897" s="46" t="s">
        <v>549</v>
      </c>
      <c r="O897" s="46" t="s">
        <v>1015</v>
      </c>
      <c r="P897" s="46" t="s">
        <v>2979</v>
      </c>
    </row>
    <row r="898" spans="1:16" hidden="1" x14ac:dyDescent="0.3">
      <c r="A898" s="40" t="s">
        <v>1850</v>
      </c>
      <c r="B898" s="34" t="s">
        <v>818</v>
      </c>
      <c r="C898" s="35" t="s">
        <v>2029</v>
      </c>
      <c r="D898" s="41">
        <v>124</v>
      </c>
      <c r="E898" s="42">
        <f>VLOOKUP(D898,episodes!$A$1:$B$76,2,FALSE)</f>
        <v>25</v>
      </c>
      <c r="F898" s="37" t="str">
        <f>VLOOKUP(D898,episodes!$A$1:$E$76,5,FALSE)</f>
        <v>This Side of Paradise</v>
      </c>
      <c r="G898" s="37">
        <f>VLOOKUP(D898,episodes!$A$1:$D$76,3,FALSE)</f>
        <v>1</v>
      </c>
      <c r="H898" s="37">
        <f>VLOOKUP(D898,episodes!$A$1:$D$76,4,FALSE)</f>
        <v>24</v>
      </c>
      <c r="J898" s="43"/>
      <c r="K898" s="44">
        <f>COUNTIFS(A:A,A897)</f>
        <v>69</v>
      </c>
      <c r="L898" s="44">
        <f>COUNTIFS(B:B,B898)</f>
        <v>2</v>
      </c>
      <c r="M898" s="46" t="s">
        <v>2491</v>
      </c>
      <c r="N898" s="39" t="s">
        <v>1068</v>
      </c>
      <c r="O898" s="39" t="s">
        <v>1108</v>
      </c>
      <c r="P898" s="39" t="s">
        <v>2979</v>
      </c>
    </row>
    <row r="899" spans="1:16" hidden="1" x14ac:dyDescent="0.3">
      <c r="A899" s="40" t="s">
        <v>1850</v>
      </c>
      <c r="B899" s="40" t="s">
        <v>685</v>
      </c>
      <c r="C899" s="35" t="s">
        <v>2311</v>
      </c>
      <c r="D899" s="48">
        <v>125</v>
      </c>
      <c r="E899" s="42">
        <f>VLOOKUP(D899,episodes!$A$1:$B$76,2,FALSE)</f>
        <v>26</v>
      </c>
      <c r="F899" s="37" t="str">
        <f>VLOOKUP(D899,episodes!$A$1:$E$76,5,FALSE)</f>
        <v>The Devil in the Dark</v>
      </c>
      <c r="G899" s="37">
        <f>VLOOKUP(D899,episodes!$A$1:$D$76,3,FALSE)</f>
        <v>1</v>
      </c>
      <c r="H899" s="37">
        <f>VLOOKUP(D899,episodes!$A$1:$D$76,4,FALSE)</f>
        <v>25</v>
      </c>
      <c r="J899" s="43"/>
      <c r="K899" s="44">
        <f>COUNTIFS(A:A,A898)</f>
        <v>69</v>
      </c>
      <c r="L899" s="44">
        <f>COUNTIFS(B:B,B899)</f>
        <v>2</v>
      </c>
      <c r="M899" s="46" t="s">
        <v>261</v>
      </c>
      <c r="N899" s="46" t="s">
        <v>554</v>
      </c>
      <c r="O899" s="46" t="s">
        <v>1700</v>
      </c>
      <c r="P899" s="46" t="s">
        <v>2979</v>
      </c>
    </row>
    <row r="900" spans="1:16" hidden="1" x14ac:dyDescent="0.3">
      <c r="A900" s="40" t="s">
        <v>1850</v>
      </c>
      <c r="B900" s="34" t="s">
        <v>812</v>
      </c>
      <c r="C900" s="35" t="s">
        <v>2323</v>
      </c>
      <c r="D900" s="48">
        <v>126</v>
      </c>
      <c r="E900" s="42">
        <f>VLOOKUP(D900,episodes!$A$1:$B$76,2,FALSE)</f>
        <v>27</v>
      </c>
      <c r="F900" s="37" t="str">
        <f>VLOOKUP(D900,episodes!$A$1:$E$76,5,FALSE)</f>
        <v>Errand of Mercy</v>
      </c>
      <c r="G900" s="37">
        <f>VLOOKUP(D900,episodes!$A$1:$D$76,3,FALSE)</f>
        <v>1</v>
      </c>
      <c r="H900" s="37">
        <f>VLOOKUP(D900,episodes!$A$1:$D$76,4,FALSE)</f>
        <v>26</v>
      </c>
      <c r="J900" s="43"/>
      <c r="K900" s="44">
        <f>COUNTIFS(A:A,A899)</f>
        <v>69</v>
      </c>
      <c r="L900" s="44">
        <f>COUNTIFS(B:B,B900)</f>
        <v>13</v>
      </c>
      <c r="M900" s="46" t="s">
        <v>2491</v>
      </c>
      <c r="N900" s="39" t="s">
        <v>271</v>
      </c>
      <c r="O900" s="46" t="s">
        <v>1593</v>
      </c>
      <c r="P900" s="46" t="s">
        <v>2979</v>
      </c>
    </row>
    <row r="901" spans="1:16" hidden="1" x14ac:dyDescent="0.3">
      <c r="A901" s="40" t="s">
        <v>1850</v>
      </c>
      <c r="B901" s="34" t="s">
        <v>825</v>
      </c>
      <c r="C901" s="35" t="s">
        <v>2324</v>
      </c>
      <c r="D901" s="48">
        <v>126</v>
      </c>
      <c r="E901" s="42">
        <f>VLOOKUP(D901,episodes!$A$1:$B$76,2,FALSE)</f>
        <v>27</v>
      </c>
      <c r="F901" s="37" t="str">
        <f>VLOOKUP(D901,episodes!$A$1:$E$76,5,FALSE)</f>
        <v>Errand of Mercy</v>
      </c>
      <c r="G901" s="37">
        <f>VLOOKUP(D901,episodes!$A$1:$D$76,3,FALSE)</f>
        <v>1</v>
      </c>
      <c r="H901" s="37">
        <f>VLOOKUP(D901,episodes!$A$1:$D$76,4,FALSE)</f>
        <v>26</v>
      </c>
      <c r="J901" s="43"/>
      <c r="K901" s="44">
        <f>COUNTIFS(A:A,A900)</f>
        <v>69</v>
      </c>
      <c r="L901" s="44">
        <f>COUNTIFS(B:B,B901)</f>
        <v>2</v>
      </c>
      <c r="M901" s="46" t="s">
        <v>2491</v>
      </c>
      <c r="N901" s="39" t="s">
        <v>271</v>
      </c>
      <c r="O901" s="46" t="s">
        <v>1111</v>
      </c>
      <c r="P901" s="46" t="s">
        <v>2979</v>
      </c>
    </row>
    <row r="902" spans="1:16" hidden="1" x14ac:dyDescent="0.3">
      <c r="A902" s="40" t="s">
        <v>1850</v>
      </c>
      <c r="B902" s="34" t="s">
        <v>825</v>
      </c>
      <c r="C902" s="35" t="s">
        <v>2325</v>
      </c>
      <c r="D902" s="48">
        <v>126</v>
      </c>
      <c r="E902" s="42">
        <f>VLOOKUP(D902,episodes!$A$1:$B$76,2,FALSE)</f>
        <v>27</v>
      </c>
      <c r="F902" s="37" t="str">
        <f>VLOOKUP(D902,episodes!$A$1:$E$76,5,FALSE)</f>
        <v>Errand of Mercy</v>
      </c>
      <c r="G902" s="37">
        <f>VLOOKUP(D902,episodes!$A$1:$D$76,3,FALSE)</f>
        <v>1</v>
      </c>
      <c r="H902" s="37">
        <f>VLOOKUP(D902,episodes!$A$1:$D$76,4,FALSE)</f>
        <v>26</v>
      </c>
      <c r="J902" s="43"/>
      <c r="K902" s="44">
        <f>COUNTIFS(A:A,A901)</f>
        <v>69</v>
      </c>
      <c r="L902" s="44">
        <f>COUNTIFS(B:B,B902)</f>
        <v>2</v>
      </c>
      <c r="M902" s="46" t="s">
        <v>2491</v>
      </c>
      <c r="N902" s="39" t="s">
        <v>271</v>
      </c>
      <c r="O902" s="46" t="s">
        <v>1594</v>
      </c>
      <c r="P902" s="46" t="s">
        <v>2979</v>
      </c>
    </row>
    <row r="903" spans="1:16" hidden="1" x14ac:dyDescent="0.3">
      <c r="A903" s="40" t="s">
        <v>1850</v>
      </c>
      <c r="B903" s="34" t="s">
        <v>1</v>
      </c>
      <c r="C903" s="35" t="s">
        <v>2342</v>
      </c>
      <c r="D903" s="48">
        <v>127</v>
      </c>
      <c r="E903" s="42">
        <f>VLOOKUP(D903,episodes!$A$1:$B$76,2,FALSE)</f>
        <v>28</v>
      </c>
      <c r="F903" s="37" t="str">
        <f>VLOOKUP(D903,episodes!$A$1:$E$76,5,FALSE)</f>
        <v>The Alternative Factor</v>
      </c>
      <c r="G903" s="37">
        <f>VLOOKUP(D903,episodes!$A$1:$D$76,3,FALSE)</f>
        <v>1</v>
      </c>
      <c r="H903" s="37">
        <f>VLOOKUP(D903,episodes!$A$1:$D$76,4,FALSE)</f>
        <v>27</v>
      </c>
      <c r="J903" s="43"/>
      <c r="K903" s="44">
        <f>COUNTIFS(A:A,A902)</f>
        <v>69</v>
      </c>
      <c r="L903" s="44">
        <f>COUNTIFS(B:B,B903)</f>
        <v>18</v>
      </c>
      <c r="M903" s="46" t="s">
        <v>262</v>
      </c>
      <c r="N903" s="46" t="s">
        <v>262</v>
      </c>
      <c r="O903" s="46" t="s">
        <v>1453</v>
      </c>
      <c r="P903" s="46" t="s">
        <v>2979</v>
      </c>
    </row>
    <row r="904" spans="1:16" hidden="1" x14ac:dyDescent="0.3">
      <c r="A904" s="40" t="s">
        <v>1850</v>
      </c>
      <c r="B904" s="34" t="s">
        <v>1</v>
      </c>
      <c r="C904" s="35" t="s">
        <v>2342</v>
      </c>
      <c r="D904" s="48">
        <v>127</v>
      </c>
      <c r="E904" s="42">
        <f>VLOOKUP(D904,episodes!$A$1:$B$76,2,FALSE)</f>
        <v>28</v>
      </c>
      <c r="F904" s="37" t="str">
        <f>VLOOKUP(D904,episodes!$A$1:$E$76,5,FALSE)</f>
        <v>The Alternative Factor</v>
      </c>
      <c r="G904" s="37">
        <f>VLOOKUP(D904,episodes!$A$1:$D$76,3,FALSE)</f>
        <v>1</v>
      </c>
      <c r="H904" s="37">
        <f>VLOOKUP(D904,episodes!$A$1:$D$76,4,FALSE)</f>
        <v>27</v>
      </c>
      <c r="J904" s="43"/>
      <c r="K904" s="44">
        <f>COUNTIFS(A:A,A903)</f>
        <v>69</v>
      </c>
      <c r="L904" s="44">
        <f>COUNTIFS(B:B,B904)</f>
        <v>18</v>
      </c>
      <c r="M904" s="46" t="s">
        <v>262</v>
      </c>
      <c r="N904" s="46" t="s">
        <v>262</v>
      </c>
      <c r="O904" s="46" t="s">
        <v>1453</v>
      </c>
      <c r="P904" s="46" t="s">
        <v>2979</v>
      </c>
    </row>
    <row r="905" spans="1:16" hidden="1" x14ac:dyDescent="0.3">
      <c r="A905" s="40" t="s">
        <v>1850</v>
      </c>
      <c r="B905" s="34" t="s">
        <v>1</v>
      </c>
      <c r="C905" s="35" t="s">
        <v>2342</v>
      </c>
      <c r="D905" s="48">
        <v>127</v>
      </c>
      <c r="E905" s="42">
        <f>VLOOKUP(D905,episodes!$A$1:$B$76,2,FALSE)</f>
        <v>28</v>
      </c>
      <c r="F905" s="37" t="str">
        <f>VLOOKUP(D905,episodes!$A$1:$E$76,5,FALSE)</f>
        <v>The Alternative Factor</v>
      </c>
      <c r="G905" s="37">
        <f>VLOOKUP(D905,episodes!$A$1:$D$76,3,FALSE)</f>
        <v>1</v>
      </c>
      <c r="H905" s="37">
        <f>VLOOKUP(D905,episodes!$A$1:$D$76,4,FALSE)</f>
        <v>27</v>
      </c>
      <c r="J905" s="43"/>
      <c r="K905" s="44">
        <f>COUNTIFS(A:A,A904)</f>
        <v>69</v>
      </c>
      <c r="L905" s="44">
        <f>COUNTIFS(B:B,B905)</f>
        <v>18</v>
      </c>
      <c r="M905" s="46" t="s">
        <v>262</v>
      </c>
      <c r="N905" s="46" t="s">
        <v>262</v>
      </c>
      <c r="O905" s="46" t="s">
        <v>1453</v>
      </c>
      <c r="P905" s="46" t="s">
        <v>2979</v>
      </c>
    </row>
    <row r="906" spans="1:16" hidden="1" x14ac:dyDescent="0.3">
      <c r="A906" s="40" t="s">
        <v>1850</v>
      </c>
      <c r="B906" s="34" t="s">
        <v>1</v>
      </c>
      <c r="C906" s="35" t="s">
        <v>2342</v>
      </c>
      <c r="D906" s="48">
        <v>127</v>
      </c>
      <c r="E906" s="42">
        <f>VLOOKUP(D906,episodes!$A$1:$B$76,2,FALSE)</f>
        <v>28</v>
      </c>
      <c r="F906" s="37" t="str">
        <f>VLOOKUP(D906,episodes!$A$1:$E$76,5,FALSE)</f>
        <v>The Alternative Factor</v>
      </c>
      <c r="G906" s="37">
        <f>VLOOKUP(D906,episodes!$A$1:$D$76,3,FALSE)</f>
        <v>1</v>
      </c>
      <c r="H906" s="37">
        <f>VLOOKUP(D906,episodes!$A$1:$D$76,4,FALSE)</f>
        <v>27</v>
      </c>
      <c r="J906" s="43"/>
      <c r="K906" s="44">
        <f>COUNTIFS(A:A,A905)</f>
        <v>69</v>
      </c>
      <c r="L906" s="44">
        <f>COUNTIFS(B:B,B906)</f>
        <v>18</v>
      </c>
      <c r="M906" s="46" t="s">
        <v>262</v>
      </c>
      <c r="N906" s="46" t="s">
        <v>262</v>
      </c>
      <c r="O906" s="46" t="s">
        <v>1453</v>
      </c>
      <c r="P906" s="46" t="s">
        <v>2979</v>
      </c>
    </row>
    <row r="907" spans="1:16" hidden="1" x14ac:dyDescent="0.3">
      <c r="A907" s="40" t="s">
        <v>1850</v>
      </c>
      <c r="B907" s="34" t="s">
        <v>1</v>
      </c>
      <c r="C907" s="35" t="s">
        <v>2343</v>
      </c>
      <c r="D907" s="48">
        <v>127</v>
      </c>
      <c r="E907" s="42">
        <f>VLOOKUP(D907,episodes!$A$1:$B$76,2,FALSE)</f>
        <v>28</v>
      </c>
      <c r="F907" s="37" t="str">
        <f>VLOOKUP(D907,episodes!$A$1:$E$76,5,FALSE)</f>
        <v>The Alternative Factor</v>
      </c>
      <c r="G907" s="37">
        <f>VLOOKUP(D907,episodes!$A$1:$D$76,3,FALSE)</f>
        <v>1</v>
      </c>
      <c r="H907" s="37">
        <f>VLOOKUP(D907,episodes!$A$1:$D$76,4,FALSE)</f>
        <v>27</v>
      </c>
      <c r="J907" s="43"/>
      <c r="K907" s="44">
        <f>COUNTIFS(A:A,A906)</f>
        <v>69</v>
      </c>
      <c r="L907" s="44">
        <f>COUNTIFS(B:B,B907)</f>
        <v>18</v>
      </c>
      <c r="M907" s="46" t="s">
        <v>262</v>
      </c>
      <c r="N907" s="46" t="s">
        <v>262</v>
      </c>
      <c r="O907" s="46" t="s">
        <v>1454</v>
      </c>
      <c r="P907" s="46" t="s">
        <v>2979</v>
      </c>
    </row>
    <row r="908" spans="1:16" s="40" customFormat="1" hidden="1" x14ac:dyDescent="0.3">
      <c r="A908" s="40" t="s">
        <v>1850</v>
      </c>
      <c r="B908" s="34" t="s">
        <v>1</v>
      </c>
      <c r="C908" s="35" t="s">
        <v>2344</v>
      </c>
      <c r="D908" s="48">
        <v>127</v>
      </c>
      <c r="E908" s="42">
        <f>VLOOKUP(D908,episodes!$A$1:$B$76,2,FALSE)</f>
        <v>28</v>
      </c>
      <c r="F908" s="37" t="str">
        <f>VLOOKUP(D908,episodes!$A$1:$E$76,5,FALSE)</f>
        <v>The Alternative Factor</v>
      </c>
      <c r="G908" s="37">
        <f>VLOOKUP(D908,episodes!$A$1:$D$76,3,FALSE)</f>
        <v>1</v>
      </c>
      <c r="H908" s="37">
        <f>VLOOKUP(D908,episodes!$A$1:$D$76,4,FALSE)</f>
        <v>27</v>
      </c>
      <c r="I908" s="36"/>
      <c r="J908" s="43"/>
      <c r="K908" s="44">
        <f>COUNTIFS(A:A,A907)</f>
        <v>69</v>
      </c>
      <c r="L908" s="44">
        <f>COUNTIFS(B:B,B908)</f>
        <v>18</v>
      </c>
      <c r="M908" s="46" t="s">
        <v>262</v>
      </c>
      <c r="N908" s="46" t="s">
        <v>542</v>
      </c>
      <c r="O908" s="46" t="s">
        <v>1455</v>
      </c>
      <c r="P908" s="46" t="s">
        <v>2979</v>
      </c>
    </row>
    <row r="909" spans="1:16" s="40" customFormat="1" hidden="1" x14ac:dyDescent="0.3">
      <c r="A909" s="40" t="s">
        <v>1850</v>
      </c>
      <c r="B909" s="34" t="s">
        <v>1</v>
      </c>
      <c r="C909" s="35" t="s">
        <v>2345</v>
      </c>
      <c r="D909" s="48">
        <v>127</v>
      </c>
      <c r="E909" s="42">
        <f>VLOOKUP(D909,episodes!$A$1:$B$76,2,FALSE)</f>
        <v>28</v>
      </c>
      <c r="F909" s="37" t="str">
        <f>VLOOKUP(D909,episodes!$A$1:$E$76,5,FALSE)</f>
        <v>The Alternative Factor</v>
      </c>
      <c r="G909" s="37">
        <f>VLOOKUP(D909,episodes!$A$1:$D$76,3,FALSE)</f>
        <v>1</v>
      </c>
      <c r="H909" s="37">
        <f>VLOOKUP(D909,episodes!$A$1:$D$76,4,FALSE)</f>
        <v>27</v>
      </c>
      <c r="I909" s="36"/>
      <c r="J909" s="43"/>
      <c r="K909" s="44">
        <f>COUNTIFS(A:A,A908)</f>
        <v>69</v>
      </c>
      <c r="L909" s="44">
        <f>COUNTIFS(B:B,B909)</f>
        <v>18</v>
      </c>
      <c r="M909" s="46" t="s">
        <v>262</v>
      </c>
      <c r="N909" s="46" t="s">
        <v>540</v>
      </c>
      <c r="O909" s="46" t="s">
        <v>1456</v>
      </c>
      <c r="P909" s="46" t="s">
        <v>2979</v>
      </c>
    </row>
    <row r="910" spans="1:16" s="40" customFormat="1" hidden="1" x14ac:dyDescent="0.3">
      <c r="A910" s="40" t="s">
        <v>1850</v>
      </c>
      <c r="B910" s="34" t="s">
        <v>1</v>
      </c>
      <c r="C910" s="35" t="s">
        <v>2345</v>
      </c>
      <c r="D910" s="48">
        <v>127</v>
      </c>
      <c r="E910" s="42">
        <f>VLOOKUP(D910,episodes!$A$1:$B$76,2,FALSE)</f>
        <v>28</v>
      </c>
      <c r="F910" s="37" t="str">
        <f>VLOOKUP(D910,episodes!$A$1:$E$76,5,FALSE)</f>
        <v>The Alternative Factor</v>
      </c>
      <c r="G910" s="37">
        <f>VLOOKUP(D910,episodes!$A$1:$D$76,3,FALSE)</f>
        <v>1</v>
      </c>
      <c r="H910" s="37">
        <f>VLOOKUP(D910,episodes!$A$1:$D$76,4,FALSE)</f>
        <v>27</v>
      </c>
      <c r="I910" s="36"/>
      <c r="J910" s="43"/>
      <c r="K910" s="44">
        <f>COUNTIFS(A:A,A909)</f>
        <v>69</v>
      </c>
      <c r="L910" s="44">
        <f>COUNTIFS(B:B,B910)</f>
        <v>18</v>
      </c>
      <c r="M910" s="46" t="s">
        <v>262</v>
      </c>
      <c r="N910" s="46" t="s">
        <v>541</v>
      </c>
      <c r="O910" s="46" t="s">
        <v>1456</v>
      </c>
      <c r="P910" s="46" t="s">
        <v>2979</v>
      </c>
    </row>
    <row r="911" spans="1:16" s="40" customFormat="1" hidden="1" x14ac:dyDescent="0.3">
      <c r="A911" s="40" t="s">
        <v>1850</v>
      </c>
      <c r="B911" s="34" t="s">
        <v>812</v>
      </c>
      <c r="C911" s="35" t="s">
        <v>2346</v>
      </c>
      <c r="D911" s="48">
        <v>127</v>
      </c>
      <c r="E911" s="42">
        <f>VLOOKUP(D911,episodes!$A$1:$B$76,2,FALSE)</f>
        <v>28</v>
      </c>
      <c r="F911" s="37" t="str">
        <f>VLOOKUP(D911,episodes!$A$1:$E$76,5,FALSE)</f>
        <v>The Alternative Factor</v>
      </c>
      <c r="G911" s="37">
        <f>VLOOKUP(D911,episodes!$A$1:$D$76,3,FALSE)</f>
        <v>1</v>
      </c>
      <c r="H911" s="37">
        <f>VLOOKUP(D911,episodes!$A$1:$D$76,4,FALSE)</f>
        <v>27</v>
      </c>
      <c r="I911" s="36"/>
      <c r="J911" s="43"/>
      <c r="K911" s="44">
        <f>COUNTIFS(A:A,A910)</f>
        <v>69</v>
      </c>
      <c r="L911" s="44">
        <f>COUNTIFS(B:B,B911)</f>
        <v>13</v>
      </c>
      <c r="M911" s="46" t="s">
        <v>2491</v>
      </c>
      <c r="N911" s="46" t="s">
        <v>262</v>
      </c>
      <c r="O911" s="46" t="s">
        <v>1457</v>
      </c>
      <c r="P911" s="46" t="s">
        <v>2979</v>
      </c>
    </row>
    <row r="912" spans="1:16" s="40" customFormat="1" hidden="1" x14ac:dyDescent="0.3">
      <c r="A912" s="40" t="s">
        <v>1850</v>
      </c>
      <c r="B912" s="34" t="s">
        <v>822</v>
      </c>
      <c r="C912" s="35" t="s">
        <v>2365</v>
      </c>
      <c r="D912" s="48">
        <v>128</v>
      </c>
      <c r="E912" s="42">
        <f>VLOOKUP(D912,episodes!$A$1:$B$76,2,FALSE)</f>
        <v>29</v>
      </c>
      <c r="F912" s="37" t="str">
        <f>VLOOKUP(D912,episodes!$A$1:$E$76,5,FALSE)</f>
        <v>The City on the Edge of Forever</v>
      </c>
      <c r="G912" s="37">
        <f>VLOOKUP(D912,episodes!$A$1:$D$76,3,FALSE)</f>
        <v>1</v>
      </c>
      <c r="H912" s="37">
        <f>VLOOKUP(D912,episodes!$A$1:$D$76,4,FALSE)</f>
        <v>28</v>
      </c>
      <c r="I912" s="36"/>
      <c r="J912" s="43"/>
      <c r="K912" s="44">
        <f>COUNTIFS(A:A,A911)</f>
        <v>69</v>
      </c>
      <c r="L912" s="44">
        <f>COUNTIFS(B:B,B912)</f>
        <v>1</v>
      </c>
      <c r="M912" s="46" t="s">
        <v>2542</v>
      </c>
      <c r="N912" s="49" t="s">
        <v>546</v>
      </c>
      <c r="O912" s="46" t="s">
        <v>1173</v>
      </c>
      <c r="P912" s="46" t="s">
        <v>2979</v>
      </c>
    </row>
    <row r="913" spans="1:16" s="40" customFormat="1" hidden="1" x14ac:dyDescent="0.3">
      <c r="A913" s="40" t="s">
        <v>1850</v>
      </c>
      <c r="B913" s="34" t="s">
        <v>823</v>
      </c>
      <c r="C913" s="35" t="s">
        <v>2390</v>
      </c>
      <c r="D913" s="48">
        <v>129</v>
      </c>
      <c r="E913" s="42">
        <f>VLOOKUP(D913,episodes!$A$1:$B$76,2,FALSE)</f>
        <v>30</v>
      </c>
      <c r="F913" s="37" t="str">
        <f>VLOOKUP(D913,episodes!$A$1:$E$76,5,FALSE)</f>
        <v>Operation: Annihilate!</v>
      </c>
      <c r="G913" s="37">
        <f>VLOOKUP(D913,episodes!$A$1:$D$76,3,FALSE)</f>
        <v>1</v>
      </c>
      <c r="H913" s="37">
        <f>VLOOKUP(D913,episodes!$A$1:$D$76,4,FALSE)</f>
        <v>29</v>
      </c>
      <c r="I913" s="36"/>
      <c r="J913" s="43"/>
      <c r="K913" s="44">
        <f>COUNTIFS(A:A,A912)</f>
        <v>69</v>
      </c>
      <c r="L913" s="44">
        <f>COUNTIFS(B:B,B913)</f>
        <v>2</v>
      </c>
      <c r="M913" s="46" t="s">
        <v>1068</v>
      </c>
      <c r="N913" s="49" t="s">
        <v>2541</v>
      </c>
      <c r="O913" s="46" t="s">
        <v>1219</v>
      </c>
      <c r="P913" s="46" t="s">
        <v>2979</v>
      </c>
    </row>
    <row r="914" spans="1:16" s="40" customFormat="1" hidden="1" x14ac:dyDescent="0.3">
      <c r="A914" s="40" t="s">
        <v>1850</v>
      </c>
      <c r="B914" s="34" t="s">
        <v>824</v>
      </c>
      <c r="C914" s="35" t="s">
        <v>2391</v>
      </c>
      <c r="D914" s="48">
        <v>129</v>
      </c>
      <c r="E914" s="42">
        <f>VLOOKUP(D914,episodes!$A$1:$B$76,2,FALSE)</f>
        <v>30</v>
      </c>
      <c r="F914" s="37" t="str">
        <f>VLOOKUP(D914,episodes!$A$1:$E$76,5,FALSE)</f>
        <v>Operation: Annihilate!</v>
      </c>
      <c r="G914" s="37">
        <f>VLOOKUP(D914,episodes!$A$1:$D$76,3,FALSE)</f>
        <v>1</v>
      </c>
      <c r="H914" s="37">
        <f>VLOOKUP(D914,episodes!$A$1:$D$76,4,FALSE)</f>
        <v>29</v>
      </c>
      <c r="I914" s="36"/>
      <c r="J914" s="43"/>
      <c r="K914" s="44">
        <f>COUNTIFS(A:A,A913)</f>
        <v>69</v>
      </c>
      <c r="L914" s="44">
        <f>COUNTIFS(B:B,B914)</f>
        <v>1</v>
      </c>
      <c r="M914" s="46" t="s">
        <v>1068</v>
      </c>
      <c r="N914" s="49" t="s">
        <v>2533</v>
      </c>
      <c r="O914" s="46" t="s">
        <v>1110</v>
      </c>
      <c r="P914" s="46" t="s">
        <v>2979</v>
      </c>
    </row>
    <row r="915" spans="1:16" s="40" customFormat="1" hidden="1" x14ac:dyDescent="0.3">
      <c r="A915" s="40" t="s">
        <v>1850</v>
      </c>
      <c r="B915" s="34" t="s">
        <v>815</v>
      </c>
      <c r="C915" s="35" t="s">
        <v>2392</v>
      </c>
      <c r="D915" s="48">
        <v>129</v>
      </c>
      <c r="E915" s="42">
        <f>VLOOKUP(D915,episodes!$A$1:$B$76,2,FALSE)</f>
        <v>30</v>
      </c>
      <c r="F915" s="37" t="str">
        <f>VLOOKUP(D915,episodes!$A$1:$E$76,5,FALSE)</f>
        <v>Operation: Annihilate!</v>
      </c>
      <c r="G915" s="37">
        <f>VLOOKUP(D915,episodes!$A$1:$D$76,3,FALSE)</f>
        <v>1</v>
      </c>
      <c r="H915" s="37">
        <f>VLOOKUP(D915,episodes!$A$1:$D$76,4,FALSE)</f>
        <v>29</v>
      </c>
      <c r="I915" s="36"/>
      <c r="J915" s="43"/>
      <c r="K915" s="44">
        <f>COUNTIFS(A:A,A914)</f>
        <v>69</v>
      </c>
      <c r="L915" s="44">
        <f>COUNTIFS(B:B,B915)</f>
        <v>3</v>
      </c>
      <c r="M915" s="46" t="s">
        <v>1068</v>
      </c>
      <c r="N915" s="49" t="s">
        <v>282</v>
      </c>
      <c r="O915" s="46" t="s">
        <v>1113</v>
      </c>
      <c r="P915" s="46" t="s">
        <v>2979</v>
      </c>
    </row>
    <row r="916" spans="1:16" s="40" customFormat="1" hidden="1" x14ac:dyDescent="0.3">
      <c r="A916" s="40" t="s">
        <v>1850</v>
      </c>
      <c r="B916" s="34" t="s">
        <v>813</v>
      </c>
      <c r="C916" s="35" t="s">
        <v>2443</v>
      </c>
      <c r="D916" s="41">
        <v>202</v>
      </c>
      <c r="E916" s="42">
        <f>VLOOKUP(D916,episodes!$A$1:$B$76,2,FALSE)</f>
        <v>32</v>
      </c>
      <c r="F916" s="37" t="str">
        <f>VLOOKUP(D916,episodes!$A$1:$E$76,5,FALSE)</f>
        <v>Who Mourns for Adonais?</v>
      </c>
      <c r="G916" s="37">
        <f>VLOOKUP(D916,episodes!$A$1:$D$76,3,FALSE)</f>
        <v>2</v>
      </c>
      <c r="H916" s="37">
        <f>VLOOKUP(D916,episodes!$A$1:$D$76,4,FALSE)</f>
        <v>2</v>
      </c>
      <c r="I916" s="36"/>
      <c r="J916" s="43"/>
      <c r="K916" s="44">
        <f>COUNTIFS(A:A,A915)</f>
        <v>69</v>
      </c>
      <c r="L916" s="44">
        <f>COUNTIFS(B:B,B916)</f>
        <v>2</v>
      </c>
      <c r="M916" s="46" t="s">
        <v>2536</v>
      </c>
      <c r="N916" s="45" t="s">
        <v>348</v>
      </c>
      <c r="O916" s="39" t="s">
        <v>1469</v>
      </c>
      <c r="P916" s="39" t="s">
        <v>2979</v>
      </c>
    </row>
    <row r="917" spans="1:16" s="40" customFormat="1" hidden="1" x14ac:dyDescent="0.3">
      <c r="A917" s="40" t="s">
        <v>1850</v>
      </c>
      <c r="B917" s="34" t="s">
        <v>1</v>
      </c>
      <c r="C917" s="35" t="s">
        <v>2460</v>
      </c>
      <c r="D917" s="41">
        <v>203</v>
      </c>
      <c r="E917" s="42">
        <f>VLOOKUP(D917,episodes!$A$1:$B$76,2,FALSE)</f>
        <v>33</v>
      </c>
      <c r="F917" s="37" t="str">
        <f>VLOOKUP(D917,episodes!$A$1:$E$76,5,FALSE)</f>
        <v>The Changeling</v>
      </c>
      <c r="G917" s="37">
        <f>VLOOKUP(D917,episodes!$A$1:$D$76,3,FALSE)</f>
        <v>2</v>
      </c>
      <c r="H917" s="37">
        <f>VLOOKUP(D917,episodes!$A$1:$D$76,4,FALSE)</f>
        <v>3</v>
      </c>
      <c r="I917" s="36"/>
      <c r="J917" s="43"/>
      <c r="K917" s="44">
        <f>COUNTIFS(A:A,A916)</f>
        <v>69</v>
      </c>
      <c r="L917" s="44">
        <f>COUNTIFS(B:B,B917)</f>
        <v>18</v>
      </c>
      <c r="M917" s="39" t="s">
        <v>850</v>
      </c>
      <c r="N917" s="39" t="s">
        <v>845</v>
      </c>
      <c r="O917" s="39" t="s">
        <v>1511</v>
      </c>
      <c r="P917" s="39" t="s">
        <v>2979</v>
      </c>
    </row>
    <row r="918" spans="1:16" s="40" customFormat="1" hidden="1" x14ac:dyDescent="0.3">
      <c r="A918" s="40" t="s">
        <v>1850</v>
      </c>
      <c r="B918" s="40" t="s">
        <v>1</v>
      </c>
      <c r="C918" s="35" t="s">
        <v>3438</v>
      </c>
      <c r="D918" s="41">
        <v>204</v>
      </c>
      <c r="E918" s="42">
        <f>VLOOKUP(D918,episodes!$A$1:$B$81,2,FALSE)</f>
        <v>34</v>
      </c>
      <c r="F918" s="37" t="str">
        <f>VLOOKUP(D918,episodes!$A$1:$E$81,5,FALSE)</f>
        <v>Mirror, Mirror</v>
      </c>
      <c r="G918" s="37">
        <f>VLOOKUP(D918,episodes!$A$1:$D$81,3,FALSE)</f>
        <v>2</v>
      </c>
      <c r="H918" s="37">
        <f>VLOOKUP(D918,episodes!$A$1:$D$81,4,FALSE)</f>
        <v>4</v>
      </c>
      <c r="I918" s="36"/>
      <c r="J918" s="43"/>
      <c r="K918" s="44">
        <f>COUNTIFS(A:A,A918)</f>
        <v>69</v>
      </c>
      <c r="L918" s="44">
        <f>COUNTIFS(B:B,B918)</f>
        <v>18</v>
      </c>
      <c r="M918" s="39"/>
      <c r="N918" s="39" t="s">
        <v>192</v>
      </c>
      <c r="O918" s="62"/>
      <c r="P918" s="39" t="s">
        <v>2979</v>
      </c>
    </row>
    <row r="919" spans="1:16" s="40" customFormat="1" hidden="1" x14ac:dyDescent="0.3">
      <c r="A919" s="40" t="s">
        <v>1850</v>
      </c>
      <c r="B919" s="40" t="s">
        <v>1</v>
      </c>
      <c r="C919" s="35" t="s">
        <v>3415</v>
      </c>
      <c r="D919" s="41">
        <v>204</v>
      </c>
      <c r="E919" s="42">
        <f>VLOOKUP(D919,episodes!$A$1:$B$81,2,FALSE)</f>
        <v>34</v>
      </c>
      <c r="F919" s="37" t="str">
        <f>VLOOKUP(D919,episodes!$A$1:$E$81,5,FALSE)</f>
        <v>Mirror, Mirror</v>
      </c>
      <c r="G919" s="37">
        <f>VLOOKUP(D919,episodes!$A$1:$D$81,3,FALSE)</f>
        <v>2</v>
      </c>
      <c r="H919" s="37">
        <f>VLOOKUP(D919,episodes!$A$1:$D$81,4,FALSE)</f>
        <v>4</v>
      </c>
      <c r="I919" s="36"/>
      <c r="J919" s="43"/>
      <c r="K919" s="44">
        <f>COUNTIFS(A:A,A919)</f>
        <v>69</v>
      </c>
      <c r="L919" s="44">
        <f>COUNTIFS(B:B,B919)</f>
        <v>18</v>
      </c>
      <c r="M919" s="39"/>
      <c r="N919" s="39" t="s">
        <v>192</v>
      </c>
      <c r="O919" s="62"/>
      <c r="P919" s="39" t="s">
        <v>2979</v>
      </c>
    </row>
    <row r="920" spans="1:16" s="40" customFormat="1" hidden="1" x14ac:dyDescent="0.3">
      <c r="A920" s="40" t="s">
        <v>1850</v>
      </c>
      <c r="B920" s="40" t="s">
        <v>1</v>
      </c>
      <c r="C920" s="35" t="s">
        <v>3436</v>
      </c>
      <c r="D920" s="41">
        <v>204</v>
      </c>
      <c r="E920" s="42">
        <f>VLOOKUP(D920,episodes!$A$1:$B$81,2,FALSE)</f>
        <v>34</v>
      </c>
      <c r="F920" s="37" t="str">
        <f>VLOOKUP(D920,episodes!$A$1:$E$81,5,FALSE)</f>
        <v>Mirror, Mirror</v>
      </c>
      <c r="G920" s="37">
        <f>VLOOKUP(D920,episodes!$A$1:$D$81,3,FALSE)</f>
        <v>2</v>
      </c>
      <c r="H920" s="37">
        <f>VLOOKUP(D920,episodes!$A$1:$D$81,4,FALSE)</f>
        <v>4</v>
      </c>
      <c r="I920" s="36"/>
      <c r="J920" s="43"/>
      <c r="K920" s="44">
        <f>COUNTIFS(A:A,A920)</f>
        <v>69</v>
      </c>
      <c r="L920" s="44">
        <f>COUNTIFS(B:B,B920)</f>
        <v>18</v>
      </c>
      <c r="M920" s="39"/>
      <c r="N920" s="39" t="s">
        <v>192</v>
      </c>
      <c r="O920" s="62"/>
      <c r="P920" s="39" t="s">
        <v>2979</v>
      </c>
    </row>
    <row r="921" spans="1:16" s="40" customFormat="1" hidden="1" x14ac:dyDescent="0.3">
      <c r="A921" s="40" t="s">
        <v>1850</v>
      </c>
      <c r="B921" s="40" t="s">
        <v>1</v>
      </c>
      <c r="C921" s="35" t="s">
        <v>3413</v>
      </c>
      <c r="D921" s="41">
        <v>204</v>
      </c>
      <c r="E921" s="42">
        <f>VLOOKUP(D921,episodes!$A$1:$B$81,2,FALSE)</f>
        <v>34</v>
      </c>
      <c r="F921" s="37" t="str">
        <f>VLOOKUP(D921,episodes!$A$1:$E$81,5,FALSE)</f>
        <v>Mirror, Mirror</v>
      </c>
      <c r="G921" s="37">
        <f>VLOOKUP(D921,episodes!$A$1:$D$81,3,FALSE)</f>
        <v>2</v>
      </c>
      <c r="H921" s="37">
        <f>VLOOKUP(D921,episodes!$A$1:$D$81,4,FALSE)</f>
        <v>4</v>
      </c>
      <c r="I921" s="36"/>
      <c r="J921" s="43"/>
      <c r="K921" s="44">
        <f>COUNTIFS(A:A,A921)</f>
        <v>69</v>
      </c>
      <c r="L921" s="44">
        <f>COUNTIFS(B:B,B921)</f>
        <v>18</v>
      </c>
      <c r="M921" s="39"/>
      <c r="N921" s="39" t="s">
        <v>192</v>
      </c>
      <c r="O921" s="62"/>
      <c r="P921" s="39" t="s">
        <v>2979</v>
      </c>
    </row>
    <row r="922" spans="1:16" s="40" customFormat="1" hidden="1" x14ac:dyDescent="0.3">
      <c r="A922" s="40" t="s">
        <v>1850</v>
      </c>
      <c r="B922" s="40" t="s">
        <v>1</v>
      </c>
      <c r="C922" s="35" t="s">
        <v>3433</v>
      </c>
      <c r="D922" s="41">
        <v>204</v>
      </c>
      <c r="E922" s="42">
        <f>VLOOKUP(D922,episodes!$A$1:$B$81,2,FALSE)</f>
        <v>34</v>
      </c>
      <c r="F922" s="37" t="str">
        <f>VLOOKUP(D922,episodes!$A$1:$E$81,5,FALSE)</f>
        <v>Mirror, Mirror</v>
      </c>
      <c r="G922" s="37">
        <f>VLOOKUP(D922,episodes!$A$1:$D$81,3,FALSE)</f>
        <v>2</v>
      </c>
      <c r="H922" s="37">
        <f>VLOOKUP(D922,episodes!$A$1:$D$81,4,FALSE)</f>
        <v>4</v>
      </c>
      <c r="I922" s="36"/>
      <c r="J922" s="43"/>
      <c r="K922" s="44">
        <f>COUNTIFS(A:A,A922)</f>
        <v>69</v>
      </c>
      <c r="L922" s="44">
        <f>COUNTIFS(B:B,B922)</f>
        <v>18</v>
      </c>
      <c r="M922" s="39"/>
      <c r="N922" s="39" t="s">
        <v>192</v>
      </c>
      <c r="O922" s="62"/>
      <c r="P922" s="39" t="s">
        <v>2979</v>
      </c>
    </row>
    <row r="923" spans="1:16" s="40" customFormat="1" hidden="1" x14ac:dyDescent="0.3">
      <c r="A923" s="40" t="s">
        <v>1851</v>
      </c>
      <c r="B923" s="34" t="s">
        <v>812</v>
      </c>
      <c r="C923" s="35" t="s">
        <v>3320</v>
      </c>
      <c r="D923" s="48">
        <v>118</v>
      </c>
      <c r="E923" s="42">
        <f>VLOOKUP(D923,episodes!$A$1:$B$76,2,FALSE)</f>
        <v>19</v>
      </c>
      <c r="F923" s="37" t="str">
        <f>VLOOKUP(D923,episodes!$A$1:$E$76,5,FALSE)</f>
        <v>Arena</v>
      </c>
      <c r="G923" s="37">
        <f>VLOOKUP(D923,episodes!$A$1:$D$76,3,FALSE)</f>
        <v>1</v>
      </c>
      <c r="H923" s="37">
        <f>VLOOKUP(D923,episodes!$A$1:$D$76,4,FALSE)</f>
        <v>18</v>
      </c>
      <c r="I923" s="36"/>
      <c r="J923" s="43"/>
      <c r="K923" s="44">
        <f>COUNTIFS(A:A,A922)</f>
        <v>69</v>
      </c>
      <c r="L923" s="44">
        <f>COUNTIFS(B:B,B923)</f>
        <v>13</v>
      </c>
      <c r="M923" s="46" t="s">
        <v>2491</v>
      </c>
      <c r="N923" s="49" t="s">
        <v>529</v>
      </c>
      <c r="O923" s="46" t="s">
        <v>1491</v>
      </c>
      <c r="P923" s="46" t="s">
        <v>2979</v>
      </c>
    </row>
    <row r="924" spans="1:16" s="40" customFormat="1" hidden="1" x14ac:dyDescent="0.3">
      <c r="A924" s="40" t="s">
        <v>1852</v>
      </c>
      <c r="B924" s="34" t="s">
        <v>688</v>
      </c>
      <c r="C924" s="35" t="s">
        <v>2084</v>
      </c>
      <c r="D924" s="41">
        <v>107</v>
      </c>
      <c r="E924" s="42">
        <f>VLOOKUP(D924,episodes!$A$1:$B$76,2,FALSE)</f>
        <v>8</v>
      </c>
      <c r="F924" s="37" t="str">
        <f>VLOOKUP(D924,episodes!$A$1:$E$76,5,FALSE)</f>
        <v>What Are Little Girls Made Of?</v>
      </c>
      <c r="G924" s="37">
        <f>VLOOKUP(D924,episodes!$A$1:$D$76,3,FALSE)</f>
        <v>1</v>
      </c>
      <c r="H924" s="37">
        <f>VLOOKUP(D924,episodes!$A$1:$D$76,4,FALSE)</f>
        <v>7</v>
      </c>
      <c r="I924" s="36"/>
      <c r="J924" s="43"/>
      <c r="K924" s="44">
        <f>COUNTIFS(A:A,A923)</f>
        <v>1</v>
      </c>
      <c r="L924" s="44">
        <f>COUNTIFS(B:B,B924)</f>
        <v>19</v>
      </c>
      <c r="M924" s="46" t="s">
        <v>2491</v>
      </c>
      <c r="N924" s="39" t="s">
        <v>112</v>
      </c>
      <c r="O924" s="39" t="s">
        <v>1635</v>
      </c>
      <c r="P924" s="39" t="s">
        <v>2979</v>
      </c>
    </row>
    <row r="925" spans="1:16" s="40" customFormat="1" hidden="1" x14ac:dyDescent="0.3">
      <c r="A925" s="40" t="s">
        <v>1853</v>
      </c>
      <c r="B925" s="43" t="s">
        <v>723</v>
      </c>
      <c r="C925" s="35" t="s">
        <v>2483</v>
      </c>
      <c r="D925" s="41">
        <v>101</v>
      </c>
      <c r="E925" s="42">
        <f>VLOOKUP(D925,episodes!$A$1:$B$76,2,FALSE)</f>
        <v>2</v>
      </c>
      <c r="F925" s="37" t="str">
        <f>VLOOKUP(D925,episodes!$A$1:$E$76,5,FALSE)</f>
        <v>The Man Trap</v>
      </c>
      <c r="G925" s="37">
        <f>VLOOKUP(D925,episodes!$A$1:$D$76,3,FALSE)</f>
        <v>1</v>
      </c>
      <c r="H925" s="37">
        <f>VLOOKUP(D925,episodes!$A$1:$D$76,4,FALSE)</f>
        <v>1</v>
      </c>
      <c r="I925" s="36"/>
      <c r="J925" s="43"/>
      <c r="K925" s="44">
        <f>COUNTIFS(A:A,A924)</f>
        <v>1</v>
      </c>
      <c r="L925" s="44">
        <f>COUNTIFS(B:B,B925)</f>
        <v>24</v>
      </c>
      <c r="M925" s="39" t="s">
        <v>2543</v>
      </c>
      <c r="N925" s="39"/>
      <c r="O925" s="39" t="s">
        <v>1618</v>
      </c>
      <c r="P925" s="39" t="s">
        <v>2979</v>
      </c>
    </row>
    <row r="926" spans="1:16" s="40" customFormat="1" hidden="1" x14ac:dyDescent="0.3">
      <c r="A926" s="40" t="s">
        <v>1853</v>
      </c>
      <c r="B926" s="43" t="s">
        <v>723</v>
      </c>
      <c r="C926" s="35" t="s">
        <v>2007</v>
      </c>
      <c r="D926" s="41">
        <v>102</v>
      </c>
      <c r="E926" s="42">
        <f>VLOOKUP(D926,episodes!$A$1:$B$76,2,FALSE)</f>
        <v>3</v>
      </c>
      <c r="F926" s="37" t="str">
        <f>VLOOKUP(D926,episodes!$A$1:$E$76,5,FALSE)</f>
        <v>Charlie X</v>
      </c>
      <c r="G926" s="37">
        <f>VLOOKUP(D926,episodes!$A$1:$D$76,3,FALSE)</f>
        <v>1</v>
      </c>
      <c r="H926" s="37">
        <f>VLOOKUP(D926,episodes!$A$1:$D$76,4,FALSE)</f>
        <v>2</v>
      </c>
      <c r="I926" s="36"/>
      <c r="J926" s="43"/>
      <c r="K926" s="44">
        <f>COUNTIFS(A:A,A925)</f>
        <v>28</v>
      </c>
      <c r="L926" s="44">
        <f>COUNTIFS(B:B,B926)</f>
        <v>24</v>
      </c>
      <c r="M926" s="39" t="s">
        <v>2543</v>
      </c>
      <c r="N926" s="39"/>
      <c r="O926" s="39" t="s">
        <v>1619</v>
      </c>
      <c r="P926" s="39" t="s">
        <v>2979</v>
      </c>
    </row>
    <row r="927" spans="1:16" s="40" customFormat="1" hidden="1" x14ac:dyDescent="0.3">
      <c r="A927" s="40" t="s">
        <v>1853</v>
      </c>
      <c r="B927" s="43" t="s">
        <v>723</v>
      </c>
      <c r="C927" s="35" t="s">
        <v>2007</v>
      </c>
      <c r="D927" s="41">
        <v>102</v>
      </c>
      <c r="E927" s="42">
        <f>VLOOKUP(D927,episodes!$A$1:$B$76,2,FALSE)</f>
        <v>3</v>
      </c>
      <c r="F927" s="37" t="str">
        <f>VLOOKUP(D927,episodes!$A$1:$E$76,5,FALSE)</f>
        <v>Charlie X</v>
      </c>
      <c r="G927" s="37">
        <f>VLOOKUP(D927,episodes!$A$1:$D$76,3,FALSE)</f>
        <v>1</v>
      </c>
      <c r="H927" s="37">
        <f>VLOOKUP(D927,episodes!$A$1:$D$76,4,FALSE)</f>
        <v>2</v>
      </c>
      <c r="I927" s="36"/>
      <c r="J927" s="43"/>
      <c r="K927" s="44">
        <f>COUNTIFS(A:A,A926)</f>
        <v>28</v>
      </c>
      <c r="L927" s="44">
        <f>COUNTIFS(B:B,B927)</f>
        <v>24</v>
      </c>
      <c r="M927" s="39" t="s">
        <v>2543</v>
      </c>
      <c r="N927" s="39"/>
      <c r="O927" s="39" t="s">
        <v>1619</v>
      </c>
      <c r="P927" s="39" t="s">
        <v>2979</v>
      </c>
    </row>
    <row r="928" spans="1:16" s="40" customFormat="1" hidden="1" x14ac:dyDescent="0.3">
      <c r="A928" s="40" t="s">
        <v>1853</v>
      </c>
      <c r="B928" s="43" t="s">
        <v>723</v>
      </c>
      <c r="C928" s="35" t="s">
        <v>2007</v>
      </c>
      <c r="D928" s="41">
        <v>102</v>
      </c>
      <c r="E928" s="42">
        <f>VLOOKUP(D928,episodes!$A$1:$B$76,2,FALSE)</f>
        <v>3</v>
      </c>
      <c r="F928" s="37" t="str">
        <f>VLOOKUP(D928,episodes!$A$1:$E$76,5,FALSE)</f>
        <v>Charlie X</v>
      </c>
      <c r="G928" s="37">
        <f>VLOOKUP(D928,episodes!$A$1:$D$76,3,FALSE)</f>
        <v>1</v>
      </c>
      <c r="H928" s="37">
        <f>VLOOKUP(D928,episodes!$A$1:$D$76,4,FALSE)</f>
        <v>2</v>
      </c>
      <c r="I928" s="36"/>
      <c r="J928" s="43"/>
      <c r="K928" s="44">
        <f>COUNTIFS(A:A,A927)</f>
        <v>28</v>
      </c>
      <c r="L928" s="44">
        <f>COUNTIFS(B:B,B928)</f>
        <v>24</v>
      </c>
      <c r="M928" s="39" t="s">
        <v>2543</v>
      </c>
      <c r="N928" s="39"/>
      <c r="O928" s="39" t="s">
        <v>1619</v>
      </c>
      <c r="P928" s="39" t="s">
        <v>2979</v>
      </c>
    </row>
    <row r="929" spans="1:16" s="40" customFormat="1" hidden="1" x14ac:dyDescent="0.3">
      <c r="A929" s="40" t="s">
        <v>1853</v>
      </c>
      <c r="B929" s="43" t="s">
        <v>723</v>
      </c>
      <c r="C929" s="35" t="s">
        <v>2007</v>
      </c>
      <c r="D929" s="41">
        <v>102</v>
      </c>
      <c r="E929" s="42">
        <f>VLOOKUP(D929,episodes!$A$1:$B$76,2,FALSE)</f>
        <v>3</v>
      </c>
      <c r="F929" s="37" t="str">
        <f>VLOOKUP(D929,episodes!$A$1:$E$76,5,FALSE)</f>
        <v>Charlie X</v>
      </c>
      <c r="G929" s="37">
        <f>VLOOKUP(D929,episodes!$A$1:$D$76,3,FALSE)</f>
        <v>1</v>
      </c>
      <c r="H929" s="37">
        <f>VLOOKUP(D929,episodes!$A$1:$D$76,4,FALSE)</f>
        <v>2</v>
      </c>
      <c r="I929" s="36"/>
      <c r="J929" s="43"/>
      <c r="K929" s="44">
        <f>COUNTIFS(A:A,A928)</f>
        <v>28</v>
      </c>
      <c r="L929" s="44">
        <f>COUNTIFS(B:B,B929)</f>
        <v>24</v>
      </c>
      <c r="M929" s="39" t="s">
        <v>2543</v>
      </c>
      <c r="N929" s="39"/>
      <c r="O929" s="39" t="s">
        <v>1619</v>
      </c>
      <c r="P929" s="39" t="s">
        <v>2979</v>
      </c>
    </row>
    <row r="930" spans="1:16" s="40" customFormat="1" hidden="1" x14ac:dyDescent="0.3">
      <c r="A930" s="40" t="s">
        <v>1853</v>
      </c>
      <c r="B930" s="43" t="s">
        <v>723</v>
      </c>
      <c r="C930" s="35" t="s">
        <v>2031</v>
      </c>
      <c r="D930" s="36">
        <v>104</v>
      </c>
      <c r="E930" s="42">
        <f>VLOOKUP(D930,episodes!$A$1:$B$76,2,FALSE)</f>
        <v>5</v>
      </c>
      <c r="F930" s="37" t="str">
        <f>VLOOKUP(D930,episodes!$A$1:$E$76,5,FALSE)</f>
        <v>The Naked Time</v>
      </c>
      <c r="G930" s="37">
        <f>VLOOKUP(D930,episodes!$A$1:$D$76,3,FALSE)</f>
        <v>1</v>
      </c>
      <c r="H930" s="37">
        <f>VLOOKUP(D930,episodes!$A$1:$D$76,4,FALSE)</f>
        <v>4</v>
      </c>
      <c r="I930" s="36"/>
      <c r="J930" s="43"/>
      <c r="K930" s="44">
        <f>COUNTIFS(A:A,A929)</f>
        <v>28</v>
      </c>
      <c r="L930" s="44">
        <f>COUNTIFS(B:B,B930)</f>
        <v>24</v>
      </c>
      <c r="M930" s="39" t="s">
        <v>2543</v>
      </c>
      <c r="N930" s="39" t="s">
        <v>2536</v>
      </c>
      <c r="O930" s="39" t="s">
        <v>1620</v>
      </c>
      <c r="P930" s="39" t="s">
        <v>2979</v>
      </c>
    </row>
    <row r="931" spans="1:16" s="40" customFormat="1" hidden="1" x14ac:dyDescent="0.3">
      <c r="A931" s="40" t="s">
        <v>1853</v>
      </c>
      <c r="B931" s="43" t="s">
        <v>723</v>
      </c>
      <c r="C931" s="35" t="s">
        <v>2046</v>
      </c>
      <c r="D931" s="41">
        <v>105</v>
      </c>
      <c r="E931" s="42">
        <f>VLOOKUP(D931,episodes!$A$1:$B$76,2,FALSE)</f>
        <v>6</v>
      </c>
      <c r="F931" s="37" t="str">
        <f>VLOOKUP(D931,episodes!$A$1:$E$76,5,FALSE)</f>
        <v>The Enemy Within</v>
      </c>
      <c r="G931" s="37">
        <f>VLOOKUP(D931,episodes!$A$1:$D$76,3,FALSE)</f>
        <v>1</v>
      </c>
      <c r="H931" s="37">
        <f>VLOOKUP(D931,episodes!$A$1:$D$76,4,FALSE)</f>
        <v>5</v>
      </c>
      <c r="I931" s="36"/>
      <c r="J931" s="43"/>
      <c r="K931" s="44">
        <f>COUNTIFS(A:A,A930)</f>
        <v>28</v>
      </c>
      <c r="L931" s="44">
        <f>COUNTIFS(B:B,B931)</f>
        <v>24</v>
      </c>
      <c r="M931" s="39" t="s">
        <v>2543</v>
      </c>
      <c r="N931" s="39"/>
      <c r="O931" s="39" t="s">
        <v>1621</v>
      </c>
      <c r="P931" s="39" t="s">
        <v>2979</v>
      </c>
    </row>
    <row r="932" spans="1:16" s="40" customFormat="1" hidden="1" x14ac:dyDescent="0.3">
      <c r="A932" s="40" t="s">
        <v>1853</v>
      </c>
      <c r="B932" s="43" t="s">
        <v>723</v>
      </c>
      <c r="C932" s="35" t="s">
        <v>2047</v>
      </c>
      <c r="D932" s="41">
        <v>105</v>
      </c>
      <c r="E932" s="42">
        <f>VLOOKUP(D932,episodes!$A$1:$B$76,2,FALSE)</f>
        <v>6</v>
      </c>
      <c r="F932" s="37" t="str">
        <f>VLOOKUP(D932,episodes!$A$1:$E$76,5,FALSE)</f>
        <v>The Enemy Within</v>
      </c>
      <c r="G932" s="37">
        <f>VLOOKUP(D932,episodes!$A$1:$D$76,3,FALSE)</f>
        <v>1</v>
      </c>
      <c r="H932" s="37">
        <f>VLOOKUP(D932,episodes!$A$1:$D$76,4,FALSE)</f>
        <v>5</v>
      </c>
      <c r="I932" s="36"/>
      <c r="J932" s="43"/>
      <c r="K932" s="44">
        <f>COUNTIFS(A:A,A931)</f>
        <v>28</v>
      </c>
      <c r="L932" s="44">
        <f>COUNTIFS(B:B,B932)</f>
        <v>24</v>
      </c>
      <c r="M932" s="39" t="s">
        <v>2543</v>
      </c>
      <c r="N932" s="39"/>
      <c r="O932" s="39" t="s">
        <v>1622</v>
      </c>
      <c r="P932" s="39" t="s">
        <v>2979</v>
      </c>
    </row>
    <row r="933" spans="1:16" s="40" customFormat="1" hidden="1" x14ac:dyDescent="0.3">
      <c r="A933" s="40" t="s">
        <v>1853</v>
      </c>
      <c r="B933" s="43" t="s">
        <v>723</v>
      </c>
      <c r="C933" s="35" t="s">
        <v>2048</v>
      </c>
      <c r="D933" s="41">
        <v>105</v>
      </c>
      <c r="E933" s="42">
        <f>VLOOKUP(D933,episodes!$A$1:$B$76,2,FALSE)</f>
        <v>6</v>
      </c>
      <c r="F933" s="37" t="str">
        <f>VLOOKUP(D933,episodes!$A$1:$E$76,5,FALSE)</f>
        <v>The Enemy Within</v>
      </c>
      <c r="G933" s="37">
        <f>VLOOKUP(D933,episodes!$A$1:$D$76,3,FALSE)</f>
        <v>1</v>
      </c>
      <c r="H933" s="37">
        <f>VLOOKUP(D933,episodes!$A$1:$D$76,4,FALSE)</f>
        <v>5</v>
      </c>
      <c r="I933" s="36"/>
      <c r="J933" s="43"/>
      <c r="K933" s="44">
        <f>COUNTIFS(A:A,A932)</f>
        <v>28</v>
      </c>
      <c r="L933" s="44">
        <f>COUNTIFS(B:B,B933)</f>
        <v>24</v>
      </c>
      <c r="M933" s="39" t="s">
        <v>2543</v>
      </c>
      <c r="N933" s="39"/>
      <c r="O933" s="39" t="s">
        <v>1623</v>
      </c>
      <c r="P933" s="39" t="s">
        <v>2979</v>
      </c>
    </row>
    <row r="934" spans="1:16" s="40" customFormat="1" hidden="1" x14ac:dyDescent="0.3">
      <c r="A934" s="40" t="s">
        <v>1853</v>
      </c>
      <c r="B934" s="43" t="s">
        <v>723</v>
      </c>
      <c r="C934" s="35" t="s">
        <v>2049</v>
      </c>
      <c r="D934" s="41">
        <v>105</v>
      </c>
      <c r="E934" s="42">
        <f>VLOOKUP(D934,episodes!$A$1:$B$76,2,FALSE)</f>
        <v>6</v>
      </c>
      <c r="F934" s="37" t="str">
        <f>VLOOKUP(D934,episodes!$A$1:$E$76,5,FALSE)</f>
        <v>The Enemy Within</v>
      </c>
      <c r="G934" s="37">
        <f>VLOOKUP(D934,episodes!$A$1:$D$76,3,FALSE)</f>
        <v>1</v>
      </c>
      <c r="H934" s="37">
        <f>VLOOKUP(D934,episodes!$A$1:$D$76,4,FALSE)</f>
        <v>5</v>
      </c>
      <c r="I934" s="36"/>
      <c r="J934" s="43"/>
      <c r="K934" s="44">
        <f>COUNTIFS(A:A,A933)</f>
        <v>28</v>
      </c>
      <c r="L934" s="44">
        <f>COUNTIFS(B:B,B934)</f>
        <v>24</v>
      </c>
      <c r="M934" s="39" t="s">
        <v>2543</v>
      </c>
      <c r="N934" s="39" t="s">
        <v>584</v>
      </c>
      <c r="O934" s="39" t="s">
        <v>1624</v>
      </c>
      <c r="P934" s="39" t="s">
        <v>2979</v>
      </c>
    </row>
    <row r="935" spans="1:16" s="58" customFormat="1" hidden="1" x14ac:dyDescent="0.3">
      <c r="A935" s="40" t="s">
        <v>1853</v>
      </c>
      <c r="B935" s="43" t="s">
        <v>790</v>
      </c>
      <c r="C935" s="35" t="s">
        <v>2062</v>
      </c>
      <c r="D935" s="41">
        <v>106</v>
      </c>
      <c r="E935" s="42">
        <f>VLOOKUP(D935,episodes!$A$1:$B$76,2,FALSE)</f>
        <v>7</v>
      </c>
      <c r="F935" s="37" t="str">
        <f>VLOOKUP(D935,episodes!$A$1:$E$76,5,FALSE)</f>
        <v>Mudd's Women</v>
      </c>
      <c r="G935" s="37">
        <f>VLOOKUP(D935,episodes!$A$1:$D$76,3,FALSE)</f>
        <v>1</v>
      </c>
      <c r="H935" s="37">
        <f>VLOOKUP(D935,episodes!$A$1:$D$76,4,FALSE)</f>
        <v>6</v>
      </c>
      <c r="I935" s="36"/>
      <c r="J935" s="43"/>
      <c r="K935" s="44">
        <f>COUNTIFS(A:A,A934)</f>
        <v>28</v>
      </c>
      <c r="L935" s="44">
        <f>COUNTIFS(B:B,B935)</f>
        <v>20</v>
      </c>
      <c r="M935" s="39" t="s">
        <v>2543</v>
      </c>
      <c r="N935" s="39"/>
      <c r="O935" s="39" t="s">
        <v>1614</v>
      </c>
      <c r="P935" s="39" t="s">
        <v>2979</v>
      </c>
    </row>
    <row r="936" spans="1:16" s="58" customFormat="1" hidden="1" x14ac:dyDescent="0.3">
      <c r="A936" s="40" t="s">
        <v>1853</v>
      </c>
      <c r="B936" s="43" t="s">
        <v>723</v>
      </c>
      <c r="C936" s="35" t="s">
        <v>2097</v>
      </c>
      <c r="D936" s="41">
        <v>108</v>
      </c>
      <c r="E936" s="42">
        <f>VLOOKUP(D936,episodes!$A$1:$B$76,2,FALSE)</f>
        <v>9</v>
      </c>
      <c r="F936" s="37" t="str">
        <f>VLOOKUP(D936,episodes!$A$1:$E$76,5,FALSE)</f>
        <v>Miri</v>
      </c>
      <c r="G936" s="37">
        <f>VLOOKUP(D936,episodes!$A$1:$D$76,3,FALSE)</f>
        <v>1</v>
      </c>
      <c r="H936" s="37">
        <f>VLOOKUP(D936,episodes!$A$1:$D$76,4,FALSE)</f>
        <v>8</v>
      </c>
      <c r="I936" s="36"/>
      <c r="J936" s="43"/>
      <c r="K936" s="44">
        <f>COUNTIFS(A:A,A935)</f>
        <v>28</v>
      </c>
      <c r="L936" s="44">
        <f>COUNTIFS(B:B,B936)</f>
        <v>24</v>
      </c>
      <c r="M936" s="39" t="s">
        <v>2543</v>
      </c>
      <c r="N936" s="39" t="s">
        <v>584</v>
      </c>
      <c r="O936" s="39" t="s">
        <v>1625</v>
      </c>
      <c r="P936" s="39" t="s">
        <v>2979</v>
      </c>
    </row>
    <row r="937" spans="1:16" s="58" customFormat="1" hidden="1" x14ac:dyDescent="0.3">
      <c r="A937" s="40" t="s">
        <v>1853</v>
      </c>
      <c r="B937" s="43" t="s">
        <v>723</v>
      </c>
      <c r="C937" s="35" t="s">
        <v>3211</v>
      </c>
      <c r="D937" s="41">
        <v>109</v>
      </c>
      <c r="E937" s="42">
        <f>VLOOKUP(D937,episodes!$A$1:$B$76,2,FALSE)</f>
        <v>10</v>
      </c>
      <c r="F937" s="37" t="str">
        <f>VLOOKUP(D937,episodes!$A$1:$E$76,5,FALSE)</f>
        <v>Dagger of the Mind</v>
      </c>
      <c r="G937" s="37">
        <f>VLOOKUP(D937,episodes!$A$1:$D$76,3,FALSE)</f>
        <v>1</v>
      </c>
      <c r="H937" s="37">
        <f>VLOOKUP(D937,episodes!$A$1:$D$76,4,FALSE)</f>
        <v>9</v>
      </c>
      <c r="I937" s="36"/>
      <c r="J937" s="43"/>
      <c r="K937" s="44">
        <f>COUNTIFS(A:A,A936)</f>
        <v>28</v>
      </c>
      <c r="L937" s="44">
        <f>COUNTIFS(B:B,B937)</f>
        <v>24</v>
      </c>
      <c r="M937" s="39" t="s">
        <v>2543</v>
      </c>
      <c r="N937" s="39"/>
      <c r="O937" s="39" t="s">
        <v>1626</v>
      </c>
      <c r="P937" s="39" t="s">
        <v>2979</v>
      </c>
    </row>
    <row r="938" spans="1:16" s="58" customFormat="1" hidden="1" x14ac:dyDescent="0.3">
      <c r="A938" s="40" t="s">
        <v>1853</v>
      </c>
      <c r="B938" s="43" t="s">
        <v>723</v>
      </c>
      <c r="C938" s="35" t="s">
        <v>3228</v>
      </c>
      <c r="D938" s="41">
        <v>110</v>
      </c>
      <c r="E938" s="42">
        <f>VLOOKUP(D938,episodes!$A$1:$B$76,2,FALSE)</f>
        <v>11</v>
      </c>
      <c r="F938" s="37" t="str">
        <f>VLOOKUP(D938,episodes!$A$1:$E$76,5,FALSE)</f>
        <v>The Corbomite Maneuver</v>
      </c>
      <c r="G938" s="37">
        <f>VLOOKUP(D938,episodes!$A$1:$D$76,3,FALSE)</f>
        <v>1</v>
      </c>
      <c r="H938" s="37">
        <f>VLOOKUP(D938,episodes!$A$1:$D$76,4,FALSE)</f>
        <v>10</v>
      </c>
      <c r="I938" s="36"/>
      <c r="J938" s="43"/>
      <c r="K938" s="44">
        <f>COUNTIFS(A:A,A937)</f>
        <v>28</v>
      </c>
      <c r="L938" s="44">
        <f>COUNTIFS(B:B,B938)</f>
        <v>24</v>
      </c>
      <c r="M938" s="39" t="s">
        <v>2543</v>
      </c>
      <c r="N938" s="39" t="s">
        <v>2536</v>
      </c>
      <c r="O938" s="39" t="s">
        <v>1644</v>
      </c>
      <c r="P938" s="39" t="s">
        <v>2979</v>
      </c>
    </row>
    <row r="939" spans="1:16" s="58" customFormat="1" hidden="1" x14ac:dyDescent="0.3">
      <c r="A939" s="40" t="s">
        <v>1853</v>
      </c>
      <c r="B939" s="43" t="s">
        <v>723</v>
      </c>
      <c r="C939" s="35" t="s">
        <v>3248</v>
      </c>
      <c r="D939" s="41">
        <v>113</v>
      </c>
      <c r="E939" s="42">
        <f>VLOOKUP(D939,episodes!$A$1:$B$76,2,FALSE)</f>
        <v>14</v>
      </c>
      <c r="F939" s="37" t="str">
        <f>VLOOKUP(D939,episodes!$A$1:$E$76,5,FALSE)</f>
        <v>The Conscience of the King</v>
      </c>
      <c r="G939" s="37">
        <f>VLOOKUP(D939,episodes!$A$1:$D$76,3,FALSE)</f>
        <v>1</v>
      </c>
      <c r="H939" s="37">
        <f>VLOOKUP(D939,episodes!$A$1:$D$76,4,FALSE)</f>
        <v>13</v>
      </c>
      <c r="I939" s="36"/>
      <c r="J939" s="43"/>
      <c r="K939" s="44">
        <f>COUNTIFS(A:A,A938)</f>
        <v>28</v>
      </c>
      <c r="L939" s="44">
        <f>COUNTIFS(B:B,B939)</f>
        <v>24</v>
      </c>
      <c r="M939" s="39" t="s">
        <v>2543</v>
      </c>
      <c r="N939" s="39"/>
      <c r="O939" s="39" t="s">
        <v>1650</v>
      </c>
      <c r="P939" s="39" t="s">
        <v>2979</v>
      </c>
    </row>
    <row r="940" spans="1:16" s="58" customFormat="1" hidden="1" x14ac:dyDescent="0.3">
      <c r="A940" s="40" t="s">
        <v>1853</v>
      </c>
      <c r="B940" s="43" t="s">
        <v>790</v>
      </c>
      <c r="C940" s="35" t="s">
        <v>2168</v>
      </c>
      <c r="D940" s="41">
        <v>115</v>
      </c>
      <c r="E940" s="42">
        <f>VLOOKUP(D940,episodes!$A$1:$B$76,2,FALSE)</f>
        <v>16</v>
      </c>
      <c r="F940" s="37" t="str">
        <f>VLOOKUP(D940,episodes!$A$1:$E$76,5,FALSE)</f>
        <v>Shore Leave</v>
      </c>
      <c r="G940" s="37">
        <f>VLOOKUP(D940,episodes!$A$1:$D$76,3,FALSE)</f>
        <v>1</v>
      </c>
      <c r="H940" s="37">
        <f>VLOOKUP(D940,episodes!$A$1:$D$76,4,FALSE)</f>
        <v>15</v>
      </c>
      <c r="I940" s="36"/>
      <c r="J940" s="43"/>
      <c r="K940" s="44">
        <f>COUNTIFS(A:A,A939)</f>
        <v>28</v>
      </c>
      <c r="L940" s="44">
        <f>COUNTIFS(B:B,B940)</f>
        <v>20</v>
      </c>
      <c r="M940" s="39" t="s">
        <v>2543</v>
      </c>
      <c r="N940" s="39"/>
      <c r="O940" s="39" t="s">
        <v>1615</v>
      </c>
      <c r="P940" s="39" t="s">
        <v>2979</v>
      </c>
    </row>
    <row r="941" spans="1:16" s="58" customFormat="1" hidden="1" x14ac:dyDescent="0.3">
      <c r="A941" s="40" t="s">
        <v>1853</v>
      </c>
      <c r="B941" s="43" t="s">
        <v>723</v>
      </c>
      <c r="C941" s="35" t="s">
        <v>2222</v>
      </c>
      <c r="D941" s="48">
        <v>119</v>
      </c>
      <c r="E941" s="42">
        <f>VLOOKUP(D941,episodes!$A$1:$B$76,2,FALSE)</f>
        <v>20</v>
      </c>
      <c r="F941" s="37" t="str">
        <f>VLOOKUP(D941,episodes!$A$1:$E$76,5,FALSE)</f>
        <v>Tomorrow Is Yesterday</v>
      </c>
      <c r="G941" s="37">
        <f>VLOOKUP(D941,episodes!$A$1:$D$76,3,FALSE)</f>
        <v>1</v>
      </c>
      <c r="H941" s="37">
        <f>VLOOKUP(D941,episodes!$A$1:$D$76,4,FALSE)</f>
        <v>19</v>
      </c>
      <c r="I941" s="36"/>
      <c r="J941" s="43"/>
      <c r="K941" s="44">
        <f>COUNTIFS(A:A,A940)</f>
        <v>28</v>
      </c>
      <c r="L941" s="44">
        <f>COUNTIFS(B:B,B941)</f>
        <v>24</v>
      </c>
      <c r="M941" s="39" t="s">
        <v>2543</v>
      </c>
      <c r="N941" s="39"/>
      <c r="O941" s="46" t="s">
        <v>1652</v>
      </c>
      <c r="P941" s="46" t="s">
        <v>2979</v>
      </c>
    </row>
    <row r="942" spans="1:16" s="58" customFormat="1" hidden="1" x14ac:dyDescent="0.3">
      <c r="A942" s="40" t="s">
        <v>1853</v>
      </c>
      <c r="B942" s="43" t="s">
        <v>790</v>
      </c>
      <c r="C942" s="35" t="s">
        <v>3348</v>
      </c>
      <c r="D942" s="48">
        <v>120</v>
      </c>
      <c r="E942" s="42">
        <f>VLOOKUP(D942,episodes!$A$1:$B$76,2,FALSE)</f>
        <v>21</v>
      </c>
      <c r="F942" s="37" t="str">
        <f>VLOOKUP(D942,episodes!$A$1:$E$76,5,FALSE)</f>
        <v>Court Martial</v>
      </c>
      <c r="G942" s="37">
        <f>VLOOKUP(D942,episodes!$A$1:$D$76,3,FALSE)</f>
        <v>1</v>
      </c>
      <c r="H942" s="37">
        <f>VLOOKUP(D942,episodes!$A$1:$D$76,4,FALSE)</f>
        <v>20</v>
      </c>
      <c r="I942" s="36"/>
      <c r="J942" s="43"/>
      <c r="K942" s="44">
        <f>COUNTIFS(A:A,A941)</f>
        <v>28</v>
      </c>
      <c r="L942" s="44">
        <f>COUNTIFS(B:B,B942)</f>
        <v>20</v>
      </c>
      <c r="M942" s="39" t="s">
        <v>2543</v>
      </c>
      <c r="N942" s="39"/>
      <c r="O942" s="46" t="s">
        <v>1616</v>
      </c>
      <c r="P942" s="46" t="s">
        <v>2979</v>
      </c>
    </row>
    <row r="943" spans="1:16" s="58" customFormat="1" hidden="1" x14ac:dyDescent="0.3">
      <c r="A943" s="40" t="s">
        <v>1853</v>
      </c>
      <c r="B943" s="43" t="s">
        <v>723</v>
      </c>
      <c r="C943" s="35" t="s">
        <v>2260</v>
      </c>
      <c r="D943" s="48">
        <v>122</v>
      </c>
      <c r="E943" s="42">
        <f>VLOOKUP(D943,episodes!$A$1:$B$76,2,FALSE)</f>
        <v>23</v>
      </c>
      <c r="F943" s="37" t="str">
        <f>VLOOKUP(D943,episodes!$A$1:$E$76,5,FALSE)</f>
        <v>Space Seed</v>
      </c>
      <c r="G943" s="37">
        <f>VLOOKUP(D943,episodes!$A$1:$D$76,3,FALSE)</f>
        <v>1</v>
      </c>
      <c r="H943" s="37">
        <f>VLOOKUP(D943,episodes!$A$1:$D$76,4,FALSE)</f>
        <v>22</v>
      </c>
      <c r="I943" s="36"/>
      <c r="J943" s="43"/>
      <c r="K943" s="44">
        <f>COUNTIFS(A:A,A942)</f>
        <v>28</v>
      </c>
      <c r="L943" s="44">
        <f>COUNTIFS(B:B,B943)</f>
        <v>24</v>
      </c>
      <c r="M943" s="39" t="s">
        <v>2543</v>
      </c>
      <c r="N943" s="39" t="s">
        <v>2536</v>
      </c>
      <c r="O943" s="46" t="s">
        <v>1627</v>
      </c>
      <c r="P943" s="46" t="s">
        <v>2979</v>
      </c>
    </row>
    <row r="944" spans="1:16" s="58" customFormat="1" hidden="1" x14ac:dyDescent="0.3">
      <c r="A944" s="40" t="s">
        <v>1853</v>
      </c>
      <c r="B944" s="43" t="s">
        <v>723</v>
      </c>
      <c r="C944" s="35" t="s">
        <v>2261</v>
      </c>
      <c r="D944" s="48">
        <v>122</v>
      </c>
      <c r="E944" s="42">
        <f>VLOOKUP(D944,episodes!$A$1:$B$76,2,FALSE)</f>
        <v>23</v>
      </c>
      <c r="F944" s="37" t="str">
        <f>VLOOKUP(D944,episodes!$A$1:$E$76,5,FALSE)</f>
        <v>Space Seed</v>
      </c>
      <c r="G944" s="37">
        <f>VLOOKUP(D944,episodes!$A$1:$D$76,3,FALSE)</f>
        <v>1</v>
      </c>
      <c r="H944" s="37">
        <f>VLOOKUP(D944,episodes!$A$1:$D$76,4,FALSE)</f>
        <v>22</v>
      </c>
      <c r="I944" s="36"/>
      <c r="J944" s="43"/>
      <c r="K944" s="44">
        <f>COUNTIFS(A:A,A943)</f>
        <v>28</v>
      </c>
      <c r="L944" s="44">
        <f>COUNTIFS(B:B,B944)</f>
        <v>24</v>
      </c>
      <c r="M944" s="39" t="s">
        <v>2543</v>
      </c>
      <c r="N944" s="49"/>
      <c r="O944" s="46" t="s">
        <v>1628</v>
      </c>
      <c r="P944" s="46" t="s">
        <v>2979</v>
      </c>
    </row>
    <row r="945" spans="1:16" s="58" customFormat="1" hidden="1" x14ac:dyDescent="0.3">
      <c r="A945" s="40" t="s">
        <v>1853</v>
      </c>
      <c r="B945" s="43" t="s">
        <v>723</v>
      </c>
      <c r="C945" s="35" t="s">
        <v>2312</v>
      </c>
      <c r="D945" s="48">
        <v>125</v>
      </c>
      <c r="E945" s="42">
        <f>VLOOKUP(D945,episodes!$A$1:$B$76,2,FALSE)</f>
        <v>26</v>
      </c>
      <c r="F945" s="37" t="str">
        <f>VLOOKUP(D945,episodes!$A$1:$E$76,5,FALSE)</f>
        <v>The Devil in the Dark</v>
      </c>
      <c r="G945" s="37">
        <f>VLOOKUP(D945,episodes!$A$1:$D$76,3,FALSE)</f>
        <v>1</v>
      </c>
      <c r="H945" s="37">
        <f>VLOOKUP(D945,episodes!$A$1:$D$76,4,FALSE)</f>
        <v>25</v>
      </c>
      <c r="I945" s="36"/>
      <c r="J945" s="43"/>
      <c r="K945" s="44">
        <f>COUNTIFS(A:A,A944)</f>
        <v>28</v>
      </c>
      <c r="L945" s="44">
        <f>COUNTIFS(B:B,B945)</f>
        <v>24</v>
      </c>
      <c r="M945" s="39" t="s">
        <v>2543</v>
      </c>
      <c r="N945" s="39"/>
      <c r="O945" s="46" t="s">
        <v>1629</v>
      </c>
      <c r="P945" s="46" t="s">
        <v>2979</v>
      </c>
    </row>
    <row r="946" spans="1:16" s="58" customFormat="1" hidden="1" x14ac:dyDescent="0.3">
      <c r="A946" s="40" t="s">
        <v>1853</v>
      </c>
      <c r="B946" s="43" t="s">
        <v>723</v>
      </c>
      <c r="C946" s="35" t="s">
        <v>2313</v>
      </c>
      <c r="D946" s="48">
        <v>125</v>
      </c>
      <c r="E946" s="42">
        <f>VLOOKUP(D946,episodes!$A$1:$B$76,2,FALSE)</f>
        <v>26</v>
      </c>
      <c r="F946" s="37" t="str">
        <f>VLOOKUP(D946,episodes!$A$1:$E$76,5,FALSE)</f>
        <v>The Devil in the Dark</v>
      </c>
      <c r="G946" s="37">
        <f>VLOOKUP(D946,episodes!$A$1:$D$76,3,FALSE)</f>
        <v>1</v>
      </c>
      <c r="H946" s="37">
        <f>VLOOKUP(D946,episodes!$A$1:$D$76,4,FALSE)</f>
        <v>25</v>
      </c>
      <c r="I946" s="36"/>
      <c r="J946" s="43"/>
      <c r="K946" s="44">
        <f>COUNTIFS(A:A,A945)</f>
        <v>28</v>
      </c>
      <c r="L946" s="44">
        <f>COUNTIFS(B:B,B946)</f>
        <v>24</v>
      </c>
      <c r="M946" s="39" t="s">
        <v>2543</v>
      </c>
      <c r="N946" s="39"/>
      <c r="O946" s="46" t="s">
        <v>1694</v>
      </c>
      <c r="P946" s="46" t="s">
        <v>2979</v>
      </c>
    </row>
    <row r="947" spans="1:16" s="40" customFormat="1" hidden="1" x14ac:dyDescent="0.3">
      <c r="A947" s="40" t="s">
        <v>1853</v>
      </c>
      <c r="B947" s="43" t="s">
        <v>723</v>
      </c>
      <c r="C947" s="35" t="s">
        <v>2393</v>
      </c>
      <c r="D947" s="48">
        <v>129</v>
      </c>
      <c r="E947" s="42">
        <f>VLOOKUP(D947,episodes!$A$1:$B$76,2,FALSE)</f>
        <v>30</v>
      </c>
      <c r="F947" s="37" t="str">
        <f>VLOOKUP(D947,episodes!$A$1:$E$76,5,FALSE)</f>
        <v>Operation: Annihilate!</v>
      </c>
      <c r="G947" s="37">
        <f>VLOOKUP(D947,episodes!$A$1:$D$76,3,FALSE)</f>
        <v>1</v>
      </c>
      <c r="H947" s="37">
        <f>VLOOKUP(D947,episodes!$A$1:$D$76,4,FALSE)</f>
        <v>29</v>
      </c>
      <c r="I947" s="36"/>
      <c r="J947" s="43"/>
      <c r="K947" s="44">
        <f>COUNTIFS(A:A,A946)</f>
        <v>28</v>
      </c>
      <c r="L947" s="44">
        <f>COUNTIFS(B:B,B947)</f>
        <v>24</v>
      </c>
      <c r="M947" s="39" t="s">
        <v>2543</v>
      </c>
      <c r="N947" s="39"/>
      <c r="O947" s="39" t="s">
        <v>1630</v>
      </c>
      <c r="P947" s="46" t="s">
        <v>2979</v>
      </c>
    </row>
    <row r="948" spans="1:16" s="40" customFormat="1" hidden="1" x14ac:dyDescent="0.3">
      <c r="A948" s="40" t="s">
        <v>1853</v>
      </c>
      <c r="B948" s="43" t="s">
        <v>723</v>
      </c>
      <c r="C948" s="35" t="s">
        <v>2394</v>
      </c>
      <c r="D948" s="48">
        <v>129</v>
      </c>
      <c r="E948" s="42">
        <f>VLOOKUP(D948,episodes!$A$1:$B$76,2,FALSE)</f>
        <v>30</v>
      </c>
      <c r="F948" s="37" t="str">
        <f>VLOOKUP(D948,episodes!$A$1:$E$76,5,FALSE)</f>
        <v>Operation: Annihilate!</v>
      </c>
      <c r="G948" s="37">
        <f>VLOOKUP(D948,episodes!$A$1:$D$76,3,FALSE)</f>
        <v>1</v>
      </c>
      <c r="H948" s="37">
        <f>VLOOKUP(D948,episodes!$A$1:$D$76,4,FALSE)</f>
        <v>29</v>
      </c>
      <c r="I948" s="36"/>
      <c r="J948" s="43"/>
      <c r="K948" s="44">
        <f>COUNTIFS(A:A,A947)</f>
        <v>28</v>
      </c>
      <c r="L948" s="44">
        <f>COUNTIFS(B:B,B948)</f>
        <v>24</v>
      </c>
      <c r="M948" s="39" t="s">
        <v>2543</v>
      </c>
      <c r="N948" s="39"/>
      <c r="O948" s="39" t="s">
        <v>1631</v>
      </c>
      <c r="P948" s="46" t="s">
        <v>2979</v>
      </c>
    </row>
    <row r="949" spans="1:16" s="40" customFormat="1" hidden="1" x14ac:dyDescent="0.3">
      <c r="A949" s="40" t="s">
        <v>1853</v>
      </c>
      <c r="B949" s="43" t="s">
        <v>723</v>
      </c>
      <c r="C949" s="35" t="s">
        <v>2395</v>
      </c>
      <c r="D949" s="48">
        <v>129</v>
      </c>
      <c r="E949" s="42">
        <f>VLOOKUP(D949,episodes!$A$1:$B$76,2,FALSE)</f>
        <v>30</v>
      </c>
      <c r="F949" s="37" t="str">
        <f>VLOOKUP(D949,episodes!$A$1:$E$76,5,FALSE)</f>
        <v>Operation: Annihilate!</v>
      </c>
      <c r="G949" s="37">
        <f>VLOOKUP(D949,episodes!$A$1:$D$76,3,FALSE)</f>
        <v>1</v>
      </c>
      <c r="H949" s="37">
        <f>VLOOKUP(D949,episodes!$A$1:$D$76,4,FALSE)</f>
        <v>29</v>
      </c>
      <c r="I949" s="36"/>
      <c r="J949" s="43"/>
      <c r="K949" s="44">
        <f>COUNTIFS(A:A,A948)</f>
        <v>28</v>
      </c>
      <c r="L949" s="44">
        <f>COUNTIFS(B:B,B949)</f>
        <v>24</v>
      </c>
      <c r="M949" s="39" t="s">
        <v>2543</v>
      </c>
      <c r="N949" s="39"/>
      <c r="O949" s="39" t="s">
        <v>1632</v>
      </c>
      <c r="P949" s="46" t="s">
        <v>2979</v>
      </c>
    </row>
    <row r="950" spans="1:16" s="40" customFormat="1" hidden="1" x14ac:dyDescent="0.3">
      <c r="A950" s="40" t="s">
        <v>1853</v>
      </c>
      <c r="B950" s="43" t="s">
        <v>790</v>
      </c>
      <c r="C950" s="35" t="s">
        <v>2419</v>
      </c>
      <c r="D950" s="48">
        <v>201</v>
      </c>
      <c r="E950" s="42">
        <f>VLOOKUP(D950,episodes!$A$1:$B$76,2,FALSE)</f>
        <v>31</v>
      </c>
      <c r="F950" s="37" t="str">
        <f>VLOOKUP(D950,episodes!$A$1:$E$76,5,FALSE)</f>
        <v>Amok Time</v>
      </c>
      <c r="G950" s="37">
        <f>VLOOKUP(D950,episodes!$A$1:$D$76,3,FALSE)</f>
        <v>2</v>
      </c>
      <c r="H950" s="37">
        <f>VLOOKUP(D950,episodes!$A$1:$D$76,4,FALSE)</f>
        <v>1</v>
      </c>
      <c r="I950" s="36"/>
      <c r="J950" s="43"/>
      <c r="K950" s="44">
        <f>COUNTIFS(A:A,A949)</f>
        <v>28</v>
      </c>
      <c r="L950" s="44">
        <f>COUNTIFS(B:B,B950)</f>
        <v>20</v>
      </c>
      <c r="M950" s="39" t="s">
        <v>2543</v>
      </c>
      <c r="N950" s="49"/>
      <c r="O950" s="46" t="s">
        <v>1617</v>
      </c>
      <c r="P950" s="46" t="s">
        <v>2979</v>
      </c>
    </row>
    <row r="951" spans="1:16" s="40" customFormat="1" hidden="1" x14ac:dyDescent="0.3">
      <c r="A951" s="40" t="s">
        <v>1853</v>
      </c>
      <c r="B951" s="43" t="s">
        <v>723</v>
      </c>
      <c r="C951" s="35" t="s">
        <v>2420</v>
      </c>
      <c r="D951" s="48">
        <v>201</v>
      </c>
      <c r="E951" s="42">
        <f>VLOOKUP(D951,episodes!$A$1:$B$76,2,FALSE)</f>
        <v>31</v>
      </c>
      <c r="F951" s="37" t="str">
        <f>VLOOKUP(D951,episodes!$A$1:$E$76,5,FALSE)</f>
        <v>Amok Time</v>
      </c>
      <c r="G951" s="37">
        <f>VLOOKUP(D951,episodes!$A$1:$D$76,3,FALSE)</f>
        <v>2</v>
      </c>
      <c r="H951" s="37">
        <f>VLOOKUP(D951,episodes!$A$1:$D$76,4,FALSE)</f>
        <v>1</v>
      </c>
      <c r="I951" s="36"/>
      <c r="J951" s="43"/>
      <c r="K951" s="44">
        <f>COUNTIFS(A:A,A950)</f>
        <v>28</v>
      </c>
      <c r="L951" s="44">
        <f>COUNTIFS(B:B,B951)</f>
        <v>24</v>
      </c>
      <c r="M951" s="46" t="s">
        <v>2543</v>
      </c>
      <c r="N951" s="49"/>
      <c r="O951" s="46" t="s">
        <v>1633</v>
      </c>
      <c r="P951" s="46" t="s">
        <v>2979</v>
      </c>
    </row>
    <row r="952" spans="1:16" s="40" customFormat="1" hidden="1" x14ac:dyDescent="0.3">
      <c r="A952" s="40" t="s">
        <v>1853</v>
      </c>
      <c r="B952" s="43" t="s">
        <v>723</v>
      </c>
      <c r="C952" s="35" t="s">
        <v>2419</v>
      </c>
      <c r="D952" s="48">
        <v>201</v>
      </c>
      <c r="E952" s="42">
        <f>VLOOKUP(D952,episodes!$A$1:$B$76,2,FALSE)</f>
        <v>31</v>
      </c>
      <c r="F952" s="37" t="str">
        <f>VLOOKUP(D952,episodes!$A$1:$E$76,5,FALSE)</f>
        <v>Amok Time</v>
      </c>
      <c r="G952" s="37">
        <f>VLOOKUP(D952,episodes!$A$1:$D$76,3,FALSE)</f>
        <v>2</v>
      </c>
      <c r="H952" s="37">
        <f>VLOOKUP(D952,episodes!$A$1:$D$76,4,FALSE)</f>
        <v>1</v>
      </c>
      <c r="I952" s="36"/>
      <c r="J952" s="43"/>
      <c r="K952" s="44">
        <f>COUNTIFS(A:A,A951)</f>
        <v>28</v>
      </c>
      <c r="L952" s="44">
        <f>COUNTIFS(B:B,B952)</f>
        <v>24</v>
      </c>
      <c r="M952" s="46" t="s">
        <v>2543</v>
      </c>
      <c r="N952" s="49"/>
      <c r="O952" s="46" t="s">
        <v>1617</v>
      </c>
      <c r="P952" s="46" t="s">
        <v>2979</v>
      </c>
    </row>
    <row r="953" spans="1:16" s="40" customFormat="1" hidden="1" x14ac:dyDescent="0.3">
      <c r="A953" s="59" t="s">
        <v>303</v>
      </c>
      <c r="B953" s="59" t="s">
        <v>303</v>
      </c>
      <c r="C953" s="54" t="str">
        <f>UPPER(LEFT(O953,1))&amp;RIGHT(O953,LEN(O953)-1)</f>
        <v>Oxmyx's gang all wear fedoras, Krako's gang all wear boaters, Mirt's gang all wear bowlers.</v>
      </c>
      <c r="D953" s="48">
        <v>217</v>
      </c>
      <c r="E953" s="42">
        <f>VLOOKUP(D953,episodes!$A$1:$B$81,2,FALSE)</f>
        <v>47</v>
      </c>
      <c r="F953" s="37" t="str">
        <f>VLOOKUP(D953,episodes!$A$1:$E$81,5,FALSE)</f>
        <v>A Piece of the Action</v>
      </c>
      <c r="G953" s="37">
        <f>VLOOKUP(D953,episodes!$A$1:$D$81,3,FALSE)</f>
        <v>2</v>
      </c>
      <c r="H953" s="37">
        <f>VLOOKUP(D953,episodes!$A$1:$D$81,4,FALSE)</f>
        <v>17</v>
      </c>
      <c r="I953" s="36"/>
      <c r="J953" s="43"/>
      <c r="K953" s="44">
        <f>COUNTIFS(A:A,A953)</f>
        <v>1</v>
      </c>
      <c r="L953" s="44">
        <f>COUNTIFS(B:B,B953)</f>
        <v>1</v>
      </c>
      <c r="M953" s="46" t="s">
        <v>192</v>
      </c>
      <c r="N953" s="49" t="s">
        <v>192</v>
      </c>
      <c r="O953" s="46" t="s">
        <v>302</v>
      </c>
      <c r="P953" s="39" t="s">
        <v>2979</v>
      </c>
    </row>
    <row r="954" spans="1:16" s="40" customFormat="1" hidden="1" x14ac:dyDescent="0.3">
      <c r="A954" s="40" t="s">
        <v>3451</v>
      </c>
      <c r="B954" s="40" t="s">
        <v>504</v>
      </c>
      <c r="C954" s="35" t="s">
        <v>3479</v>
      </c>
      <c r="D954" s="41">
        <v>204</v>
      </c>
      <c r="E954" s="42">
        <f>VLOOKUP(D954,episodes!$A$1:$B$81,2,FALSE)</f>
        <v>34</v>
      </c>
      <c r="F954" s="37" t="str">
        <f>VLOOKUP(D954,episodes!$A$1:$E$81,5,FALSE)</f>
        <v>Mirror, Mirror</v>
      </c>
      <c r="G954" s="37">
        <f>VLOOKUP(D954,episodes!$A$1:$D$81,3,FALSE)</f>
        <v>2</v>
      </c>
      <c r="H954" s="37">
        <f>VLOOKUP(D954,episodes!$A$1:$D$81,4,FALSE)</f>
        <v>4</v>
      </c>
      <c r="I954" s="36"/>
      <c r="J954" s="43"/>
      <c r="K954" s="44">
        <f>COUNTIFS(A:A,A954)</f>
        <v>1</v>
      </c>
      <c r="L954" s="44">
        <f>COUNTIFS(B:B,B954)</f>
        <v>7</v>
      </c>
      <c r="M954" s="39"/>
      <c r="N954" s="39" t="s">
        <v>192</v>
      </c>
      <c r="O954" s="62"/>
      <c r="P954" s="39" t="s">
        <v>2979</v>
      </c>
    </row>
    <row r="955" spans="1:16" s="40" customFormat="1" hidden="1" x14ac:dyDescent="0.3">
      <c r="A955" s="40" t="s">
        <v>1854</v>
      </c>
      <c r="B955" s="34" t="s">
        <v>0</v>
      </c>
      <c r="C955" s="35" t="s">
        <v>3527</v>
      </c>
      <c r="D955" s="41">
        <v>115</v>
      </c>
      <c r="E955" s="42">
        <f>VLOOKUP(D955,episodes!$A$1:$B$76,2,FALSE)</f>
        <v>16</v>
      </c>
      <c r="F955" s="37" t="str">
        <f>VLOOKUP(D955,episodes!$A$1:$E$76,5,FALSE)</f>
        <v>Shore Leave</v>
      </c>
      <c r="G955" s="37">
        <f>VLOOKUP(D955,episodes!$A$1:$D$76,3,FALSE)</f>
        <v>1</v>
      </c>
      <c r="H955" s="37">
        <f>VLOOKUP(D955,episodes!$A$1:$D$76,4,FALSE)</f>
        <v>15</v>
      </c>
      <c r="I955" s="36"/>
      <c r="J955" s="43"/>
      <c r="K955" s="44">
        <f>COUNTIFS(A:A,A954)</f>
        <v>1</v>
      </c>
      <c r="L955" s="44">
        <f>COUNTIFS(B:B,B955)</f>
        <v>63</v>
      </c>
      <c r="M955" s="46" t="s">
        <v>2491</v>
      </c>
      <c r="N955" s="39" t="s">
        <v>522</v>
      </c>
      <c r="O955" s="39" t="s">
        <v>1267</v>
      </c>
      <c r="P955" s="39" t="s">
        <v>2979</v>
      </c>
    </row>
    <row r="956" spans="1:16" s="40" customFormat="1" hidden="1" x14ac:dyDescent="0.3">
      <c r="A956" s="40" t="s">
        <v>1855</v>
      </c>
      <c r="B956" s="43" t="s">
        <v>506</v>
      </c>
      <c r="C956" s="35" t="s">
        <v>2751</v>
      </c>
      <c r="D956" s="36">
        <v>104</v>
      </c>
      <c r="E956" s="42">
        <f>VLOOKUP(D956,episodes!$A$1:$B$76,2,FALSE)</f>
        <v>5</v>
      </c>
      <c r="F956" s="37" t="str">
        <f>VLOOKUP(D956,episodes!$A$1:$E$76,5,FALSE)</f>
        <v>The Naked Time</v>
      </c>
      <c r="G956" s="37">
        <f>VLOOKUP(D956,episodes!$A$1:$D$76,3,FALSE)</f>
        <v>1</v>
      </c>
      <c r="H956" s="37">
        <f>VLOOKUP(D956,episodes!$A$1:$D$76,4,FALSE)</f>
        <v>4</v>
      </c>
      <c r="I956" s="36"/>
      <c r="J956" s="43"/>
      <c r="K956" s="44">
        <f>COUNTIFS(A:A,A955)</f>
        <v>1</v>
      </c>
      <c r="L956" s="44">
        <f>COUNTIFS(B:B,B956)</f>
        <v>2</v>
      </c>
      <c r="M956" s="39" t="s">
        <v>2527</v>
      </c>
      <c r="N956" s="39" t="s">
        <v>1247</v>
      </c>
      <c r="O956" s="39"/>
      <c r="P956" s="39" t="s">
        <v>3006</v>
      </c>
    </row>
    <row r="957" spans="1:16" s="40" customFormat="1" hidden="1" x14ac:dyDescent="0.3">
      <c r="A957" s="40" t="s">
        <v>1856</v>
      </c>
      <c r="B957" s="34" t="s">
        <v>715</v>
      </c>
      <c r="C957" s="35" t="s">
        <v>1981</v>
      </c>
      <c r="D957" s="41">
        <v>100</v>
      </c>
      <c r="E957" s="42">
        <f>VLOOKUP(D957,episodes!$A$1:$B$76,2,FALSE)</f>
        <v>1</v>
      </c>
      <c r="F957" s="37" t="str">
        <f>VLOOKUP(D957,episodes!$A$1:$E$76,5,FALSE)</f>
        <v>The Cage</v>
      </c>
      <c r="G957" s="37">
        <f>VLOOKUP(D957,episodes!$A$1:$D$76,3,FALSE)</f>
        <v>1</v>
      </c>
      <c r="H957" s="37">
        <f>VLOOKUP(D957,episodes!$A$1:$D$76,4,FALSE)</f>
        <v>0</v>
      </c>
      <c r="I957" s="36"/>
      <c r="J957" s="43"/>
      <c r="K957" s="44">
        <f>COUNTIFS(A:A,A956)</f>
        <v>1</v>
      </c>
      <c r="L957" s="44">
        <f>COUNTIFS(B:B,B957)</f>
        <v>12</v>
      </c>
      <c r="M957" s="39" t="s">
        <v>132</v>
      </c>
      <c r="N957" s="45"/>
      <c r="O957" s="39" t="s">
        <v>1654</v>
      </c>
      <c r="P957" s="39" t="s">
        <v>2979</v>
      </c>
    </row>
    <row r="958" spans="1:16" s="40" customFormat="1" hidden="1" x14ac:dyDescent="0.3">
      <c r="A958" s="40" t="s">
        <v>1856</v>
      </c>
      <c r="B958" s="34" t="s">
        <v>785</v>
      </c>
      <c r="C958" s="35" t="s">
        <v>1997</v>
      </c>
      <c r="D958" s="41">
        <v>101</v>
      </c>
      <c r="E958" s="42">
        <f>VLOOKUP(D958,episodes!$A$1:$B$76,2,FALSE)</f>
        <v>2</v>
      </c>
      <c r="F958" s="37" t="str">
        <f>VLOOKUP(D958,episodes!$A$1:$E$76,5,FALSE)</f>
        <v>The Man Trap</v>
      </c>
      <c r="G958" s="37">
        <f>VLOOKUP(D958,episodes!$A$1:$D$76,3,FALSE)</f>
        <v>1</v>
      </c>
      <c r="H958" s="37">
        <f>VLOOKUP(D958,episodes!$A$1:$D$76,4,FALSE)</f>
        <v>1</v>
      </c>
      <c r="I958" s="36"/>
      <c r="J958" s="43"/>
      <c r="K958" s="44">
        <f>COUNTIFS(A:A,#REF!)</f>
        <v>0</v>
      </c>
      <c r="L958" s="44">
        <f>COUNTIFS(B:B,B958)</f>
        <v>2</v>
      </c>
      <c r="M958" s="39" t="s">
        <v>530</v>
      </c>
      <c r="N958" s="39"/>
      <c r="O958" s="39" t="s">
        <v>1611</v>
      </c>
      <c r="P958" s="39" t="s">
        <v>2979</v>
      </c>
    </row>
    <row r="959" spans="1:16" s="40" customFormat="1" hidden="1" x14ac:dyDescent="0.3">
      <c r="A959" s="40" t="s">
        <v>1856</v>
      </c>
      <c r="B959" s="34" t="s">
        <v>715</v>
      </c>
      <c r="C959" s="35" t="s">
        <v>2612</v>
      </c>
      <c r="D959" s="41">
        <v>103</v>
      </c>
      <c r="E959" s="42">
        <f>VLOOKUP(D959,episodes!$A$1:$B$76,2,FALSE)</f>
        <v>4</v>
      </c>
      <c r="F959" s="37" t="str">
        <f>VLOOKUP(D959,episodes!$A$1:$E$76,5,FALSE)</f>
        <v>Where No Man Has Gone Before</v>
      </c>
      <c r="G959" s="37">
        <f>VLOOKUP(D959,episodes!$A$1:$D$76,3,FALSE)</f>
        <v>1</v>
      </c>
      <c r="H959" s="37">
        <f>VLOOKUP(D959,episodes!$A$1:$D$76,4,FALSE)</f>
        <v>3</v>
      </c>
      <c r="I959" s="36"/>
      <c r="J959" s="43"/>
      <c r="K959" s="44">
        <f>COUNTIFS(A:A,A958)</f>
        <v>19</v>
      </c>
      <c r="L959" s="44">
        <f>COUNTIFS(B:B,B959)</f>
        <v>12</v>
      </c>
      <c r="M959" s="39" t="s">
        <v>586</v>
      </c>
      <c r="N959" s="45"/>
      <c r="O959" s="39" t="s">
        <v>1656</v>
      </c>
      <c r="P959" s="39" t="s">
        <v>2979</v>
      </c>
    </row>
    <row r="960" spans="1:16" s="40" customFormat="1" hidden="1" x14ac:dyDescent="0.3">
      <c r="A960" s="40" t="s">
        <v>1856</v>
      </c>
      <c r="B960" s="34" t="s">
        <v>715</v>
      </c>
      <c r="C960" s="35" t="s">
        <v>2717</v>
      </c>
      <c r="D960" s="41">
        <v>106</v>
      </c>
      <c r="E960" s="42">
        <f>VLOOKUP(D960,episodes!$A$1:$B$76,2,FALSE)</f>
        <v>7</v>
      </c>
      <c r="F960" s="37" t="str">
        <f>VLOOKUP(D960,episodes!$A$1:$E$76,5,FALSE)</f>
        <v>Mudd's Women</v>
      </c>
      <c r="G960" s="37">
        <f>VLOOKUP(D960,episodes!$A$1:$D$76,3,FALSE)</f>
        <v>1</v>
      </c>
      <c r="H960" s="37">
        <f>VLOOKUP(D960,episodes!$A$1:$D$76,4,FALSE)</f>
        <v>6</v>
      </c>
      <c r="I960" s="36"/>
      <c r="J960" s="43"/>
      <c r="K960" s="44">
        <f>COUNTIFS(A:A,A959)</f>
        <v>19</v>
      </c>
      <c r="L960" s="44">
        <f>COUNTIFS(B:B,B960)</f>
        <v>12</v>
      </c>
      <c r="M960" s="39" t="s">
        <v>581</v>
      </c>
      <c r="N960" s="39"/>
      <c r="O960" s="39" t="s">
        <v>1657</v>
      </c>
      <c r="P960" s="39" t="s">
        <v>2979</v>
      </c>
    </row>
    <row r="961" spans="1:16" s="40" customFormat="1" hidden="1" x14ac:dyDescent="0.3">
      <c r="A961" s="40" t="s">
        <v>1856</v>
      </c>
      <c r="B961" s="34" t="s">
        <v>782</v>
      </c>
      <c r="C961" s="35" t="s">
        <v>2085</v>
      </c>
      <c r="D961" s="41">
        <v>107</v>
      </c>
      <c r="E961" s="42">
        <f>VLOOKUP(D961,episodes!$A$1:$B$76,2,FALSE)</f>
        <v>8</v>
      </c>
      <c r="F961" s="37" t="str">
        <f>VLOOKUP(D961,episodes!$A$1:$E$76,5,FALSE)</f>
        <v>What Are Little Girls Made Of?</v>
      </c>
      <c r="G961" s="37">
        <f>VLOOKUP(D961,episodes!$A$1:$D$76,3,FALSE)</f>
        <v>1</v>
      </c>
      <c r="H961" s="37">
        <f>VLOOKUP(D961,episodes!$A$1:$D$76,4,FALSE)</f>
        <v>7</v>
      </c>
      <c r="I961" s="36"/>
      <c r="J961" s="43"/>
      <c r="K961" s="44">
        <f>COUNTIFS(A:A,A960)</f>
        <v>19</v>
      </c>
      <c r="L961" s="44">
        <f>COUNTIFS(B:B,B961)</f>
        <v>1</v>
      </c>
      <c r="M961" s="39" t="s">
        <v>111</v>
      </c>
      <c r="N961" s="39"/>
      <c r="O961" s="39" t="s">
        <v>657</v>
      </c>
      <c r="P961" s="39" t="s">
        <v>2979</v>
      </c>
    </row>
    <row r="962" spans="1:16" s="40" customFormat="1" hidden="1" x14ac:dyDescent="0.3">
      <c r="A962" s="40" t="s">
        <v>1856</v>
      </c>
      <c r="B962" s="34" t="s">
        <v>715</v>
      </c>
      <c r="C962" s="35" t="s">
        <v>2975</v>
      </c>
      <c r="D962" s="41">
        <v>108</v>
      </c>
      <c r="E962" s="42">
        <f>VLOOKUP(D962,episodes!$A$1:$B$76,2,FALSE)</f>
        <v>9</v>
      </c>
      <c r="F962" s="37" t="str">
        <f>VLOOKUP(D962,episodes!$A$1:$E$76,5,FALSE)</f>
        <v>Miri</v>
      </c>
      <c r="G962" s="37">
        <f>VLOOKUP(D962,episodes!$A$1:$D$76,3,FALSE)</f>
        <v>1</v>
      </c>
      <c r="H962" s="37">
        <f>VLOOKUP(D962,episodes!$A$1:$D$76,4,FALSE)</f>
        <v>8</v>
      </c>
      <c r="I962" s="36"/>
      <c r="J962" s="43"/>
      <c r="K962" s="44">
        <f>COUNTIFS(A:A,A961)</f>
        <v>19</v>
      </c>
      <c r="L962" s="44">
        <f>COUNTIFS(B:B,B962)</f>
        <v>12</v>
      </c>
      <c r="M962" s="39" t="s">
        <v>118</v>
      </c>
      <c r="N962" s="45"/>
      <c r="O962" s="39" t="s">
        <v>1017</v>
      </c>
      <c r="P962" s="39" t="s">
        <v>2979</v>
      </c>
    </row>
    <row r="963" spans="1:16" s="40" customFormat="1" hidden="1" x14ac:dyDescent="0.3">
      <c r="A963" s="40" t="s">
        <v>1856</v>
      </c>
      <c r="B963" s="34" t="s">
        <v>784</v>
      </c>
      <c r="C963" s="35" t="s">
        <v>2109</v>
      </c>
      <c r="D963" s="41">
        <v>109</v>
      </c>
      <c r="E963" s="42">
        <f>VLOOKUP(D963,episodes!$A$1:$B$76,2,FALSE)</f>
        <v>10</v>
      </c>
      <c r="F963" s="37" t="str">
        <f>VLOOKUP(D963,episodes!$A$1:$E$76,5,FALSE)</f>
        <v>Dagger of the Mind</v>
      </c>
      <c r="G963" s="37">
        <f>VLOOKUP(D963,episodes!$A$1:$D$76,3,FALSE)</f>
        <v>1</v>
      </c>
      <c r="H963" s="37">
        <f>VLOOKUP(D963,episodes!$A$1:$D$76,4,FALSE)</f>
        <v>9</v>
      </c>
      <c r="I963" s="36"/>
      <c r="J963" s="43"/>
      <c r="K963" s="44">
        <f>COUNTIFS(A:A,A962)</f>
        <v>19</v>
      </c>
      <c r="L963" s="44">
        <f>COUNTIFS(B:B,B963)</f>
        <v>1</v>
      </c>
      <c r="M963" s="39" t="s">
        <v>516</v>
      </c>
      <c r="N963" s="45"/>
      <c r="O963" s="39" t="s">
        <v>1020</v>
      </c>
      <c r="P963" s="39" t="s">
        <v>2979</v>
      </c>
    </row>
    <row r="964" spans="1:16" s="40" customFormat="1" hidden="1" x14ac:dyDescent="0.3">
      <c r="A964" s="40" t="s">
        <v>1856</v>
      </c>
      <c r="B964" s="34" t="s">
        <v>715</v>
      </c>
      <c r="C964" s="35" t="s">
        <v>2696</v>
      </c>
      <c r="D964" s="41">
        <v>113</v>
      </c>
      <c r="E964" s="42">
        <f>VLOOKUP(D964,episodes!$A$1:$B$76,2,FALSE)</f>
        <v>14</v>
      </c>
      <c r="F964" s="37" t="str">
        <f>VLOOKUP(D964,episodes!$A$1:$E$76,5,FALSE)</f>
        <v>The Conscience of the King</v>
      </c>
      <c r="G964" s="37">
        <f>VLOOKUP(D964,episodes!$A$1:$D$76,3,FALSE)</f>
        <v>1</v>
      </c>
      <c r="H964" s="37">
        <f>VLOOKUP(D964,episodes!$A$1:$D$76,4,FALSE)</f>
        <v>13</v>
      </c>
      <c r="I964" s="36"/>
      <c r="J964" s="43"/>
      <c r="K964" s="44">
        <f>COUNTIFS(A:A,A963)</f>
        <v>19</v>
      </c>
      <c r="L964" s="44">
        <f>COUNTIFS(B:B,B964)</f>
        <v>12</v>
      </c>
      <c r="M964" s="39" t="s">
        <v>139</v>
      </c>
      <c r="N964" s="39"/>
      <c r="O964" s="39" t="s">
        <v>3061</v>
      </c>
      <c r="P964" s="39" t="s">
        <v>2979</v>
      </c>
    </row>
    <row r="965" spans="1:16" s="40" customFormat="1" hidden="1" x14ac:dyDescent="0.3">
      <c r="A965" s="40" t="s">
        <v>1856</v>
      </c>
      <c r="B965" s="34" t="s">
        <v>715</v>
      </c>
      <c r="C965" s="35" t="s">
        <v>3528</v>
      </c>
      <c r="D965" s="48">
        <v>115</v>
      </c>
      <c r="E965" s="42">
        <f>VLOOKUP(D965,episodes!$A$1:$B$76,2,FALSE)</f>
        <v>16</v>
      </c>
      <c r="F965" s="37" t="str">
        <f>VLOOKUP(D965,episodes!$A$1:$E$76,5,FALSE)</f>
        <v>Shore Leave</v>
      </c>
      <c r="G965" s="37">
        <f>VLOOKUP(D965,episodes!$A$1:$D$76,3,FALSE)</f>
        <v>1</v>
      </c>
      <c r="H965" s="37">
        <f>VLOOKUP(D965,episodes!$A$1:$D$76,4,FALSE)</f>
        <v>15</v>
      </c>
      <c r="I965" s="36"/>
      <c r="J965" s="43"/>
      <c r="K965" s="44">
        <f>COUNTIFS(A:A,A964)</f>
        <v>19</v>
      </c>
      <c r="L965" s="44">
        <f>COUNTIFS(B:B,B965)</f>
        <v>12</v>
      </c>
      <c r="M965" s="46" t="s">
        <v>522</v>
      </c>
      <c r="N965" s="46"/>
      <c r="O965" s="46" t="s">
        <v>1268</v>
      </c>
      <c r="P965" s="46" t="s">
        <v>2979</v>
      </c>
    </row>
    <row r="966" spans="1:16" s="40" customFormat="1" hidden="1" x14ac:dyDescent="0.3">
      <c r="A966" s="40" t="s">
        <v>1856</v>
      </c>
      <c r="B966" s="34" t="s">
        <v>785</v>
      </c>
      <c r="C966" s="35" t="s">
        <v>3276</v>
      </c>
      <c r="D966" s="48">
        <v>115</v>
      </c>
      <c r="E966" s="42">
        <f>VLOOKUP(D966,episodes!$A$1:$B$76,2,FALSE)</f>
        <v>16</v>
      </c>
      <c r="F966" s="37" t="str">
        <f>VLOOKUP(D966,episodes!$A$1:$E$76,5,FALSE)</f>
        <v>Shore Leave</v>
      </c>
      <c r="G966" s="37">
        <f>VLOOKUP(D966,episodes!$A$1:$D$76,3,FALSE)</f>
        <v>1</v>
      </c>
      <c r="H966" s="37">
        <f>VLOOKUP(D966,episodes!$A$1:$D$76,4,FALSE)</f>
        <v>15</v>
      </c>
      <c r="I966" s="36"/>
      <c r="J966" s="43"/>
      <c r="K966" s="44">
        <f>COUNTIFS(A:A,A965)</f>
        <v>19</v>
      </c>
      <c r="L966" s="44">
        <f>COUNTIFS(B:B,B966)</f>
        <v>2</v>
      </c>
      <c r="M966" s="46" t="s">
        <v>97</v>
      </c>
      <c r="N966" s="46"/>
      <c r="O966" s="46" t="s">
        <v>1664</v>
      </c>
      <c r="P966" s="46" t="s">
        <v>2979</v>
      </c>
    </row>
    <row r="967" spans="1:16" s="40" customFormat="1" hidden="1" x14ac:dyDescent="0.3">
      <c r="A967" s="40" t="s">
        <v>1856</v>
      </c>
      <c r="B967" s="34" t="s">
        <v>781</v>
      </c>
      <c r="C967" s="35" t="s">
        <v>2843</v>
      </c>
      <c r="D967" s="48">
        <v>119</v>
      </c>
      <c r="E967" s="42">
        <f>VLOOKUP(D967,episodes!$A$1:$B$76,2,FALSE)</f>
        <v>20</v>
      </c>
      <c r="F967" s="37" t="str">
        <f>VLOOKUP(D967,episodes!$A$1:$E$76,5,FALSE)</f>
        <v>Tomorrow Is Yesterday</v>
      </c>
      <c r="G967" s="37">
        <f>VLOOKUP(D967,episodes!$A$1:$D$76,3,FALSE)</f>
        <v>1</v>
      </c>
      <c r="H967" s="37">
        <f>VLOOKUP(D967,episodes!$A$1:$D$76,4,FALSE)</f>
        <v>19</v>
      </c>
      <c r="I967" s="36"/>
      <c r="J967" s="43"/>
      <c r="K967" s="44">
        <f>COUNTIFS(A:A,A966)</f>
        <v>19</v>
      </c>
      <c r="L967" s="44">
        <f>COUNTIFS(B:B,B967)</f>
        <v>1</v>
      </c>
      <c r="M967" s="46" t="s">
        <v>195</v>
      </c>
      <c r="N967" s="49"/>
      <c r="O967" s="46" t="s">
        <v>1019</v>
      </c>
      <c r="P967" s="46" t="s">
        <v>2979</v>
      </c>
    </row>
    <row r="968" spans="1:16" s="40" customFormat="1" hidden="1" x14ac:dyDescent="0.3">
      <c r="A968" s="40" t="s">
        <v>1856</v>
      </c>
      <c r="B968" s="34" t="s">
        <v>783</v>
      </c>
      <c r="C968" s="35" t="s">
        <v>3349</v>
      </c>
      <c r="D968" s="48">
        <v>120</v>
      </c>
      <c r="E968" s="42">
        <f>VLOOKUP(D968,episodes!$A$1:$B$76,2,FALSE)</f>
        <v>21</v>
      </c>
      <c r="F968" s="37" t="str">
        <f>VLOOKUP(D968,episodes!$A$1:$E$76,5,FALSE)</f>
        <v>Court Martial</v>
      </c>
      <c r="G968" s="37">
        <f>VLOOKUP(D968,episodes!$A$1:$D$76,3,FALSE)</f>
        <v>1</v>
      </c>
      <c r="H968" s="37">
        <f>VLOOKUP(D968,episodes!$A$1:$D$76,4,FALSE)</f>
        <v>20</v>
      </c>
      <c r="I968" s="36"/>
      <c r="J968" s="43"/>
      <c r="K968" s="44">
        <f>COUNTIFS(A:A,A967)</f>
        <v>19</v>
      </c>
      <c r="L968" s="44">
        <f>COUNTIFS(B:B,B968)</f>
        <v>3</v>
      </c>
      <c r="M968" s="46" t="s">
        <v>560</v>
      </c>
      <c r="N968" s="46"/>
      <c r="O968" s="46" t="s">
        <v>1021</v>
      </c>
      <c r="P968" s="46" t="s">
        <v>2979</v>
      </c>
    </row>
    <row r="969" spans="1:16" s="40" customFormat="1" hidden="1" x14ac:dyDescent="0.3">
      <c r="A969" s="40" t="s">
        <v>1856</v>
      </c>
      <c r="B969" s="34" t="s">
        <v>783</v>
      </c>
      <c r="C969" s="35" t="s">
        <v>3392</v>
      </c>
      <c r="D969" s="41">
        <v>122</v>
      </c>
      <c r="E969" s="42">
        <f>VLOOKUP(D969,episodes!$A$1:$B$76,2,FALSE)</f>
        <v>23</v>
      </c>
      <c r="F969" s="37" t="str">
        <f>VLOOKUP(D969,episodes!$A$1:$E$76,5,FALSE)</f>
        <v>Space Seed</v>
      </c>
      <c r="G969" s="37">
        <f>VLOOKUP(D969,episodes!$A$1:$D$76,3,FALSE)</f>
        <v>1</v>
      </c>
      <c r="H969" s="37">
        <f>VLOOKUP(D969,episodes!$A$1:$D$76,4,FALSE)</f>
        <v>22</v>
      </c>
      <c r="I969" s="36"/>
      <c r="J969" s="43"/>
      <c r="K969" s="44">
        <f>COUNTIFS(A:A,A968)</f>
        <v>19</v>
      </c>
      <c r="L969" s="44">
        <f>COUNTIFS(B:B,B969)</f>
        <v>3</v>
      </c>
      <c r="M969" s="39" t="s">
        <v>517</v>
      </c>
      <c r="N969" s="39"/>
      <c r="O969" s="39" t="s">
        <v>1668</v>
      </c>
      <c r="P969" s="39" t="s">
        <v>2979</v>
      </c>
    </row>
    <row r="970" spans="1:16" s="40" customFormat="1" hidden="1" x14ac:dyDescent="0.3">
      <c r="A970" s="40" t="s">
        <v>1856</v>
      </c>
      <c r="B970" s="34" t="s">
        <v>715</v>
      </c>
      <c r="C970" s="35" t="s">
        <v>2284</v>
      </c>
      <c r="D970" s="48">
        <v>123</v>
      </c>
      <c r="E970" s="42">
        <f>VLOOKUP(D970,episodes!$A$1:$B$76,2,FALSE)</f>
        <v>24</v>
      </c>
      <c r="F970" s="37" t="str">
        <f>VLOOKUP(D970,episodes!$A$1:$E$76,5,FALSE)</f>
        <v>A Taste of Armageddon</v>
      </c>
      <c r="G970" s="37">
        <f>VLOOKUP(D970,episodes!$A$1:$D$76,3,FALSE)</f>
        <v>1</v>
      </c>
      <c r="H970" s="37">
        <f>VLOOKUP(D970,episodes!$A$1:$D$76,4,FALSE)</f>
        <v>23</v>
      </c>
      <c r="I970" s="36"/>
      <c r="J970" s="43"/>
      <c r="K970" s="44">
        <f>COUNTIFS(A:A,A969)</f>
        <v>19</v>
      </c>
      <c r="L970" s="44">
        <f>COUNTIFS(B:B,B970)</f>
        <v>12</v>
      </c>
      <c r="M970" s="46" t="s">
        <v>209</v>
      </c>
      <c r="N970" s="46"/>
      <c r="O970" s="46" t="s">
        <v>1018</v>
      </c>
      <c r="P970" s="46" t="s">
        <v>2979</v>
      </c>
    </row>
    <row r="971" spans="1:16" s="40" customFormat="1" hidden="1" x14ac:dyDescent="0.3">
      <c r="A971" s="40" t="s">
        <v>1856</v>
      </c>
      <c r="B971" s="34" t="s">
        <v>715</v>
      </c>
      <c r="C971" s="35" t="s">
        <v>2297</v>
      </c>
      <c r="D971" s="41">
        <v>124</v>
      </c>
      <c r="E971" s="42">
        <f>VLOOKUP(D971,episodes!$A$1:$B$76,2,FALSE)</f>
        <v>25</v>
      </c>
      <c r="F971" s="37" t="str">
        <f>VLOOKUP(D971,episodes!$A$1:$E$76,5,FALSE)</f>
        <v>This Side of Paradise</v>
      </c>
      <c r="G971" s="37">
        <f>VLOOKUP(D971,episodes!$A$1:$D$76,3,FALSE)</f>
        <v>1</v>
      </c>
      <c r="H971" s="37">
        <f>VLOOKUP(D971,episodes!$A$1:$D$76,4,FALSE)</f>
        <v>24</v>
      </c>
      <c r="I971" s="36"/>
      <c r="J971" s="43"/>
      <c r="K971" s="44">
        <f>COUNTIFS(A:A,A970)</f>
        <v>19</v>
      </c>
      <c r="L971" s="44">
        <f>COUNTIFS(B:B,B971)</f>
        <v>12</v>
      </c>
      <c r="M971" s="39" t="s">
        <v>215</v>
      </c>
      <c r="N971" s="45"/>
      <c r="O971" s="39" t="s">
        <v>1114</v>
      </c>
      <c r="P971" s="39" t="s">
        <v>2979</v>
      </c>
    </row>
    <row r="972" spans="1:16" s="40" customFormat="1" hidden="1" x14ac:dyDescent="0.3">
      <c r="A972" s="40" t="s">
        <v>1856</v>
      </c>
      <c r="B972" s="34" t="s">
        <v>715</v>
      </c>
      <c r="C972" s="35" t="s">
        <v>2298</v>
      </c>
      <c r="D972" s="48">
        <v>124</v>
      </c>
      <c r="E972" s="42">
        <f>VLOOKUP(D972,episodes!$A$1:$B$76,2,FALSE)</f>
        <v>25</v>
      </c>
      <c r="F972" s="37" t="str">
        <f>VLOOKUP(D972,episodes!$A$1:$E$76,5,FALSE)</f>
        <v>This Side of Paradise</v>
      </c>
      <c r="G972" s="37">
        <f>VLOOKUP(D972,episodes!$A$1:$D$76,3,FALSE)</f>
        <v>1</v>
      </c>
      <c r="H972" s="37">
        <f>VLOOKUP(D972,episodes!$A$1:$D$76,4,FALSE)</f>
        <v>24</v>
      </c>
      <c r="I972" s="36"/>
      <c r="J972" s="43"/>
      <c r="K972" s="44">
        <f>COUNTIFS(A:A,A971)</f>
        <v>19</v>
      </c>
      <c r="L972" s="44">
        <f>COUNTIFS(B:B,B972)</f>
        <v>12</v>
      </c>
      <c r="M972" s="46" t="s">
        <v>215</v>
      </c>
      <c r="N972" s="49"/>
      <c r="O972" s="46" t="s">
        <v>1115</v>
      </c>
      <c r="P972" s="46" t="s">
        <v>2979</v>
      </c>
    </row>
    <row r="973" spans="1:16" s="40" customFormat="1" hidden="1" x14ac:dyDescent="0.3">
      <c r="A973" s="40" t="s">
        <v>1856</v>
      </c>
      <c r="B973" s="34" t="s">
        <v>715</v>
      </c>
      <c r="C973" s="35" t="s">
        <v>2421</v>
      </c>
      <c r="D973" s="48">
        <v>201</v>
      </c>
      <c r="E973" s="42">
        <f>VLOOKUP(D973,episodes!$A$1:$B$76,2,FALSE)</f>
        <v>31</v>
      </c>
      <c r="F973" s="37" t="str">
        <f>VLOOKUP(D973,episodes!$A$1:$E$76,5,FALSE)</f>
        <v>Amok Time</v>
      </c>
      <c r="G973" s="37">
        <f>VLOOKUP(D973,episodes!$A$1:$D$76,3,FALSE)</f>
        <v>2</v>
      </c>
      <c r="H973" s="37">
        <f>VLOOKUP(D973,episodes!$A$1:$D$76,4,FALSE)</f>
        <v>1</v>
      </c>
      <c r="I973" s="36"/>
      <c r="J973" s="43"/>
      <c r="K973" s="44">
        <f>COUNTIFS(A:A,A972)</f>
        <v>19</v>
      </c>
      <c r="L973" s="44">
        <f>COUNTIFS(B:B,B973)</f>
        <v>12</v>
      </c>
      <c r="M973" s="46" t="s">
        <v>290</v>
      </c>
      <c r="N973" s="49"/>
      <c r="O973" s="46" t="s">
        <v>1662</v>
      </c>
      <c r="P973" s="46" t="s">
        <v>2979</v>
      </c>
    </row>
    <row r="974" spans="1:16" s="40" customFormat="1" hidden="1" x14ac:dyDescent="0.3">
      <c r="A974" s="40" t="s">
        <v>1856</v>
      </c>
      <c r="B974" s="34" t="s">
        <v>715</v>
      </c>
      <c r="C974" s="35" t="s">
        <v>3513</v>
      </c>
      <c r="D974" s="36">
        <v>202</v>
      </c>
      <c r="E974" s="42">
        <f>VLOOKUP(D974,episodes!$A$1:$B$76,2,FALSE)</f>
        <v>32</v>
      </c>
      <c r="F974" s="37" t="str">
        <f>VLOOKUP(D974,episodes!$A$1:$E$76,5,FALSE)</f>
        <v>Who Mourns for Adonais?</v>
      </c>
      <c r="G974" s="37">
        <f>VLOOKUP(D974,episodes!$A$1:$D$76,3,FALSE)</f>
        <v>2</v>
      </c>
      <c r="H974" s="37">
        <f>VLOOKUP(D974,episodes!$A$1:$D$76,4,FALSE)</f>
        <v>2</v>
      </c>
      <c r="I974" s="36"/>
      <c r="J974" s="43"/>
      <c r="K974" s="44">
        <f>COUNTIFS(A:A,A973)</f>
        <v>19</v>
      </c>
      <c r="L974" s="44">
        <f>COUNTIFS(B:B,B974)</f>
        <v>12</v>
      </c>
      <c r="M974" s="39" t="s">
        <v>559</v>
      </c>
      <c r="N974" s="39"/>
      <c r="O974" s="39" t="s">
        <v>1470</v>
      </c>
      <c r="P974" s="39" t="s">
        <v>2979</v>
      </c>
    </row>
    <row r="975" spans="1:16" s="40" customFormat="1" hidden="1" x14ac:dyDescent="0.3">
      <c r="A975" s="40" t="s">
        <v>1856</v>
      </c>
      <c r="B975" s="34" t="s">
        <v>715</v>
      </c>
      <c r="C975" s="35" t="s">
        <v>2444</v>
      </c>
      <c r="D975" s="36">
        <v>202</v>
      </c>
      <c r="E975" s="42">
        <f>VLOOKUP(D975,episodes!$A$1:$B$76,2,FALSE)</f>
        <v>32</v>
      </c>
      <c r="F975" s="37" t="str">
        <f>VLOOKUP(D975,episodes!$A$1:$E$76,5,FALSE)</f>
        <v>Who Mourns for Adonais?</v>
      </c>
      <c r="G975" s="37">
        <f>VLOOKUP(D975,episodes!$A$1:$D$76,3,FALSE)</f>
        <v>2</v>
      </c>
      <c r="H975" s="37">
        <f>VLOOKUP(D975,episodes!$A$1:$D$76,4,FALSE)</f>
        <v>2</v>
      </c>
      <c r="I975" s="36"/>
      <c r="J975" s="43"/>
      <c r="K975" s="44">
        <f>COUNTIFS(A:A,A974)</f>
        <v>19</v>
      </c>
      <c r="L975" s="44">
        <f>COUNTIFS(B:B,B975)</f>
        <v>12</v>
      </c>
      <c r="M975" s="39" t="s">
        <v>559</v>
      </c>
      <c r="N975" s="39"/>
      <c r="O975" s="39" t="s">
        <v>1470</v>
      </c>
      <c r="P975" s="39" t="s">
        <v>2979</v>
      </c>
    </row>
    <row r="976" spans="1:16" s="40" customFormat="1" hidden="1" x14ac:dyDescent="0.3">
      <c r="A976" s="40" t="s">
        <v>1857</v>
      </c>
      <c r="B976" s="34" t="s">
        <v>836</v>
      </c>
      <c r="C976" s="35" t="s">
        <v>2064</v>
      </c>
      <c r="D976" s="41">
        <v>106</v>
      </c>
      <c r="E976" s="42">
        <f>VLOOKUP(D976,episodes!$A$1:$B$76,2,FALSE)</f>
        <v>7</v>
      </c>
      <c r="F976" s="37" t="str">
        <f>VLOOKUP(D976,episodes!$A$1:$E$76,5,FALSE)</f>
        <v>Mudd's Women</v>
      </c>
      <c r="G976" s="37">
        <f>VLOOKUP(D976,episodes!$A$1:$D$76,3,FALSE)</f>
        <v>1</v>
      </c>
      <c r="H976" s="37">
        <f>VLOOKUP(D976,episodes!$A$1:$D$76,4,FALSE)</f>
        <v>6</v>
      </c>
      <c r="I976" s="36"/>
      <c r="J976" s="43"/>
      <c r="K976" s="44">
        <f>COUNTIFS(A:A,A974)</f>
        <v>19</v>
      </c>
      <c r="L976" s="44">
        <f>COUNTIFS(B:B,B976)</f>
        <v>16</v>
      </c>
      <c r="M976" s="39" t="s">
        <v>520</v>
      </c>
      <c r="N976" s="39" t="s">
        <v>2491</v>
      </c>
      <c r="O976" s="39" t="s">
        <v>1665</v>
      </c>
      <c r="P976" s="39" t="s">
        <v>2979</v>
      </c>
    </row>
    <row r="977" spans="1:16" s="40" customFormat="1" hidden="1" x14ac:dyDescent="0.3">
      <c r="A977" s="40" t="s">
        <v>1858</v>
      </c>
      <c r="B977" s="40" t="s">
        <v>749</v>
      </c>
      <c r="C977" s="35" t="s">
        <v>2171</v>
      </c>
      <c r="D977" s="48">
        <v>115</v>
      </c>
      <c r="E977" s="42">
        <f>VLOOKUP(D977,episodes!$A$1:$B$76,2,FALSE)</f>
        <v>16</v>
      </c>
      <c r="F977" s="37" t="str">
        <f>VLOOKUP(D977,episodes!$A$1:$E$76,5,FALSE)</f>
        <v>Shore Leave</v>
      </c>
      <c r="G977" s="37">
        <f>VLOOKUP(D977,episodes!$A$1:$D$76,3,FALSE)</f>
        <v>1</v>
      </c>
      <c r="H977" s="37">
        <f>VLOOKUP(D977,episodes!$A$1:$D$76,4,FALSE)</f>
        <v>15</v>
      </c>
      <c r="I977" s="36"/>
      <c r="J977" s="43"/>
      <c r="K977" s="44">
        <f>COUNTIFS(A:A,A976)</f>
        <v>1</v>
      </c>
      <c r="L977" s="44">
        <f>COUNTIFS(B:B,B977)</f>
        <v>2</v>
      </c>
      <c r="M977" s="46" t="s">
        <v>2542</v>
      </c>
      <c r="N977" s="46" t="s">
        <v>522</v>
      </c>
      <c r="O977" s="46" t="s">
        <v>1174</v>
      </c>
      <c r="P977" s="46" t="s">
        <v>2979</v>
      </c>
    </row>
    <row r="978" spans="1:16" s="40" customFormat="1" hidden="1" x14ac:dyDescent="0.3">
      <c r="A978" s="40" t="s">
        <v>1858</v>
      </c>
      <c r="B978" s="40" t="s">
        <v>749</v>
      </c>
      <c r="C978" s="35" t="s">
        <v>2445</v>
      </c>
      <c r="D978" s="48">
        <v>202</v>
      </c>
      <c r="E978" s="42">
        <f>VLOOKUP(D978,episodes!$A$1:$B$76,2,FALSE)</f>
        <v>32</v>
      </c>
      <c r="F978" s="37" t="str">
        <f>VLOOKUP(D978,episodes!$A$1:$E$76,5,FALSE)</f>
        <v>Who Mourns for Adonais?</v>
      </c>
      <c r="G978" s="37">
        <f>VLOOKUP(D978,episodes!$A$1:$D$76,3,FALSE)</f>
        <v>2</v>
      </c>
      <c r="H978" s="37">
        <f>VLOOKUP(D978,episodes!$A$1:$D$76,4,FALSE)</f>
        <v>2</v>
      </c>
      <c r="I978" s="36"/>
      <c r="J978" s="43"/>
      <c r="K978" s="44">
        <f>COUNTIFS(A:A,A977)</f>
        <v>2</v>
      </c>
      <c r="L978" s="44">
        <f>COUNTIFS(B:B,B978)</f>
        <v>2</v>
      </c>
      <c r="M978" s="46" t="s">
        <v>2536</v>
      </c>
      <c r="N978" s="49" t="s">
        <v>559</v>
      </c>
      <c r="O978" s="46" t="s">
        <v>1446</v>
      </c>
      <c r="P978" s="46" t="s">
        <v>2979</v>
      </c>
    </row>
    <row r="979" spans="1:16" s="40" customFormat="1" hidden="1" x14ac:dyDescent="0.3">
      <c r="A979" s="40" t="s">
        <v>1859</v>
      </c>
      <c r="B979" s="34" t="s">
        <v>836</v>
      </c>
      <c r="C979" s="35" t="s">
        <v>1982</v>
      </c>
      <c r="D979" s="41">
        <v>100</v>
      </c>
      <c r="E979" s="42">
        <f>VLOOKUP(D979,episodes!$A$1:$B$76,2,FALSE)</f>
        <v>1</v>
      </c>
      <c r="F979" s="37" t="str">
        <f>VLOOKUP(D979,episodes!$A$1:$E$76,5,FALSE)</f>
        <v>The Cage</v>
      </c>
      <c r="G979" s="37">
        <f>VLOOKUP(D979,episodes!$A$1:$D$76,3,FALSE)</f>
        <v>1</v>
      </c>
      <c r="H979" s="37">
        <f>VLOOKUP(D979,episodes!$A$1:$D$76,4,FALSE)</f>
        <v>0</v>
      </c>
      <c r="I979" s="36"/>
      <c r="J979" s="43"/>
      <c r="K979" s="44">
        <f>COUNTIFS(A:A,A978)</f>
        <v>2</v>
      </c>
      <c r="L979" s="44">
        <f>COUNTIFS(B:B,B979)</f>
        <v>16</v>
      </c>
      <c r="M979" s="39" t="s">
        <v>132</v>
      </c>
      <c r="N979" s="45"/>
      <c r="O979" s="39" t="s">
        <v>1286</v>
      </c>
      <c r="P979" s="39" t="s">
        <v>2979</v>
      </c>
    </row>
    <row r="980" spans="1:16" s="40" customFormat="1" hidden="1" x14ac:dyDescent="0.3">
      <c r="A980" s="40" t="s">
        <v>1860</v>
      </c>
      <c r="B980" s="40" t="s">
        <v>736</v>
      </c>
      <c r="C980" s="35" t="s">
        <v>2172</v>
      </c>
      <c r="D980" s="48">
        <v>115</v>
      </c>
      <c r="E980" s="42">
        <f>VLOOKUP(D980,episodes!$A$1:$B$76,2,FALSE)</f>
        <v>16</v>
      </c>
      <c r="F980" s="37" t="str">
        <f>VLOOKUP(D980,episodes!$A$1:$E$76,5,FALSE)</f>
        <v>Shore Leave</v>
      </c>
      <c r="G980" s="37">
        <f>VLOOKUP(D980,episodes!$A$1:$D$76,3,FALSE)</f>
        <v>1</v>
      </c>
      <c r="H980" s="37">
        <f>VLOOKUP(D980,episodes!$A$1:$D$76,4,FALSE)</f>
        <v>15</v>
      </c>
      <c r="I980" s="36"/>
      <c r="J980" s="43"/>
      <c r="K980" s="44">
        <f>COUNTIFS(A:A,A979)</f>
        <v>1</v>
      </c>
      <c r="L980" s="44">
        <f>COUNTIFS(B:B,B980)</f>
        <v>3</v>
      </c>
      <c r="M980" s="46" t="s">
        <v>2491</v>
      </c>
      <c r="N980" s="46"/>
      <c r="O980" s="46" t="s">
        <v>1022</v>
      </c>
      <c r="P980" s="46" t="s">
        <v>2979</v>
      </c>
    </row>
    <row r="981" spans="1:16" s="40" customFormat="1" hidden="1" x14ac:dyDescent="0.3">
      <c r="A981" s="40" t="s">
        <v>1860</v>
      </c>
      <c r="B981" s="40" t="s">
        <v>736</v>
      </c>
      <c r="C981" s="35" t="s">
        <v>3308</v>
      </c>
      <c r="D981" s="48">
        <v>117</v>
      </c>
      <c r="E981" s="42">
        <f>VLOOKUP(D981,episodes!$A$1:$B$76,2,FALSE)</f>
        <v>18</v>
      </c>
      <c r="F981" s="37" t="str">
        <f>VLOOKUP(D981,episodes!$A$1:$E$76,5,FALSE)</f>
        <v>The Squire of Gothos</v>
      </c>
      <c r="G981" s="37">
        <f>VLOOKUP(D981,episodes!$A$1:$D$76,3,FALSE)</f>
        <v>1</v>
      </c>
      <c r="H981" s="37">
        <f>VLOOKUP(D981,episodes!$A$1:$D$76,4,FALSE)</f>
        <v>17</v>
      </c>
      <c r="I981" s="36"/>
      <c r="J981" s="43"/>
      <c r="K981" s="44">
        <f>COUNTIFS(A:A,A980)</f>
        <v>3</v>
      </c>
      <c r="L981" s="44">
        <f>COUNTIFS(B:B,B981)</f>
        <v>3</v>
      </c>
      <c r="M981" s="46" t="s">
        <v>2491</v>
      </c>
      <c r="N981" s="49"/>
      <c r="O981" s="46" t="s">
        <v>1485</v>
      </c>
      <c r="P981" s="46" t="s">
        <v>2979</v>
      </c>
    </row>
    <row r="982" spans="1:16" s="40" customFormat="1" hidden="1" x14ac:dyDescent="0.3">
      <c r="A982" s="40" t="s">
        <v>1860</v>
      </c>
      <c r="B982" s="40" t="s">
        <v>736</v>
      </c>
      <c r="C982" s="35" t="s">
        <v>3309</v>
      </c>
      <c r="D982" s="48">
        <v>117</v>
      </c>
      <c r="E982" s="42">
        <f>VLOOKUP(D982,episodes!$A$1:$B$76,2,FALSE)</f>
        <v>18</v>
      </c>
      <c r="F982" s="37" t="str">
        <f>VLOOKUP(D982,episodes!$A$1:$E$76,5,FALSE)</f>
        <v>The Squire of Gothos</v>
      </c>
      <c r="G982" s="37">
        <f>VLOOKUP(D982,episodes!$A$1:$D$76,3,FALSE)</f>
        <v>1</v>
      </c>
      <c r="H982" s="37">
        <f>VLOOKUP(D982,episodes!$A$1:$D$76,4,FALSE)</f>
        <v>17</v>
      </c>
      <c r="I982" s="36"/>
      <c r="J982" s="43"/>
      <c r="K982" s="44">
        <f>COUNTIFS(A:A,A981)</f>
        <v>3</v>
      </c>
      <c r="L982" s="44">
        <f>COUNTIFS(B:B,B982)</f>
        <v>3</v>
      </c>
      <c r="M982" s="46" t="s">
        <v>184</v>
      </c>
      <c r="N982" s="49"/>
      <c r="O982" s="46" t="s">
        <v>1486</v>
      </c>
      <c r="P982" s="46" t="s">
        <v>2979</v>
      </c>
    </row>
    <row r="983" spans="1:16" s="40" customFormat="1" hidden="1" x14ac:dyDescent="0.3">
      <c r="A983" s="40" t="s">
        <v>1861</v>
      </c>
      <c r="B983" s="43" t="s">
        <v>793</v>
      </c>
      <c r="C983" s="35" t="s">
        <v>2728</v>
      </c>
      <c r="D983" s="41">
        <v>101</v>
      </c>
      <c r="E983" s="42">
        <f>VLOOKUP(D983,episodes!$A$1:$B$76,2,FALSE)</f>
        <v>2</v>
      </c>
      <c r="F983" s="37" t="str">
        <f>VLOOKUP(D983,episodes!$A$1:$E$76,5,FALSE)</f>
        <v>The Man Trap</v>
      </c>
      <c r="G983" s="37">
        <f>VLOOKUP(D983,episodes!$A$1:$D$76,3,FALSE)</f>
        <v>1</v>
      </c>
      <c r="H983" s="37">
        <f>VLOOKUP(D983,episodes!$A$1:$D$76,4,FALSE)</f>
        <v>1</v>
      </c>
      <c r="I983" s="36"/>
      <c r="J983" s="43"/>
      <c r="K983" s="44">
        <f>COUNTIFS(A:A,A982)</f>
        <v>3</v>
      </c>
      <c r="L983" s="44">
        <f>COUNTIFS(B:B,B983)</f>
        <v>7</v>
      </c>
      <c r="M983" s="46" t="s">
        <v>584</v>
      </c>
      <c r="N983" s="39" t="s">
        <v>577</v>
      </c>
      <c r="O983" s="46"/>
      <c r="P983" s="39" t="s">
        <v>2985</v>
      </c>
    </row>
    <row r="984" spans="1:16" s="40" customFormat="1" hidden="1" x14ac:dyDescent="0.3">
      <c r="A984" s="40" t="s">
        <v>1861</v>
      </c>
      <c r="B984" s="43" t="s">
        <v>793</v>
      </c>
      <c r="C984" s="35" t="s">
        <v>2008</v>
      </c>
      <c r="D984" s="36">
        <v>102</v>
      </c>
      <c r="E984" s="42">
        <f>VLOOKUP(D984,episodes!$A$1:$B$76,2,FALSE)</f>
        <v>3</v>
      </c>
      <c r="F984" s="37" t="str">
        <f>VLOOKUP(D984,episodes!$A$1:$E$76,5,FALSE)</f>
        <v>Charlie X</v>
      </c>
      <c r="G984" s="37">
        <f>VLOOKUP(D984,episodes!$A$1:$D$76,3,FALSE)</f>
        <v>1</v>
      </c>
      <c r="H984" s="37">
        <f>VLOOKUP(D984,episodes!$A$1:$D$76,4,FALSE)</f>
        <v>2</v>
      </c>
      <c r="I984" s="36"/>
      <c r="J984" s="43"/>
      <c r="K984" s="44">
        <f>COUNTIFS(A:A,A983)</f>
        <v>5</v>
      </c>
      <c r="L984" s="44">
        <f>COUNTIFS(B:B,B984)</f>
        <v>7</v>
      </c>
      <c r="M984" s="46" t="s">
        <v>2491</v>
      </c>
      <c r="N984" s="39" t="s">
        <v>579</v>
      </c>
      <c r="O984" s="39" t="s">
        <v>1678</v>
      </c>
      <c r="P984" s="39" t="s">
        <v>2979</v>
      </c>
    </row>
    <row r="985" spans="1:16" s="40" customFormat="1" hidden="1" x14ac:dyDescent="0.3">
      <c r="A985" s="40" t="s">
        <v>1861</v>
      </c>
      <c r="B985" s="43" t="s">
        <v>793</v>
      </c>
      <c r="C985" s="35" t="s">
        <v>3249</v>
      </c>
      <c r="D985" s="41">
        <v>113</v>
      </c>
      <c r="E985" s="42">
        <f>VLOOKUP(D985,episodes!$A$1:$B$76,2,FALSE)</f>
        <v>14</v>
      </c>
      <c r="F985" s="37" t="str">
        <f>VLOOKUP(D985,episodes!$A$1:$E$76,5,FALSE)</f>
        <v>The Conscience of the King</v>
      </c>
      <c r="G985" s="37">
        <f>VLOOKUP(D985,episodes!$A$1:$D$76,3,FALSE)</f>
        <v>1</v>
      </c>
      <c r="H985" s="37">
        <f>VLOOKUP(D985,episodes!$A$1:$D$76,4,FALSE)</f>
        <v>13</v>
      </c>
      <c r="I985" s="36"/>
      <c r="J985" s="43"/>
      <c r="K985" s="44">
        <f>COUNTIFS(A:A,A984)</f>
        <v>5</v>
      </c>
      <c r="L985" s="44">
        <f>COUNTIFS(B:B,B985)</f>
        <v>7</v>
      </c>
      <c r="M985" s="39" t="s">
        <v>2542</v>
      </c>
      <c r="N985" s="39"/>
      <c r="O985" s="39" t="s">
        <v>1679</v>
      </c>
      <c r="P985" s="39" t="s">
        <v>2979</v>
      </c>
    </row>
    <row r="986" spans="1:16" s="40" customFormat="1" hidden="1" x14ac:dyDescent="0.3">
      <c r="A986" s="40" t="s">
        <v>1861</v>
      </c>
      <c r="B986" s="43" t="s">
        <v>793</v>
      </c>
      <c r="C986" s="50" t="s">
        <v>3350</v>
      </c>
      <c r="D986" s="48">
        <v>120</v>
      </c>
      <c r="E986" s="42">
        <f>VLOOKUP(D986,episodes!$A$1:$B$76,2,FALSE)</f>
        <v>21</v>
      </c>
      <c r="F986" s="37" t="str">
        <f>VLOOKUP(D986,episodes!$A$1:$E$76,5,FALSE)</f>
        <v>Court Martial</v>
      </c>
      <c r="G986" s="37">
        <f>VLOOKUP(D986,episodes!$A$1:$D$76,3,FALSE)</f>
        <v>1</v>
      </c>
      <c r="H986" s="37">
        <f>VLOOKUP(D986,episodes!$A$1:$D$76,4,FALSE)</f>
        <v>20</v>
      </c>
      <c r="I986" s="36"/>
      <c r="J986" s="43"/>
      <c r="K986" s="44">
        <f>COUNTIFS(A:A,A985)</f>
        <v>5</v>
      </c>
      <c r="L986" s="44">
        <f>COUNTIFS(B:B,B986)</f>
        <v>7</v>
      </c>
      <c r="M986" s="46" t="s">
        <v>2491</v>
      </c>
      <c r="N986" s="46"/>
      <c r="O986" s="46"/>
      <c r="P986" s="46" t="s">
        <v>2979</v>
      </c>
    </row>
    <row r="987" spans="1:16" s="40" customFormat="1" hidden="1" x14ac:dyDescent="0.3">
      <c r="A987" s="40" t="s">
        <v>1861</v>
      </c>
      <c r="B987" s="43" t="s">
        <v>793</v>
      </c>
      <c r="C987" s="35" t="s">
        <v>2263</v>
      </c>
      <c r="D987" s="48">
        <v>122</v>
      </c>
      <c r="E987" s="42">
        <f>VLOOKUP(D987,episodes!$A$1:$B$76,2,FALSE)</f>
        <v>23</v>
      </c>
      <c r="F987" s="37" t="str">
        <f>VLOOKUP(D987,episodes!$A$1:$E$76,5,FALSE)</f>
        <v>Space Seed</v>
      </c>
      <c r="G987" s="37">
        <f>VLOOKUP(D987,episodes!$A$1:$D$76,3,FALSE)</f>
        <v>1</v>
      </c>
      <c r="H987" s="37">
        <f>VLOOKUP(D987,episodes!$A$1:$D$76,4,FALSE)</f>
        <v>22</v>
      </c>
      <c r="I987" s="36"/>
      <c r="J987" s="43"/>
      <c r="K987" s="44">
        <f>COUNTIFS(A:A,A986)</f>
        <v>5</v>
      </c>
      <c r="L987" s="44">
        <f>COUNTIFS(B:B,B987)</f>
        <v>7</v>
      </c>
      <c r="M987" s="46" t="s">
        <v>2491</v>
      </c>
      <c r="N987" s="39" t="s">
        <v>2552</v>
      </c>
      <c r="O987" s="46" t="s">
        <v>1538</v>
      </c>
      <c r="P987" s="46" t="s">
        <v>2979</v>
      </c>
    </row>
    <row r="988" spans="1:16" s="40" customFormat="1" hidden="1" x14ac:dyDescent="0.3">
      <c r="A988" s="40" t="s">
        <v>1862</v>
      </c>
      <c r="B988" s="34" t="s">
        <v>0</v>
      </c>
      <c r="C988" s="35" t="s">
        <v>2032</v>
      </c>
      <c r="D988" s="48">
        <v>104</v>
      </c>
      <c r="E988" s="42">
        <f>VLOOKUP(D988,episodes!$A$1:$B$76,2,FALSE)</f>
        <v>5</v>
      </c>
      <c r="F988" s="37" t="str">
        <f>VLOOKUP(D988,episodes!$A$1:$E$76,5,FALSE)</f>
        <v>The Naked Time</v>
      </c>
      <c r="G988" s="37">
        <f>VLOOKUP(D988,episodes!$A$1:$D$76,3,FALSE)</f>
        <v>1</v>
      </c>
      <c r="H988" s="37">
        <f>VLOOKUP(D988,episodes!$A$1:$D$76,4,FALSE)</f>
        <v>4</v>
      </c>
      <c r="I988" s="36"/>
      <c r="J988" s="43"/>
      <c r="K988" s="44">
        <f>COUNTIFS(A:A,A987)</f>
        <v>5</v>
      </c>
      <c r="L988" s="44">
        <f>COUNTIFS(B:B,B988)</f>
        <v>63</v>
      </c>
      <c r="M988" s="46" t="s">
        <v>521</v>
      </c>
      <c r="N988" s="46"/>
      <c r="O988" s="46" t="s">
        <v>1430</v>
      </c>
      <c r="P988" s="46" t="s">
        <v>2979</v>
      </c>
    </row>
    <row r="989" spans="1:16" s="40" customFormat="1" hidden="1" x14ac:dyDescent="0.3">
      <c r="A989" s="40" t="s">
        <v>1863</v>
      </c>
      <c r="B989" s="43" t="s">
        <v>737</v>
      </c>
      <c r="C989" s="35" t="s">
        <v>2110</v>
      </c>
      <c r="D989" s="41">
        <v>109</v>
      </c>
      <c r="E989" s="42">
        <f>VLOOKUP(D989,episodes!$A$1:$B$76,2,FALSE)</f>
        <v>10</v>
      </c>
      <c r="F989" s="37" t="str">
        <f>VLOOKUP(D989,episodes!$A$1:$E$76,5,FALSE)</f>
        <v>Dagger of the Mind</v>
      </c>
      <c r="G989" s="37">
        <f>VLOOKUP(D989,episodes!$A$1:$D$76,3,FALSE)</f>
        <v>1</v>
      </c>
      <c r="H989" s="37">
        <f>VLOOKUP(D989,episodes!$A$1:$D$76,4,FALSE)</f>
        <v>9</v>
      </c>
      <c r="I989" s="36"/>
      <c r="J989" s="43"/>
      <c r="K989" s="44">
        <f>COUNTIFS(A:A,A988)</f>
        <v>1</v>
      </c>
      <c r="L989" s="44">
        <f>COUNTIFS(B:B,B989)</f>
        <v>5</v>
      </c>
      <c r="M989" s="39" t="s">
        <v>580</v>
      </c>
      <c r="N989" s="45"/>
      <c r="O989" s="39" t="s">
        <v>1682</v>
      </c>
      <c r="P989" s="39" t="s">
        <v>2979</v>
      </c>
    </row>
    <row r="990" spans="1:16" s="40" customFormat="1" hidden="1" x14ac:dyDescent="0.3">
      <c r="A990" s="40" t="s">
        <v>1864</v>
      </c>
      <c r="B990" s="34" t="s">
        <v>750</v>
      </c>
      <c r="C990" s="35" t="s">
        <v>2149</v>
      </c>
      <c r="D990" s="41">
        <v>113</v>
      </c>
      <c r="E990" s="42">
        <f>VLOOKUP(D990,episodes!$A$1:$B$76,2,FALSE)</f>
        <v>14</v>
      </c>
      <c r="F990" s="37" t="str">
        <f>VLOOKUP(D990,episodes!$A$1:$E$76,5,FALSE)</f>
        <v>The Conscience of the King</v>
      </c>
      <c r="G990" s="37">
        <f>VLOOKUP(D990,episodes!$A$1:$D$76,3,FALSE)</f>
        <v>1</v>
      </c>
      <c r="H990" s="37">
        <f>VLOOKUP(D990,episodes!$A$1:$D$76,4,FALSE)</f>
        <v>13</v>
      </c>
      <c r="I990" s="36"/>
      <c r="J990" s="43"/>
      <c r="K990" s="44">
        <f>COUNTIFS(A:A,A989)</f>
        <v>1</v>
      </c>
      <c r="L990" s="44">
        <f>COUNTIFS(B:B,B990)</f>
        <v>5</v>
      </c>
      <c r="M990" s="46" t="s">
        <v>2491</v>
      </c>
      <c r="N990" s="45" t="s">
        <v>141</v>
      </c>
      <c r="O990" s="39" t="s">
        <v>1561</v>
      </c>
      <c r="P990" s="39" t="s">
        <v>2979</v>
      </c>
    </row>
    <row r="991" spans="1:16" s="40" customFormat="1" hidden="1" x14ac:dyDescent="0.3">
      <c r="A991" s="40" t="s">
        <v>1864</v>
      </c>
      <c r="B991" s="34" t="s">
        <v>750</v>
      </c>
      <c r="C991" s="35" t="s">
        <v>2173</v>
      </c>
      <c r="D991" s="48">
        <v>115</v>
      </c>
      <c r="E991" s="42">
        <f>VLOOKUP(D991,episodes!$A$1:$B$76,2,FALSE)</f>
        <v>16</v>
      </c>
      <c r="F991" s="37" t="str">
        <f>VLOOKUP(D991,episodes!$A$1:$E$76,5,FALSE)</f>
        <v>Shore Leave</v>
      </c>
      <c r="G991" s="37">
        <f>VLOOKUP(D991,episodes!$A$1:$D$76,3,FALSE)</f>
        <v>1</v>
      </c>
      <c r="H991" s="37">
        <f>VLOOKUP(D991,episodes!$A$1:$D$76,4,FALSE)</f>
        <v>15</v>
      </c>
      <c r="I991" s="36"/>
      <c r="J991" s="43"/>
      <c r="K991" s="44">
        <f>COUNTIFS(A:A,A990)</f>
        <v>5</v>
      </c>
      <c r="L991" s="44">
        <f>COUNTIFS(B:B,B991)</f>
        <v>5</v>
      </c>
      <c r="M991" s="46" t="s">
        <v>2542</v>
      </c>
      <c r="N991" s="45" t="s">
        <v>522</v>
      </c>
      <c r="O991" s="46" t="s">
        <v>1269</v>
      </c>
      <c r="P991" s="46" t="s">
        <v>2979</v>
      </c>
    </row>
    <row r="992" spans="1:16" s="40" customFormat="1" hidden="1" x14ac:dyDescent="0.3">
      <c r="A992" s="40" t="s">
        <v>1864</v>
      </c>
      <c r="B992" s="34" t="s">
        <v>750</v>
      </c>
      <c r="C992" s="35" t="s">
        <v>2174</v>
      </c>
      <c r="D992" s="48">
        <v>115</v>
      </c>
      <c r="E992" s="42">
        <f>VLOOKUP(D992,episodes!$A$1:$B$76,2,FALSE)</f>
        <v>16</v>
      </c>
      <c r="F992" s="37" t="str">
        <f>VLOOKUP(D992,episodes!$A$1:$E$76,5,FALSE)</f>
        <v>Shore Leave</v>
      </c>
      <c r="G992" s="37">
        <f>VLOOKUP(D992,episodes!$A$1:$D$76,3,FALSE)</f>
        <v>1</v>
      </c>
      <c r="H992" s="37">
        <f>VLOOKUP(D992,episodes!$A$1:$D$76,4,FALSE)</f>
        <v>15</v>
      </c>
      <c r="I992" s="36"/>
      <c r="J992" s="43"/>
      <c r="K992" s="44">
        <f>COUNTIFS(A:A,A991)</f>
        <v>5</v>
      </c>
      <c r="L992" s="44">
        <f>COUNTIFS(B:B,B992)</f>
        <v>5</v>
      </c>
      <c r="M992" s="46" t="s">
        <v>2542</v>
      </c>
      <c r="N992" s="45" t="s">
        <v>522</v>
      </c>
      <c r="O992" s="46" t="s">
        <v>1270</v>
      </c>
      <c r="P992" s="46" t="s">
        <v>2979</v>
      </c>
    </row>
    <row r="993" spans="1:16" s="40" customFormat="1" hidden="1" x14ac:dyDescent="0.3">
      <c r="A993" s="40" t="s">
        <v>1864</v>
      </c>
      <c r="B993" s="34" t="s">
        <v>750</v>
      </c>
      <c r="C993" s="35" t="s">
        <v>2299</v>
      </c>
      <c r="D993" s="48">
        <v>124</v>
      </c>
      <c r="E993" s="42">
        <f>VLOOKUP(D993,episodes!$A$1:$B$76,2,FALSE)</f>
        <v>25</v>
      </c>
      <c r="F993" s="37" t="str">
        <f>VLOOKUP(D993,episodes!$A$1:$E$76,5,FALSE)</f>
        <v>This Side of Paradise</v>
      </c>
      <c r="G993" s="37">
        <f>VLOOKUP(D993,episodes!$A$1:$D$76,3,FALSE)</f>
        <v>1</v>
      </c>
      <c r="H993" s="37">
        <f>VLOOKUP(D993,episodes!$A$1:$D$76,4,FALSE)</f>
        <v>24</v>
      </c>
      <c r="I993" s="36"/>
      <c r="J993" s="43"/>
      <c r="K993" s="44">
        <f>COUNTIFS(A:A,A992)</f>
        <v>5</v>
      </c>
      <c r="L993" s="44">
        <f>COUNTIFS(B:B,B993)</f>
        <v>5</v>
      </c>
      <c r="M993" s="46" t="s">
        <v>1068</v>
      </c>
      <c r="N993" s="49" t="s">
        <v>215</v>
      </c>
      <c r="O993" s="46" t="s">
        <v>1420</v>
      </c>
      <c r="P993" s="46" t="s">
        <v>2979</v>
      </c>
    </row>
    <row r="994" spans="1:16" s="40" customFormat="1" hidden="1" x14ac:dyDescent="0.3">
      <c r="A994" s="40" t="s">
        <v>1864</v>
      </c>
      <c r="B994" s="34" t="s">
        <v>750</v>
      </c>
      <c r="C994" s="35" t="s">
        <v>2367</v>
      </c>
      <c r="D994" s="48">
        <v>128</v>
      </c>
      <c r="E994" s="42">
        <f>VLOOKUP(D994,episodes!$A$1:$B$76,2,FALSE)</f>
        <v>29</v>
      </c>
      <c r="F994" s="37" t="str">
        <f>VLOOKUP(D994,episodes!$A$1:$E$76,5,FALSE)</f>
        <v>The City on the Edge of Forever</v>
      </c>
      <c r="G994" s="37">
        <f>VLOOKUP(D994,episodes!$A$1:$D$76,3,FALSE)</f>
        <v>1</v>
      </c>
      <c r="H994" s="37">
        <f>VLOOKUP(D994,episodes!$A$1:$D$76,4,FALSE)</f>
        <v>28</v>
      </c>
      <c r="I994" s="36"/>
      <c r="J994" s="43"/>
      <c r="K994" s="44">
        <f>COUNTIFS(A:A,A993)</f>
        <v>5</v>
      </c>
      <c r="L994" s="44">
        <f>COUNTIFS(B:B,B994)</f>
        <v>5</v>
      </c>
      <c r="M994" s="46" t="s">
        <v>2491</v>
      </c>
      <c r="N994" s="49" t="s">
        <v>564</v>
      </c>
      <c r="O994" s="46" t="s">
        <v>1353</v>
      </c>
      <c r="P994" s="46" t="s">
        <v>2979</v>
      </c>
    </row>
    <row r="995" spans="1:16" s="40" customFormat="1" hidden="1" x14ac:dyDescent="0.3">
      <c r="A995" s="40" t="s">
        <v>1865</v>
      </c>
      <c r="B995" s="34" t="s">
        <v>688</v>
      </c>
      <c r="C995" s="35" t="s">
        <v>2175</v>
      </c>
      <c r="D995" s="48">
        <v>115</v>
      </c>
      <c r="E995" s="42">
        <f>VLOOKUP(D995,episodes!$A$1:$B$76,2,FALSE)</f>
        <v>16</v>
      </c>
      <c r="F995" s="37" t="str">
        <f>VLOOKUP(D995,episodes!$A$1:$E$76,5,FALSE)</f>
        <v>Shore Leave</v>
      </c>
      <c r="G995" s="37">
        <f>VLOOKUP(D995,episodes!$A$1:$D$76,3,FALSE)</f>
        <v>1</v>
      </c>
      <c r="H995" s="37">
        <f>VLOOKUP(D995,episodes!$A$1:$D$76,4,FALSE)</f>
        <v>15</v>
      </c>
      <c r="I995" s="36"/>
      <c r="J995" s="43"/>
      <c r="K995" s="44">
        <f>COUNTIFS(A:A,A994)</f>
        <v>5</v>
      </c>
      <c r="L995" s="44">
        <f>COUNTIFS(B:B,B995)</f>
        <v>19</v>
      </c>
      <c r="M995" s="46" t="s">
        <v>2491</v>
      </c>
      <c r="N995" s="49" t="s">
        <v>97</v>
      </c>
      <c r="O995" s="46" t="s">
        <v>1666</v>
      </c>
      <c r="P995" s="46" t="s">
        <v>2979</v>
      </c>
    </row>
    <row r="996" spans="1:16" s="40" customFormat="1" hidden="1" x14ac:dyDescent="0.3">
      <c r="A996" s="40" t="s">
        <v>1866</v>
      </c>
      <c r="B996" s="34" t="s">
        <v>507</v>
      </c>
      <c r="C996" s="35" t="s">
        <v>2176</v>
      </c>
      <c r="D996" s="48">
        <v>115</v>
      </c>
      <c r="E996" s="42">
        <f>VLOOKUP(D996,episodes!$A$1:$B$76,2,FALSE)</f>
        <v>16</v>
      </c>
      <c r="F996" s="37" t="str">
        <f>VLOOKUP(D996,episodes!$A$1:$E$76,5,FALSE)</f>
        <v>Shore Leave</v>
      </c>
      <c r="G996" s="37">
        <f>VLOOKUP(D996,episodes!$A$1:$D$76,3,FALSE)</f>
        <v>1</v>
      </c>
      <c r="H996" s="37">
        <f>VLOOKUP(D996,episodes!$A$1:$D$76,4,FALSE)</f>
        <v>15</v>
      </c>
      <c r="I996" s="36"/>
      <c r="J996" s="43"/>
      <c r="K996" s="44">
        <f>COUNTIFS(A:A,A995)</f>
        <v>1</v>
      </c>
      <c r="L996" s="44">
        <f>COUNTIFS(B:B,B996)</f>
        <v>45</v>
      </c>
      <c r="M996" s="46" t="s">
        <v>2491</v>
      </c>
      <c r="N996" s="49" t="s">
        <v>2527</v>
      </c>
      <c r="O996" s="46" t="s">
        <v>171</v>
      </c>
      <c r="P996" s="46" t="s">
        <v>2979</v>
      </c>
    </row>
    <row r="997" spans="1:16" s="40" customFormat="1" hidden="1" x14ac:dyDescent="0.3">
      <c r="A997" s="40" t="s">
        <v>1867</v>
      </c>
      <c r="B997" s="34" t="s">
        <v>836</v>
      </c>
      <c r="C997" s="35" t="s">
        <v>3212</v>
      </c>
      <c r="D997" s="41">
        <v>109</v>
      </c>
      <c r="E997" s="42">
        <f>VLOOKUP(D997,episodes!$A$1:$B$76,2,FALSE)</f>
        <v>10</v>
      </c>
      <c r="F997" s="37" t="str">
        <f>VLOOKUP(D997,episodes!$A$1:$E$76,5,FALSE)</f>
        <v>Dagger of the Mind</v>
      </c>
      <c r="G997" s="37">
        <f>VLOOKUP(D997,episodes!$A$1:$D$76,3,FALSE)</f>
        <v>1</v>
      </c>
      <c r="H997" s="37">
        <f>VLOOKUP(D997,episodes!$A$1:$D$76,4,FALSE)</f>
        <v>9</v>
      </c>
      <c r="I997" s="36"/>
      <c r="J997" s="43"/>
      <c r="K997" s="44">
        <f>COUNTIFS(A:A,A996)</f>
        <v>1</v>
      </c>
      <c r="L997" s="44">
        <f>COUNTIFS(B:B,B997)</f>
        <v>16</v>
      </c>
      <c r="M997" s="46" t="s">
        <v>516</v>
      </c>
      <c r="N997" s="45"/>
      <c r="O997" s="39" t="s">
        <v>18</v>
      </c>
      <c r="P997" s="39" t="s">
        <v>2979</v>
      </c>
    </row>
    <row r="998" spans="1:16" s="40" customFormat="1" hidden="1" x14ac:dyDescent="0.3">
      <c r="A998" s="40" t="s">
        <v>1867</v>
      </c>
      <c r="B998" s="34" t="s">
        <v>836</v>
      </c>
      <c r="C998" s="35" t="s">
        <v>3393</v>
      </c>
      <c r="D998" s="41">
        <v>122</v>
      </c>
      <c r="E998" s="42">
        <f>VLOOKUP(D998,episodes!$A$1:$B$76,2,FALSE)</f>
        <v>23</v>
      </c>
      <c r="F998" s="37" t="str">
        <f>VLOOKUP(D998,episodes!$A$1:$E$76,5,FALSE)</f>
        <v>Space Seed</v>
      </c>
      <c r="G998" s="37">
        <f>VLOOKUP(D998,episodes!$A$1:$D$76,3,FALSE)</f>
        <v>1</v>
      </c>
      <c r="H998" s="37">
        <f>VLOOKUP(D998,episodes!$A$1:$D$76,4,FALSE)</f>
        <v>22</v>
      </c>
      <c r="I998" s="36"/>
      <c r="J998" s="43"/>
      <c r="K998" s="44">
        <f>COUNTIFS(A:A,A997)</f>
        <v>2</v>
      </c>
      <c r="L998" s="44">
        <f>COUNTIFS(B:B,B998)</f>
        <v>16</v>
      </c>
      <c r="M998" s="46" t="s">
        <v>517</v>
      </c>
      <c r="N998" s="45"/>
      <c r="O998" s="39" t="s">
        <v>354</v>
      </c>
      <c r="P998" s="39" t="s">
        <v>2979</v>
      </c>
    </row>
    <row r="999" spans="1:16" x14ac:dyDescent="0.3">
      <c r="A999" s="40" t="s">
        <v>3532</v>
      </c>
      <c r="B999" s="34" t="s">
        <v>687</v>
      </c>
      <c r="C999" s="35" t="s">
        <v>2461</v>
      </c>
      <c r="D999" s="41">
        <v>203</v>
      </c>
      <c r="E999" s="42">
        <f>VLOOKUP(D999,episodes!$A$1:$B$76,2,FALSE)</f>
        <v>33</v>
      </c>
      <c r="F999" s="37" t="str">
        <f>VLOOKUP(D999,episodes!$A$1:$E$76,5,FALSE)</f>
        <v>The Changeling</v>
      </c>
      <c r="G999" s="37">
        <f>VLOOKUP(D999,episodes!$A$1:$D$76,3,FALSE)</f>
        <v>2</v>
      </c>
      <c r="H999" s="37">
        <f>VLOOKUP(D999,episodes!$A$1:$D$76,4,FALSE)</f>
        <v>3</v>
      </c>
      <c r="J999" s="43"/>
      <c r="K999" s="44">
        <f>COUNTIFS(A:A,A998)</f>
        <v>2</v>
      </c>
      <c r="L999" s="44">
        <f>COUNTIFS(B:B,B999)</f>
        <v>14</v>
      </c>
      <c r="M999" s="46" t="s">
        <v>1247</v>
      </c>
      <c r="N999" s="45" t="s">
        <v>853</v>
      </c>
      <c r="O999" s="39" t="s">
        <v>1683</v>
      </c>
      <c r="P999" s="39" t="s">
        <v>2979</v>
      </c>
    </row>
    <row r="1000" spans="1:16" s="40" customFormat="1" hidden="1" x14ac:dyDescent="0.3">
      <c r="A1000" s="40" t="s">
        <v>1869</v>
      </c>
      <c r="B1000" s="34" t="s">
        <v>692</v>
      </c>
      <c r="C1000" s="54" t="s">
        <v>1177</v>
      </c>
      <c r="D1000" s="41">
        <v>120</v>
      </c>
      <c r="E1000" s="42">
        <f>VLOOKUP(D1000,episodes!$A$1:$B$76,2,FALSE)</f>
        <v>21</v>
      </c>
      <c r="F1000" s="37" t="str">
        <f>VLOOKUP(D1000,episodes!$A$1:$E$76,5,FALSE)</f>
        <v>Court Martial</v>
      </c>
      <c r="G1000" s="37">
        <f>VLOOKUP(D1000,episodes!$A$1:$D$76,3,FALSE)</f>
        <v>1</v>
      </c>
      <c r="H1000" s="37">
        <f>VLOOKUP(D1000,episodes!$A$1:$D$76,4,FALSE)</f>
        <v>20</v>
      </c>
      <c r="I1000" s="36"/>
      <c r="J1000" s="43"/>
      <c r="K1000" s="44">
        <f>COUNTIFS(A:A,A999)</f>
        <v>1</v>
      </c>
      <c r="L1000" s="44">
        <f>COUNTIFS(B:B,B1000)</f>
        <v>42</v>
      </c>
      <c r="M1000" s="39"/>
      <c r="N1000" s="39"/>
      <c r="O1000" s="39"/>
      <c r="P1000" s="39" t="s">
        <v>2979</v>
      </c>
    </row>
    <row r="1001" spans="1:16" s="40" customFormat="1" hidden="1" x14ac:dyDescent="0.3">
      <c r="A1001" s="40" t="s">
        <v>1869</v>
      </c>
      <c r="B1001" s="34" t="s">
        <v>692</v>
      </c>
      <c r="C1001" s="35" t="s">
        <v>2347</v>
      </c>
      <c r="D1001" s="36">
        <v>127</v>
      </c>
      <c r="E1001" s="42">
        <f>VLOOKUP(D1001,episodes!$A$1:$B$76,2,FALSE)</f>
        <v>28</v>
      </c>
      <c r="F1001" s="37" t="str">
        <f>VLOOKUP(D1001,episodes!$A$1:$E$76,5,FALSE)</f>
        <v>The Alternative Factor</v>
      </c>
      <c r="G1001" s="37">
        <f>VLOOKUP(D1001,episodes!$A$1:$D$76,3,FALSE)</f>
        <v>1</v>
      </c>
      <c r="H1001" s="37">
        <f>VLOOKUP(D1001,episodes!$A$1:$D$76,4,FALSE)</f>
        <v>27</v>
      </c>
      <c r="I1001" s="36"/>
      <c r="J1001" s="43"/>
      <c r="K1001" s="44">
        <f>COUNTIFS(A:A,A1000)</f>
        <v>29</v>
      </c>
      <c r="L1001" s="44">
        <f>COUNTIFS(B:B,B1001)</f>
        <v>42</v>
      </c>
      <c r="M1001" s="39" t="s">
        <v>2542</v>
      </c>
      <c r="N1001" s="39" t="s">
        <v>262</v>
      </c>
      <c r="O1001" s="39" t="s">
        <v>1458</v>
      </c>
      <c r="P1001" s="39" t="s">
        <v>2979</v>
      </c>
    </row>
    <row r="1002" spans="1:16" s="40" customFormat="1" hidden="1" x14ac:dyDescent="0.3">
      <c r="A1002" s="40" t="s">
        <v>1869</v>
      </c>
      <c r="B1002" s="34" t="s">
        <v>692</v>
      </c>
      <c r="C1002" s="35" t="s">
        <v>2368</v>
      </c>
      <c r="D1002" s="41">
        <v>128</v>
      </c>
      <c r="E1002" s="42">
        <f>VLOOKUP(D1002,episodes!$A$1:$B$76,2,FALSE)</f>
        <v>29</v>
      </c>
      <c r="F1002" s="37" t="str">
        <f>VLOOKUP(D1002,episodes!$A$1:$E$76,5,FALSE)</f>
        <v>The City on the Edge of Forever</v>
      </c>
      <c r="G1002" s="37">
        <f>VLOOKUP(D1002,episodes!$A$1:$D$76,3,FALSE)</f>
        <v>1</v>
      </c>
      <c r="H1002" s="37">
        <f>VLOOKUP(D1002,episodes!$A$1:$D$76,4,FALSE)</f>
        <v>28</v>
      </c>
      <c r="I1002" s="36"/>
      <c r="J1002" s="43"/>
      <c r="K1002" s="44">
        <f>COUNTIFS(A:A,A1001)</f>
        <v>29</v>
      </c>
      <c r="L1002" s="44">
        <f>COUNTIFS(B:B,B1002)</f>
        <v>42</v>
      </c>
      <c r="M1002" s="39" t="s">
        <v>2542</v>
      </c>
      <c r="N1002" s="39" t="s">
        <v>2542</v>
      </c>
      <c r="O1002" s="39" t="s">
        <v>1175</v>
      </c>
      <c r="P1002" s="46" t="s">
        <v>2979</v>
      </c>
    </row>
    <row r="1003" spans="1:16" s="40" customFormat="1" hidden="1" x14ac:dyDescent="0.3">
      <c r="A1003" s="40" t="s">
        <v>1869</v>
      </c>
      <c r="B1003" s="34" t="s">
        <v>692</v>
      </c>
      <c r="C1003" s="35" t="s">
        <v>2462</v>
      </c>
      <c r="D1003" s="41">
        <v>203</v>
      </c>
      <c r="E1003" s="42">
        <f>VLOOKUP(D1003,episodes!$A$1:$B$76,2,FALSE)</f>
        <v>33</v>
      </c>
      <c r="F1003" s="37" t="str">
        <f>VLOOKUP(D1003,episodes!$A$1:$E$76,5,FALSE)</f>
        <v>The Changeling</v>
      </c>
      <c r="G1003" s="37">
        <f>VLOOKUP(D1003,episodes!$A$1:$D$76,3,FALSE)</f>
        <v>2</v>
      </c>
      <c r="H1003" s="37">
        <f>VLOOKUP(D1003,episodes!$A$1:$D$76,4,FALSE)</f>
        <v>3</v>
      </c>
      <c r="I1003" s="36"/>
      <c r="J1003" s="43"/>
      <c r="K1003" s="44">
        <f>COUNTIFS(A:A,A1002)</f>
        <v>29</v>
      </c>
      <c r="L1003" s="44">
        <f>COUNTIFS(B:B,B1003)</f>
        <v>42</v>
      </c>
      <c r="M1003" s="39" t="s">
        <v>2542</v>
      </c>
      <c r="N1003" s="39" t="s">
        <v>521</v>
      </c>
      <c r="O1003" s="39" t="s">
        <v>1512</v>
      </c>
      <c r="P1003" s="39" t="s">
        <v>2979</v>
      </c>
    </row>
    <row r="1004" spans="1:16" s="40" customFormat="1" hidden="1" x14ac:dyDescent="0.3">
      <c r="A1004" s="40" t="s">
        <v>357</v>
      </c>
      <c r="B1004" s="40" t="s">
        <v>692</v>
      </c>
      <c r="C1004" s="50" t="s">
        <v>3439</v>
      </c>
      <c r="D1004" s="41">
        <v>204</v>
      </c>
      <c r="E1004" s="42">
        <f>VLOOKUP(D1004,episodes!$A$1:$B$81,2,FALSE)</f>
        <v>34</v>
      </c>
      <c r="F1004" s="37" t="str">
        <f>VLOOKUP(D1004,episodes!$A$1:$E$81,5,FALSE)</f>
        <v>Mirror, Mirror</v>
      </c>
      <c r="G1004" s="37">
        <f>VLOOKUP(D1004,episodes!$A$1:$D$81,3,FALSE)</f>
        <v>2</v>
      </c>
      <c r="H1004" s="37">
        <f>VLOOKUP(D1004,episodes!$A$1:$D$81,4,FALSE)</f>
        <v>4</v>
      </c>
      <c r="I1004" s="36"/>
      <c r="J1004" s="43"/>
      <c r="K1004" s="44">
        <f>COUNTIFS(A:A,A1004)</f>
        <v>29</v>
      </c>
      <c r="L1004" s="44">
        <f>COUNTIFS(B:B,B1004)</f>
        <v>42</v>
      </c>
      <c r="M1004" s="39" t="s">
        <v>192</v>
      </c>
      <c r="N1004" s="39" t="s">
        <v>192</v>
      </c>
      <c r="O1004" s="39" t="s">
        <v>192</v>
      </c>
      <c r="P1004" s="39" t="s">
        <v>2979</v>
      </c>
    </row>
    <row r="1005" spans="1:16" s="40" customFormat="1" hidden="1" x14ac:dyDescent="0.3">
      <c r="A1005" s="40" t="s">
        <v>357</v>
      </c>
      <c r="B1005" s="40" t="s">
        <v>692</v>
      </c>
      <c r="C1005" s="50" t="s">
        <v>3420</v>
      </c>
      <c r="D1005" s="41">
        <v>204</v>
      </c>
      <c r="E1005" s="42">
        <f>VLOOKUP(D1005,episodes!$A$1:$B$81,2,FALSE)</f>
        <v>34</v>
      </c>
      <c r="F1005" s="37" t="str">
        <f>VLOOKUP(D1005,episodes!$A$1:$E$81,5,FALSE)</f>
        <v>Mirror, Mirror</v>
      </c>
      <c r="G1005" s="37">
        <f>VLOOKUP(D1005,episodes!$A$1:$D$81,3,FALSE)</f>
        <v>2</v>
      </c>
      <c r="H1005" s="37">
        <f>VLOOKUP(D1005,episodes!$A$1:$D$81,4,FALSE)</f>
        <v>4</v>
      </c>
      <c r="I1005" s="36"/>
      <c r="J1005" s="43"/>
      <c r="K1005" s="44">
        <f>COUNTIFS(A:A,A1005)</f>
        <v>29</v>
      </c>
      <c r="L1005" s="44">
        <f>COUNTIFS(B:B,B1005)</f>
        <v>42</v>
      </c>
      <c r="M1005" s="39" t="s">
        <v>192</v>
      </c>
      <c r="N1005" s="39" t="s">
        <v>192</v>
      </c>
      <c r="O1005" s="39" t="s">
        <v>192</v>
      </c>
      <c r="P1005" s="39" t="s">
        <v>2979</v>
      </c>
    </row>
    <row r="1006" spans="1:16" s="40" customFormat="1" hidden="1" x14ac:dyDescent="0.3">
      <c r="A1006" s="59" t="s">
        <v>357</v>
      </c>
      <c r="B1006" s="59" t="s">
        <v>692</v>
      </c>
      <c r="C1006" s="54" t="str">
        <f>UPPER(LEFT(O1006,1))&amp;RIGHT(O1006,LEN(O1006)-1)</f>
        <v>..</v>
      </c>
      <c r="D1006" s="41">
        <v>205</v>
      </c>
      <c r="E1006" s="42">
        <f>VLOOKUP(D1006,episodes!$A$1:$B$81,2,FALSE)</f>
        <v>35</v>
      </c>
      <c r="F1006" s="37" t="str">
        <f>VLOOKUP(D1006,episodes!$A$1:$E$81,5,FALSE)</f>
        <v>The Apple</v>
      </c>
      <c r="G1006" s="37">
        <f>VLOOKUP(D1006,episodes!$A$1:$D$81,3,FALSE)</f>
        <v>2</v>
      </c>
      <c r="H1006" s="37">
        <f>VLOOKUP(D1006,episodes!$A$1:$D$81,4,FALSE)</f>
        <v>5</v>
      </c>
      <c r="I1006" s="36"/>
      <c r="J1006" s="43"/>
      <c r="K1006" s="44">
        <f>COUNTIFS(A:A,A1006)</f>
        <v>29</v>
      </c>
      <c r="L1006" s="44">
        <f>COUNTIFS(B:B,B1006)</f>
        <v>42</v>
      </c>
      <c r="M1006" s="39" t="s">
        <v>192</v>
      </c>
      <c r="N1006" s="39" t="s">
        <v>192</v>
      </c>
      <c r="O1006" s="39" t="s">
        <v>192</v>
      </c>
      <c r="P1006" s="39" t="s">
        <v>2979</v>
      </c>
    </row>
    <row r="1007" spans="1:16" s="40" customFormat="1" hidden="1" x14ac:dyDescent="0.3">
      <c r="A1007" s="59" t="s">
        <v>357</v>
      </c>
      <c r="B1007" s="59" t="s">
        <v>692</v>
      </c>
      <c r="C1007" s="54" t="str">
        <f>UPPER(LEFT(O1007,1))&amp;RIGHT(O1007,LEN(O1007)-1)</f>
        <v>..</v>
      </c>
      <c r="D1007" s="36">
        <v>206</v>
      </c>
      <c r="E1007" s="42">
        <f>VLOOKUP(D1007,episodes!$A$1:$B$81,2,FALSE)</f>
        <v>36</v>
      </c>
      <c r="F1007" s="37" t="str">
        <f>VLOOKUP(D1007,episodes!$A$1:$E$81,5,FALSE)</f>
        <v>The Doomsday Machine</v>
      </c>
      <c r="G1007" s="37">
        <f>VLOOKUP(D1007,episodes!$A$1:$D$81,3,FALSE)</f>
        <v>2</v>
      </c>
      <c r="H1007" s="37">
        <f>VLOOKUP(D1007,episodes!$A$1:$D$81,4,FALSE)</f>
        <v>6</v>
      </c>
      <c r="I1007" s="36"/>
      <c r="J1007" s="43"/>
      <c r="K1007" s="44">
        <f>COUNTIFS(A:A,A1007)</f>
        <v>29</v>
      </c>
      <c r="L1007" s="44">
        <f>COUNTIFS(B:B,B1007)</f>
        <v>42</v>
      </c>
      <c r="M1007" s="39" t="s">
        <v>192</v>
      </c>
      <c r="N1007" s="39" t="s">
        <v>192</v>
      </c>
      <c r="O1007" s="39" t="s">
        <v>192</v>
      </c>
      <c r="P1007" s="39" t="s">
        <v>2979</v>
      </c>
    </row>
    <row r="1008" spans="1:16" s="40" customFormat="1" hidden="1" x14ac:dyDescent="0.3">
      <c r="A1008" s="59" t="s">
        <v>357</v>
      </c>
      <c r="B1008" s="59" t="s">
        <v>692</v>
      </c>
      <c r="C1008" s="54" t="str">
        <f>UPPER(LEFT(O1008,1))&amp;RIGHT(O1008,LEN(O1008)-1)</f>
        <v>..</v>
      </c>
      <c r="D1008" s="41">
        <v>208</v>
      </c>
      <c r="E1008" s="42">
        <f>VLOOKUP(D1008,episodes!$A$1:$B$81,2,FALSE)</f>
        <v>38</v>
      </c>
      <c r="F1008" s="37" t="str">
        <f>VLOOKUP(D1008,episodes!$A$1:$E$81,5,FALSE)</f>
        <v>I, Mudd</v>
      </c>
      <c r="G1008" s="37">
        <f>VLOOKUP(D1008,episodes!$A$1:$D$81,3,FALSE)</f>
        <v>2</v>
      </c>
      <c r="H1008" s="37">
        <f>VLOOKUP(D1008,episodes!$A$1:$D$81,4,FALSE)</f>
        <v>8</v>
      </c>
      <c r="I1008" s="36"/>
      <c r="J1008" s="43"/>
      <c r="K1008" s="44">
        <f>COUNTIFS(A:A,A1008)</f>
        <v>29</v>
      </c>
      <c r="L1008" s="44">
        <f>COUNTIFS(B:B,B1008)</f>
        <v>42</v>
      </c>
      <c r="M1008" s="39" t="s">
        <v>192</v>
      </c>
      <c r="N1008" s="39" t="s">
        <v>192</v>
      </c>
      <c r="O1008" s="39" t="s">
        <v>192</v>
      </c>
      <c r="P1008" s="39" t="s">
        <v>2979</v>
      </c>
    </row>
    <row r="1009" spans="1:16" s="40" customFormat="1" hidden="1" x14ac:dyDescent="0.3">
      <c r="A1009" s="59" t="s">
        <v>357</v>
      </c>
      <c r="B1009" s="59" t="s">
        <v>692</v>
      </c>
      <c r="C1009" s="54" t="str">
        <f>UPPER(LEFT(O1009,1))&amp;RIGHT(O1009,LEN(O1009)-1)</f>
        <v>..</v>
      </c>
      <c r="D1009" s="36">
        <v>209</v>
      </c>
      <c r="E1009" s="42">
        <f>VLOOKUP(D1009,episodes!$A$1:$B$81,2,FALSE)</f>
        <v>39</v>
      </c>
      <c r="F1009" s="37" t="str">
        <f>VLOOKUP(D1009,episodes!$A$1:$E$81,5,FALSE)</f>
        <v>Metamorphosis</v>
      </c>
      <c r="G1009" s="37">
        <f>VLOOKUP(D1009,episodes!$A$1:$D$81,3,FALSE)</f>
        <v>2</v>
      </c>
      <c r="H1009" s="37">
        <f>VLOOKUP(D1009,episodes!$A$1:$D$81,4,FALSE)</f>
        <v>9</v>
      </c>
      <c r="I1009" s="36"/>
      <c r="J1009" s="43"/>
      <c r="K1009" s="44">
        <f>COUNTIFS(A:A,A1009)</f>
        <v>29</v>
      </c>
      <c r="L1009" s="44">
        <f>COUNTIFS(B:B,B1009)</f>
        <v>42</v>
      </c>
      <c r="M1009" s="39" t="s">
        <v>192</v>
      </c>
      <c r="N1009" s="39" t="s">
        <v>192</v>
      </c>
      <c r="O1009" s="39" t="s">
        <v>192</v>
      </c>
      <c r="P1009" s="39" t="s">
        <v>2979</v>
      </c>
    </row>
    <row r="1010" spans="1:16" s="40" customFormat="1" hidden="1" x14ac:dyDescent="0.3">
      <c r="A1010" s="59" t="s">
        <v>357</v>
      </c>
      <c r="B1010" s="59" t="s">
        <v>692</v>
      </c>
      <c r="C1010" s="54" t="str">
        <f>UPPER(LEFT(O1010,1))&amp;RIGHT(O1010,LEN(O1010)-1)</f>
        <v>..</v>
      </c>
      <c r="D1010" s="41">
        <v>210</v>
      </c>
      <c r="E1010" s="42">
        <f>VLOOKUP(D1010,episodes!$A$1:$B$81,2,FALSE)</f>
        <v>40</v>
      </c>
      <c r="F1010" s="37" t="str">
        <f>VLOOKUP(D1010,episodes!$A$1:$E$81,5,FALSE)</f>
        <v>Journey to Babel</v>
      </c>
      <c r="G1010" s="37">
        <f>VLOOKUP(D1010,episodes!$A$1:$D$81,3,FALSE)</f>
        <v>2</v>
      </c>
      <c r="H1010" s="37">
        <f>VLOOKUP(D1010,episodes!$A$1:$D$81,4,FALSE)</f>
        <v>10</v>
      </c>
      <c r="I1010" s="36"/>
      <c r="J1010" s="43"/>
      <c r="K1010" s="44">
        <f>COUNTIFS(A:A,A1010)</f>
        <v>29</v>
      </c>
      <c r="L1010" s="44">
        <f>COUNTIFS(B:B,B1010)</f>
        <v>42</v>
      </c>
      <c r="M1010" s="39" t="s">
        <v>192</v>
      </c>
      <c r="N1010" s="39" t="s">
        <v>192</v>
      </c>
      <c r="O1010" s="39" t="s">
        <v>192</v>
      </c>
      <c r="P1010" s="39" t="s">
        <v>2979</v>
      </c>
    </row>
    <row r="1011" spans="1:16" s="40" customFormat="1" hidden="1" x14ac:dyDescent="0.3">
      <c r="A1011" s="59" t="s">
        <v>357</v>
      </c>
      <c r="B1011" s="59" t="s">
        <v>692</v>
      </c>
      <c r="C1011" s="54" t="str">
        <f>UPPER(LEFT(O1011,1))&amp;RIGHT(O1011,LEN(O1011)-1)</f>
        <v>..</v>
      </c>
      <c r="D1011" s="41">
        <v>214</v>
      </c>
      <c r="E1011" s="42">
        <f>VLOOKUP(D1011,episodes!$A$1:$B$81,2,FALSE)</f>
        <v>44</v>
      </c>
      <c r="F1011" s="37" t="str">
        <f>VLOOKUP(D1011,episodes!$A$1:$E$81,5,FALSE)</f>
        <v>Wolf in the Fold</v>
      </c>
      <c r="G1011" s="37">
        <f>VLOOKUP(D1011,episodes!$A$1:$D$81,3,FALSE)</f>
        <v>2</v>
      </c>
      <c r="H1011" s="37">
        <f>VLOOKUP(D1011,episodes!$A$1:$D$81,4,FALSE)</f>
        <v>14</v>
      </c>
      <c r="I1011" s="36"/>
      <c r="J1011" s="43"/>
      <c r="K1011" s="44">
        <f>COUNTIFS(A:A,A1011)</f>
        <v>29</v>
      </c>
      <c r="L1011" s="44">
        <f>COUNTIFS(B:B,B1011)</f>
        <v>42</v>
      </c>
      <c r="M1011" s="39" t="s">
        <v>192</v>
      </c>
      <c r="N1011" s="39" t="s">
        <v>192</v>
      </c>
      <c r="O1011" s="39" t="s">
        <v>192</v>
      </c>
      <c r="P1011" s="39" t="s">
        <v>2979</v>
      </c>
    </row>
    <row r="1012" spans="1:16" s="40" customFormat="1" hidden="1" x14ac:dyDescent="0.3">
      <c r="A1012" s="59" t="s">
        <v>357</v>
      </c>
      <c r="B1012" s="59" t="s">
        <v>692</v>
      </c>
      <c r="C1012" s="54" t="str">
        <f>UPPER(LEFT(O1012,1))&amp;RIGHT(O1012,LEN(O1012)-1)</f>
        <v>..</v>
      </c>
      <c r="D1012" s="36">
        <v>218</v>
      </c>
      <c r="E1012" s="42">
        <f>VLOOKUP(D1012,episodes!$A$1:$B$81,2,FALSE)</f>
        <v>48</v>
      </c>
      <c r="F1012" s="37" t="str">
        <f>VLOOKUP(D1012,episodes!$A$1:$E$81,5,FALSE)</f>
        <v>The Immunity Syndrome</v>
      </c>
      <c r="G1012" s="37">
        <f>VLOOKUP(D1012,episodes!$A$1:$D$81,3,FALSE)</f>
        <v>2</v>
      </c>
      <c r="H1012" s="37">
        <f>VLOOKUP(D1012,episodes!$A$1:$D$81,4,FALSE)</f>
        <v>18</v>
      </c>
      <c r="I1012" s="36"/>
      <c r="J1012" s="43"/>
      <c r="K1012" s="44">
        <f>COUNTIFS(A:A,A1012)</f>
        <v>29</v>
      </c>
      <c r="L1012" s="44">
        <f>COUNTIFS(B:B,B1012)</f>
        <v>42</v>
      </c>
      <c r="M1012" s="39" t="s">
        <v>192</v>
      </c>
      <c r="N1012" s="39" t="s">
        <v>192</v>
      </c>
      <c r="O1012" s="39" t="s">
        <v>192</v>
      </c>
      <c r="P1012" s="39" t="s">
        <v>2979</v>
      </c>
    </row>
    <row r="1013" spans="1:16" s="40" customFormat="1" hidden="1" x14ac:dyDescent="0.3">
      <c r="A1013" s="59" t="s">
        <v>357</v>
      </c>
      <c r="B1013" s="59" t="s">
        <v>692</v>
      </c>
      <c r="C1013" s="54" t="str">
        <f>UPPER(LEFT(O1013,1))&amp;RIGHT(O1013,LEN(O1013)-1)</f>
        <v>..</v>
      </c>
      <c r="D1013" s="36">
        <v>219</v>
      </c>
      <c r="E1013" s="42">
        <f>VLOOKUP(D1013,episodes!$A$1:$B$81,2,FALSE)</f>
        <v>49</v>
      </c>
      <c r="F1013" s="37" t="str">
        <f>VLOOKUP(D1013,episodes!$A$1:$E$81,5,FALSE)</f>
        <v>A Private Little War</v>
      </c>
      <c r="G1013" s="37">
        <f>VLOOKUP(D1013,episodes!$A$1:$D$81,3,FALSE)</f>
        <v>2</v>
      </c>
      <c r="H1013" s="37">
        <f>VLOOKUP(D1013,episodes!$A$1:$D$81,4,FALSE)</f>
        <v>19</v>
      </c>
      <c r="I1013" s="36"/>
      <c r="J1013" s="43"/>
      <c r="K1013" s="44">
        <f>COUNTIFS(A:A,A1013)</f>
        <v>29</v>
      </c>
      <c r="L1013" s="44">
        <f>COUNTIFS(B:B,B1013)</f>
        <v>42</v>
      </c>
      <c r="M1013" s="39" t="s">
        <v>192</v>
      </c>
      <c r="N1013" s="39" t="s">
        <v>192</v>
      </c>
      <c r="O1013" s="39" t="s">
        <v>192</v>
      </c>
      <c r="P1013" s="39" t="s">
        <v>2979</v>
      </c>
    </row>
    <row r="1014" spans="1:16" s="40" customFormat="1" hidden="1" x14ac:dyDescent="0.3">
      <c r="A1014" s="59" t="s">
        <v>357</v>
      </c>
      <c r="B1014" s="59" t="s">
        <v>692</v>
      </c>
      <c r="C1014" s="54" t="str">
        <f>UPPER(LEFT(O1014,1))&amp;RIGHT(O1014,LEN(O1014)-1)</f>
        <v>..</v>
      </c>
      <c r="D1014" s="41">
        <v>220</v>
      </c>
      <c r="E1014" s="42">
        <f>VLOOKUP(D1014,episodes!$A$1:$B$81,2,FALSE)</f>
        <v>50</v>
      </c>
      <c r="F1014" s="37" t="str">
        <f>VLOOKUP(D1014,episodes!$A$1:$E$81,5,FALSE)</f>
        <v>Return to Tomorrow</v>
      </c>
      <c r="G1014" s="37">
        <f>VLOOKUP(D1014,episodes!$A$1:$D$81,3,FALSE)</f>
        <v>2</v>
      </c>
      <c r="H1014" s="37">
        <f>VLOOKUP(D1014,episodes!$A$1:$D$81,4,FALSE)</f>
        <v>20</v>
      </c>
      <c r="I1014" s="36"/>
      <c r="J1014" s="43"/>
      <c r="K1014" s="44">
        <f>COUNTIFS(A:A,A1014)</f>
        <v>29</v>
      </c>
      <c r="L1014" s="44">
        <f>COUNTIFS(B:B,B1014)</f>
        <v>42</v>
      </c>
      <c r="M1014" s="39" t="s">
        <v>192</v>
      </c>
      <c r="N1014" s="39" t="s">
        <v>192</v>
      </c>
      <c r="O1014" s="39" t="s">
        <v>192</v>
      </c>
      <c r="P1014" s="39" t="s">
        <v>2979</v>
      </c>
    </row>
    <row r="1015" spans="1:16" s="40" customFormat="1" hidden="1" x14ac:dyDescent="0.3">
      <c r="A1015" s="59" t="s">
        <v>357</v>
      </c>
      <c r="B1015" s="59" t="s">
        <v>692</v>
      </c>
      <c r="C1015" s="54" t="str">
        <f>UPPER(LEFT(O1015,1))&amp;RIGHT(O1015,LEN(O1015)-1)</f>
        <v>..</v>
      </c>
      <c r="D1015" s="36">
        <v>220</v>
      </c>
      <c r="E1015" s="42">
        <f>VLOOKUP(D1015,episodes!$A$1:$B$81,2,FALSE)</f>
        <v>50</v>
      </c>
      <c r="F1015" s="37" t="str">
        <f>VLOOKUP(D1015,episodes!$A$1:$E$81,5,FALSE)</f>
        <v>Return to Tomorrow</v>
      </c>
      <c r="G1015" s="37">
        <f>VLOOKUP(D1015,episodes!$A$1:$D$81,3,FALSE)</f>
        <v>2</v>
      </c>
      <c r="H1015" s="37">
        <f>VLOOKUP(D1015,episodes!$A$1:$D$81,4,FALSE)</f>
        <v>20</v>
      </c>
      <c r="I1015" s="36"/>
      <c r="J1015" s="43"/>
      <c r="K1015" s="44">
        <f>COUNTIFS(A:A,A1015)</f>
        <v>29</v>
      </c>
      <c r="L1015" s="44">
        <f>COUNTIFS(B:B,B1015)</f>
        <v>42</v>
      </c>
      <c r="M1015" s="39" t="s">
        <v>192</v>
      </c>
      <c r="N1015" s="39" t="s">
        <v>192</v>
      </c>
      <c r="O1015" s="39" t="s">
        <v>192</v>
      </c>
      <c r="P1015" s="39" t="s">
        <v>2979</v>
      </c>
    </row>
    <row r="1016" spans="1:16" s="40" customFormat="1" hidden="1" x14ac:dyDescent="0.3">
      <c r="A1016" s="59" t="s">
        <v>357</v>
      </c>
      <c r="B1016" s="59" t="s">
        <v>692</v>
      </c>
      <c r="C1016" s="54" t="str">
        <f>UPPER(LEFT(O1016,1))&amp;RIGHT(O1016,LEN(O1016)-1)</f>
        <v>..</v>
      </c>
      <c r="D1016" s="36">
        <v>221</v>
      </c>
      <c r="E1016" s="42">
        <f>VLOOKUP(D1016,episodes!$A$1:$B$81,2,FALSE)</f>
        <v>51</v>
      </c>
      <c r="F1016" s="37" t="str">
        <f>VLOOKUP(D1016,episodes!$A$1:$E$81,5,FALSE)</f>
        <v>Patterns of Force</v>
      </c>
      <c r="G1016" s="37">
        <f>VLOOKUP(D1016,episodes!$A$1:$D$81,3,FALSE)</f>
        <v>2</v>
      </c>
      <c r="H1016" s="37">
        <f>VLOOKUP(D1016,episodes!$A$1:$D$81,4,FALSE)</f>
        <v>21</v>
      </c>
      <c r="I1016" s="36"/>
      <c r="J1016" s="43"/>
      <c r="K1016" s="44">
        <f>COUNTIFS(A:A,A1016)</f>
        <v>29</v>
      </c>
      <c r="L1016" s="44">
        <f>COUNTIFS(B:B,B1016)</f>
        <v>42</v>
      </c>
      <c r="M1016" s="39" t="s">
        <v>192</v>
      </c>
      <c r="N1016" s="39" t="s">
        <v>192</v>
      </c>
      <c r="O1016" s="39" t="s">
        <v>192</v>
      </c>
      <c r="P1016" s="39" t="s">
        <v>2979</v>
      </c>
    </row>
    <row r="1017" spans="1:16" s="40" customFormat="1" hidden="1" x14ac:dyDescent="0.3">
      <c r="A1017" s="59" t="s">
        <v>357</v>
      </c>
      <c r="B1017" s="59" t="s">
        <v>692</v>
      </c>
      <c r="C1017" s="54" t="str">
        <f>UPPER(LEFT(O1017,1))&amp;RIGHT(O1017,LEN(O1017)-1)</f>
        <v>..</v>
      </c>
      <c r="D1017" s="41">
        <v>222</v>
      </c>
      <c r="E1017" s="42">
        <f>VLOOKUP(D1017,episodes!$A$1:$B$81,2,FALSE)</f>
        <v>52</v>
      </c>
      <c r="F1017" s="37" t="str">
        <f>VLOOKUP(D1017,episodes!$A$1:$E$81,5,FALSE)</f>
        <v>By Any Other Name</v>
      </c>
      <c r="G1017" s="37">
        <f>VLOOKUP(D1017,episodes!$A$1:$D$81,3,FALSE)</f>
        <v>2</v>
      </c>
      <c r="H1017" s="37">
        <f>VLOOKUP(D1017,episodes!$A$1:$D$81,4,FALSE)</f>
        <v>22</v>
      </c>
      <c r="I1017" s="36"/>
      <c r="J1017" s="43"/>
      <c r="K1017" s="44">
        <f>COUNTIFS(A:A,A1017)</f>
        <v>29</v>
      </c>
      <c r="L1017" s="44">
        <f>COUNTIFS(B:B,B1017)</f>
        <v>42</v>
      </c>
      <c r="M1017" s="39" t="s">
        <v>192</v>
      </c>
      <c r="N1017" s="39" t="s">
        <v>192</v>
      </c>
      <c r="O1017" s="39" t="s">
        <v>192</v>
      </c>
      <c r="P1017" s="39" t="s">
        <v>2979</v>
      </c>
    </row>
    <row r="1018" spans="1:16" s="40" customFormat="1" hidden="1" x14ac:dyDescent="0.3">
      <c r="A1018" s="59" t="s">
        <v>357</v>
      </c>
      <c r="B1018" s="59" t="s">
        <v>692</v>
      </c>
      <c r="C1018" s="54" t="str">
        <f>UPPER(LEFT(O1018,1))&amp;RIGHT(O1018,LEN(O1018)-1)</f>
        <v>..</v>
      </c>
      <c r="D1018" s="36">
        <v>222</v>
      </c>
      <c r="E1018" s="42">
        <f>VLOOKUP(D1018,episodes!$A$1:$B$81,2,FALSE)</f>
        <v>52</v>
      </c>
      <c r="F1018" s="37" t="str">
        <f>VLOOKUP(D1018,episodes!$A$1:$E$81,5,FALSE)</f>
        <v>By Any Other Name</v>
      </c>
      <c r="G1018" s="37">
        <f>VLOOKUP(D1018,episodes!$A$1:$D$81,3,FALSE)</f>
        <v>2</v>
      </c>
      <c r="H1018" s="37">
        <f>VLOOKUP(D1018,episodes!$A$1:$D$81,4,FALSE)</f>
        <v>22</v>
      </c>
      <c r="I1018" s="36"/>
      <c r="J1018" s="43"/>
      <c r="K1018" s="44">
        <f>COUNTIFS(A:A,A1018)</f>
        <v>29</v>
      </c>
      <c r="L1018" s="44">
        <f>COUNTIFS(B:B,B1018)</f>
        <v>42</v>
      </c>
      <c r="M1018" s="39" t="s">
        <v>192</v>
      </c>
      <c r="N1018" s="39" t="s">
        <v>192</v>
      </c>
      <c r="O1018" s="39" t="s">
        <v>192</v>
      </c>
      <c r="P1018" s="39" t="s">
        <v>2979</v>
      </c>
    </row>
    <row r="1019" spans="1:16" s="40" customFormat="1" hidden="1" x14ac:dyDescent="0.3">
      <c r="A1019" s="59" t="s">
        <v>357</v>
      </c>
      <c r="B1019" s="59" t="s">
        <v>692</v>
      </c>
      <c r="C1019" s="54" t="str">
        <f>UPPER(LEFT(O1019,1))&amp;RIGHT(O1019,LEN(O1019)-1)</f>
        <v>..</v>
      </c>
      <c r="D1019" s="36">
        <v>303</v>
      </c>
      <c r="E1019" s="42">
        <f>VLOOKUP(D1019,episodes!$A$1:$B$81,2,FALSE)</f>
        <v>59</v>
      </c>
      <c r="F1019" s="37" t="str">
        <f>VLOOKUP(D1019,episodes!$A$1:$E$81,5,FALSE)</f>
        <v>The Paradise Syndrome</v>
      </c>
      <c r="G1019" s="37">
        <f>VLOOKUP(D1019,episodes!$A$1:$D$81,3,FALSE)</f>
        <v>3</v>
      </c>
      <c r="H1019" s="37">
        <f>VLOOKUP(D1019,episodes!$A$1:$D$81,4,FALSE)</f>
        <v>3</v>
      </c>
      <c r="I1019" s="36"/>
      <c r="J1019" s="43"/>
      <c r="K1019" s="44">
        <f>COUNTIFS(A:A,A1019)</f>
        <v>29</v>
      </c>
      <c r="L1019" s="44">
        <f>COUNTIFS(B:B,B1019)</f>
        <v>42</v>
      </c>
      <c r="M1019" s="39" t="s">
        <v>192</v>
      </c>
      <c r="N1019" s="39" t="s">
        <v>192</v>
      </c>
      <c r="O1019" s="39" t="s">
        <v>192</v>
      </c>
      <c r="P1019" s="39" t="s">
        <v>2979</v>
      </c>
    </row>
    <row r="1020" spans="1:16" s="40" customFormat="1" hidden="1" x14ac:dyDescent="0.3">
      <c r="A1020" s="59" t="s">
        <v>357</v>
      </c>
      <c r="B1020" s="59" t="s">
        <v>692</v>
      </c>
      <c r="C1020" s="54" t="str">
        <f>UPPER(LEFT(O1020,1))&amp;RIGHT(O1020,LEN(O1020)-1)</f>
        <v>..</v>
      </c>
      <c r="D1020" s="41">
        <v>304</v>
      </c>
      <c r="E1020" s="42">
        <f>VLOOKUP(D1020,episodes!$A$1:$B$81,2,FALSE)</f>
        <v>60</v>
      </c>
      <c r="F1020" s="37" t="str">
        <f>VLOOKUP(D1020,episodes!$A$1:$E$81,5,FALSE)</f>
        <v>And the Children Shall Lead</v>
      </c>
      <c r="G1020" s="37">
        <f>VLOOKUP(D1020,episodes!$A$1:$D$81,3,FALSE)</f>
        <v>3</v>
      </c>
      <c r="H1020" s="37">
        <f>VLOOKUP(D1020,episodes!$A$1:$D$81,4,FALSE)</f>
        <v>4</v>
      </c>
      <c r="I1020" s="36"/>
      <c r="J1020" s="43"/>
      <c r="K1020" s="44">
        <f>COUNTIFS(A:A,A1020)</f>
        <v>29</v>
      </c>
      <c r="L1020" s="44">
        <f>COUNTIFS(B:B,B1020)</f>
        <v>42</v>
      </c>
      <c r="M1020" s="39" t="s">
        <v>192</v>
      </c>
      <c r="N1020" s="39" t="s">
        <v>192</v>
      </c>
      <c r="O1020" s="39" t="s">
        <v>192</v>
      </c>
      <c r="P1020" s="39" t="s">
        <v>2979</v>
      </c>
    </row>
    <row r="1021" spans="1:16" s="40" customFormat="1" hidden="1" x14ac:dyDescent="0.3">
      <c r="A1021" s="59" t="s">
        <v>357</v>
      </c>
      <c r="B1021" s="59" t="s">
        <v>692</v>
      </c>
      <c r="C1021" s="54" t="str">
        <f>UPPER(LEFT(O1021,1))&amp;RIGHT(O1021,LEN(O1021)-1)</f>
        <v>..</v>
      </c>
      <c r="D1021" s="36">
        <v>308</v>
      </c>
      <c r="E1021" s="42">
        <f>VLOOKUP(D1021,episodes!$A$1:$B$81,2,FALSE)</f>
        <v>64</v>
      </c>
      <c r="F1021" s="37" t="str">
        <f>VLOOKUP(D1021,episodes!$A$1:$E$81,5,FALSE)</f>
        <v>For the World Is Hollow and I Have Touched the Sky</v>
      </c>
      <c r="G1021" s="37">
        <f>VLOOKUP(D1021,episodes!$A$1:$D$81,3,FALSE)</f>
        <v>3</v>
      </c>
      <c r="H1021" s="37">
        <f>VLOOKUP(D1021,episodes!$A$1:$D$81,4,FALSE)</f>
        <v>8</v>
      </c>
      <c r="I1021" s="36"/>
      <c r="J1021" s="43"/>
      <c r="K1021" s="44">
        <f>COUNTIFS(A:A,A1021)</f>
        <v>29</v>
      </c>
      <c r="L1021" s="44">
        <f>COUNTIFS(B:B,B1021)</f>
        <v>42</v>
      </c>
      <c r="M1021" s="39" t="s">
        <v>192</v>
      </c>
      <c r="N1021" s="39" t="s">
        <v>192</v>
      </c>
      <c r="O1021" s="39" t="s">
        <v>192</v>
      </c>
      <c r="P1021" s="39" t="s">
        <v>2979</v>
      </c>
    </row>
    <row r="1022" spans="1:16" s="40" customFormat="1" hidden="1" x14ac:dyDescent="0.3">
      <c r="A1022" s="59" t="s">
        <v>357</v>
      </c>
      <c r="B1022" s="59" t="s">
        <v>692</v>
      </c>
      <c r="C1022" s="54" t="str">
        <f>UPPER(LEFT(O1022,1))&amp;RIGHT(O1022,LEN(O1022)-1)</f>
        <v>..</v>
      </c>
      <c r="D1022" s="41">
        <v>309</v>
      </c>
      <c r="E1022" s="42">
        <f>VLOOKUP(D1022,episodes!$A$1:$B$81,2,FALSE)</f>
        <v>65</v>
      </c>
      <c r="F1022" s="37" t="str">
        <f>VLOOKUP(D1022,episodes!$A$1:$E$81,5,FALSE)</f>
        <v>The Tholian Web</v>
      </c>
      <c r="G1022" s="37">
        <f>VLOOKUP(D1022,episodes!$A$1:$D$81,3,FALSE)</f>
        <v>3</v>
      </c>
      <c r="H1022" s="37">
        <f>VLOOKUP(D1022,episodes!$A$1:$D$81,4,FALSE)</f>
        <v>9</v>
      </c>
      <c r="I1022" s="36"/>
      <c r="J1022" s="43"/>
      <c r="K1022" s="44">
        <f>COUNTIFS(A:A,A1022)</f>
        <v>29</v>
      </c>
      <c r="L1022" s="44">
        <f>COUNTIFS(B:B,B1022)</f>
        <v>42</v>
      </c>
      <c r="M1022" s="39" t="s">
        <v>192</v>
      </c>
      <c r="N1022" s="39" t="s">
        <v>192</v>
      </c>
      <c r="O1022" s="39" t="s">
        <v>192</v>
      </c>
      <c r="P1022" s="39" t="s">
        <v>2979</v>
      </c>
    </row>
    <row r="1023" spans="1:16" s="40" customFormat="1" hidden="1" x14ac:dyDescent="0.3">
      <c r="A1023" s="59" t="s">
        <v>357</v>
      </c>
      <c r="B1023" s="59" t="s">
        <v>692</v>
      </c>
      <c r="C1023" s="54" t="str">
        <f>UPPER(LEFT(O1023,1))&amp;RIGHT(O1023,LEN(O1023)-1)</f>
        <v>..</v>
      </c>
      <c r="D1023" s="41">
        <v>310</v>
      </c>
      <c r="E1023" s="42">
        <f>VLOOKUP(D1023,episodes!$A$1:$B$81,2,FALSE)</f>
        <v>66</v>
      </c>
      <c r="F1023" s="37" t="str">
        <f>VLOOKUP(D1023,episodes!$A$1:$E$81,5,FALSE)</f>
        <v>Plato's Stepchildren</v>
      </c>
      <c r="G1023" s="37">
        <f>VLOOKUP(D1023,episodes!$A$1:$D$81,3,FALSE)</f>
        <v>3</v>
      </c>
      <c r="H1023" s="37">
        <f>VLOOKUP(D1023,episodes!$A$1:$D$81,4,FALSE)</f>
        <v>10</v>
      </c>
      <c r="I1023" s="36"/>
      <c r="J1023" s="43"/>
      <c r="K1023" s="44">
        <f>COUNTIFS(A:A,A1023)</f>
        <v>29</v>
      </c>
      <c r="L1023" s="44">
        <f>COUNTIFS(B:B,B1023)</f>
        <v>42</v>
      </c>
      <c r="M1023" s="39" t="s">
        <v>192</v>
      </c>
      <c r="N1023" s="39" t="s">
        <v>192</v>
      </c>
      <c r="O1023" s="39" t="s">
        <v>192</v>
      </c>
      <c r="P1023" s="39" t="s">
        <v>2979</v>
      </c>
    </row>
    <row r="1024" spans="1:16" s="40" customFormat="1" hidden="1" x14ac:dyDescent="0.3">
      <c r="A1024" s="59" t="s">
        <v>357</v>
      </c>
      <c r="B1024" s="59" t="s">
        <v>692</v>
      </c>
      <c r="C1024" s="54" t="str">
        <f>UPPER(LEFT(O1024,1))&amp;RIGHT(O1024,LEN(O1024)-1)</f>
        <v>..</v>
      </c>
      <c r="D1024" s="41">
        <v>312</v>
      </c>
      <c r="E1024" s="42">
        <f>VLOOKUP(D1024,episodes!$A$1:$B$81,2,FALSE)</f>
        <v>68</v>
      </c>
      <c r="F1024" s="37" t="str">
        <f>VLOOKUP(D1024,episodes!$A$1:$E$81,5,FALSE)</f>
        <v>The Empath</v>
      </c>
      <c r="G1024" s="37">
        <f>VLOOKUP(D1024,episodes!$A$1:$D$81,3,FALSE)</f>
        <v>3</v>
      </c>
      <c r="H1024" s="37">
        <f>VLOOKUP(D1024,episodes!$A$1:$D$81,4,FALSE)</f>
        <v>12</v>
      </c>
      <c r="I1024" s="36"/>
      <c r="J1024" s="43"/>
      <c r="K1024" s="44">
        <f>COUNTIFS(A:A,A1024)</f>
        <v>29</v>
      </c>
      <c r="L1024" s="44">
        <f>COUNTIFS(B:B,B1024)</f>
        <v>42</v>
      </c>
      <c r="M1024" s="39" t="s">
        <v>192</v>
      </c>
      <c r="N1024" s="39" t="s">
        <v>192</v>
      </c>
      <c r="O1024" s="39" t="s">
        <v>192</v>
      </c>
      <c r="P1024" s="39" t="s">
        <v>2979</v>
      </c>
    </row>
    <row r="1025" spans="1:16" s="40" customFormat="1" hidden="1" x14ac:dyDescent="0.3">
      <c r="A1025" s="59" t="s">
        <v>357</v>
      </c>
      <c r="B1025" s="59" t="s">
        <v>692</v>
      </c>
      <c r="C1025" s="54" t="str">
        <f>UPPER(LEFT(O1025,1))&amp;RIGHT(O1025,LEN(O1025)-1)</f>
        <v>..</v>
      </c>
      <c r="D1025" s="36">
        <v>314</v>
      </c>
      <c r="E1025" s="42">
        <f>VLOOKUP(D1025,episodes!$A$1:$B$81,2,FALSE)</f>
        <v>70</v>
      </c>
      <c r="F1025" s="37" t="str">
        <f>VLOOKUP(D1025,episodes!$A$1:$E$81,5,FALSE)</f>
        <v>Whom Gods Destroy</v>
      </c>
      <c r="G1025" s="37">
        <f>VLOOKUP(D1025,episodes!$A$1:$D$81,3,FALSE)</f>
        <v>3</v>
      </c>
      <c r="H1025" s="37">
        <f>VLOOKUP(D1025,episodes!$A$1:$D$81,4,FALSE)</f>
        <v>14</v>
      </c>
      <c r="I1025" s="36"/>
      <c r="J1025" s="43"/>
      <c r="K1025" s="44">
        <f>COUNTIFS(A:A,A1025)</f>
        <v>29</v>
      </c>
      <c r="L1025" s="44">
        <f>COUNTIFS(B:B,B1025)</f>
        <v>42</v>
      </c>
      <c r="M1025" s="39" t="s">
        <v>192</v>
      </c>
      <c r="N1025" s="39" t="s">
        <v>192</v>
      </c>
      <c r="O1025" s="39" t="s">
        <v>192</v>
      </c>
      <c r="P1025" s="39" t="s">
        <v>2979</v>
      </c>
    </row>
    <row r="1026" spans="1:16" s="40" customFormat="1" hidden="1" x14ac:dyDescent="0.3">
      <c r="A1026" s="59" t="s">
        <v>357</v>
      </c>
      <c r="B1026" s="59" t="s">
        <v>692</v>
      </c>
      <c r="C1026" s="54" t="str">
        <f>UPPER(LEFT(O1026,1))&amp;RIGHT(O1026,LEN(O1026)-1)</f>
        <v>..</v>
      </c>
      <c r="D1026" s="36">
        <v>315</v>
      </c>
      <c r="E1026" s="42">
        <f>VLOOKUP(D1026,episodes!$A$1:$B$81,2,FALSE)</f>
        <v>71</v>
      </c>
      <c r="F1026" s="37" t="str">
        <f>VLOOKUP(D1026,episodes!$A$1:$E$81,5,FALSE)</f>
        <v>Let That Be Your Last Battlefield</v>
      </c>
      <c r="G1026" s="37">
        <f>VLOOKUP(D1026,episodes!$A$1:$D$81,3,FALSE)</f>
        <v>3</v>
      </c>
      <c r="H1026" s="37">
        <f>VLOOKUP(D1026,episodes!$A$1:$D$81,4,FALSE)</f>
        <v>15</v>
      </c>
      <c r="I1026" s="36"/>
      <c r="J1026" s="43"/>
      <c r="K1026" s="44">
        <f>COUNTIFS(A:A,A1026)</f>
        <v>29</v>
      </c>
      <c r="L1026" s="44">
        <f>COUNTIFS(B:B,B1026)</f>
        <v>42</v>
      </c>
      <c r="M1026" s="39" t="s">
        <v>192</v>
      </c>
      <c r="N1026" s="39" t="s">
        <v>192</v>
      </c>
      <c r="O1026" s="39" t="s">
        <v>192</v>
      </c>
      <c r="P1026" s="39" t="s">
        <v>2979</v>
      </c>
    </row>
    <row r="1027" spans="1:16" s="40" customFormat="1" hidden="1" x14ac:dyDescent="0.3">
      <c r="A1027" s="59" t="s">
        <v>357</v>
      </c>
      <c r="B1027" s="59" t="s">
        <v>692</v>
      </c>
      <c r="C1027" s="54" t="str">
        <f>UPPER(LEFT(O1027,1))&amp;RIGHT(O1027,LEN(O1027)-1)</f>
        <v>..</v>
      </c>
      <c r="D1027" s="36">
        <v>319</v>
      </c>
      <c r="E1027" s="42">
        <f>VLOOKUP(D1027,episodes!$A$1:$B$81,2,FALSE)</f>
        <v>75</v>
      </c>
      <c r="F1027" s="37" t="str">
        <f>VLOOKUP(D1027,episodes!$A$1:$E$81,5,FALSE)</f>
        <v>Requiem for Methuselah</v>
      </c>
      <c r="G1027" s="37">
        <f>VLOOKUP(D1027,episodes!$A$1:$D$81,3,FALSE)</f>
        <v>3</v>
      </c>
      <c r="H1027" s="37">
        <f>VLOOKUP(D1027,episodes!$A$1:$D$81,4,FALSE)</f>
        <v>19</v>
      </c>
      <c r="I1027" s="36"/>
      <c r="J1027" s="43"/>
      <c r="K1027" s="44">
        <f>COUNTIFS(A:A,A1027)</f>
        <v>29</v>
      </c>
      <c r="L1027" s="44">
        <f>COUNTIFS(B:B,B1027)</f>
        <v>42</v>
      </c>
      <c r="M1027" s="39" t="s">
        <v>192</v>
      </c>
      <c r="N1027" s="39" t="s">
        <v>192</v>
      </c>
      <c r="O1027" s="39" t="s">
        <v>192</v>
      </c>
      <c r="P1027" s="39" t="s">
        <v>2979</v>
      </c>
    </row>
    <row r="1028" spans="1:16" s="40" customFormat="1" hidden="1" x14ac:dyDescent="0.3">
      <c r="A1028" s="59" t="s">
        <v>357</v>
      </c>
      <c r="B1028" s="59" t="s">
        <v>692</v>
      </c>
      <c r="C1028" s="54" t="str">
        <f>UPPER(LEFT(O1028,1))&amp;RIGHT(O1028,LEN(O1028)-1)</f>
        <v>..</v>
      </c>
      <c r="D1028" s="41">
        <v>324</v>
      </c>
      <c r="E1028" s="42">
        <f>VLOOKUP(D1028,episodes!$A$1:$B$81,2,FALSE)</f>
        <v>80</v>
      </c>
      <c r="F1028" s="37" t="str">
        <f>VLOOKUP(D1028,episodes!$A$1:$E$81,5,FALSE)</f>
        <v>Turnabout Intruder</v>
      </c>
      <c r="G1028" s="37">
        <f>VLOOKUP(D1028,episodes!$A$1:$D$81,3,FALSE)</f>
        <v>3</v>
      </c>
      <c r="H1028" s="37">
        <f>VLOOKUP(D1028,episodes!$A$1:$D$81,4,FALSE)</f>
        <v>24</v>
      </c>
      <c r="I1028" s="36"/>
      <c r="J1028" s="43"/>
      <c r="K1028" s="44">
        <f>COUNTIFS(A:A,A1028)</f>
        <v>29</v>
      </c>
      <c r="L1028" s="44">
        <f>COUNTIFS(B:B,B1028)</f>
        <v>42</v>
      </c>
      <c r="M1028" s="39" t="s">
        <v>192</v>
      </c>
      <c r="N1028" s="39" t="s">
        <v>192</v>
      </c>
      <c r="O1028" s="39" t="s">
        <v>192</v>
      </c>
      <c r="P1028" s="39" t="s">
        <v>2979</v>
      </c>
    </row>
    <row r="1029" spans="1:16" s="40" customFormat="1" hidden="1" x14ac:dyDescent="0.3">
      <c r="A1029" s="59" t="s">
        <v>499</v>
      </c>
      <c r="B1029" s="59" t="s">
        <v>0</v>
      </c>
      <c r="C1029" s="54" t="s">
        <v>3480</v>
      </c>
      <c r="D1029" s="41">
        <v>214</v>
      </c>
      <c r="E1029" s="42">
        <f>VLOOKUP(D1029,episodes!$A$1:$B$81,2,FALSE)</f>
        <v>44</v>
      </c>
      <c r="F1029" s="37" t="str">
        <f>VLOOKUP(D1029,episodes!$A$1:$E$81,5,FALSE)</f>
        <v>Wolf in the Fold</v>
      </c>
      <c r="G1029" s="37">
        <f>VLOOKUP(D1029,episodes!$A$1:$D$81,3,FALSE)</f>
        <v>2</v>
      </c>
      <c r="H1029" s="37">
        <f>VLOOKUP(D1029,episodes!$A$1:$D$81,4,FALSE)</f>
        <v>14</v>
      </c>
      <c r="I1029" s="36"/>
      <c r="J1029" s="43"/>
      <c r="K1029" s="44">
        <f>COUNTIFS(A:A,A1029)</f>
        <v>2</v>
      </c>
      <c r="L1029" s="44">
        <f>COUNTIFS(B:B,B1029)</f>
        <v>63</v>
      </c>
      <c r="M1029" s="39" t="s">
        <v>1068</v>
      </c>
      <c r="N1029" s="39" t="s">
        <v>192</v>
      </c>
      <c r="O1029" s="39" t="s">
        <v>3480</v>
      </c>
      <c r="P1029" s="39" t="s">
        <v>2979</v>
      </c>
    </row>
    <row r="1030" spans="1:16" s="40" customFormat="1" hidden="1" x14ac:dyDescent="0.3">
      <c r="A1030" s="59" t="s">
        <v>499</v>
      </c>
      <c r="B1030" s="59" t="s">
        <v>0</v>
      </c>
      <c r="C1030" s="54" t="s">
        <v>3524</v>
      </c>
      <c r="D1030" s="41">
        <v>324</v>
      </c>
      <c r="E1030" s="42">
        <f>VLOOKUP(D1030,episodes!$A$1:$B$81,2,FALSE)</f>
        <v>80</v>
      </c>
      <c r="F1030" s="37" t="str">
        <f>VLOOKUP(D1030,episodes!$A$1:$E$81,5,FALSE)</f>
        <v>Turnabout Intruder</v>
      </c>
      <c r="G1030" s="37">
        <f>VLOOKUP(D1030,episodes!$A$1:$D$81,3,FALSE)</f>
        <v>3</v>
      </c>
      <c r="H1030" s="37">
        <f>VLOOKUP(D1030,episodes!$A$1:$D$81,4,FALSE)</f>
        <v>24</v>
      </c>
      <c r="I1030" s="36"/>
      <c r="J1030" s="43" t="s">
        <v>1964</v>
      </c>
      <c r="K1030" s="44">
        <f>COUNTIFS(A:A,A1030)</f>
        <v>2</v>
      </c>
      <c r="L1030" s="44">
        <f>COUNTIFS(B:B,B1030)</f>
        <v>63</v>
      </c>
      <c r="M1030" s="39" t="s">
        <v>631</v>
      </c>
      <c r="N1030" s="39" t="s">
        <v>192</v>
      </c>
      <c r="O1030" s="39" t="s">
        <v>500</v>
      </c>
      <c r="P1030" s="39" t="s">
        <v>2979</v>
      </c>
    </row>
    <row r="1031" spans="1:16" s="40" customFormat="1" hidden="1" x14ac:dyDescent="0.3">
      <c r="A1031" s="40" t="s">
        <v>1870</v>
      </c>
      <c r="B1031" s="43" t="s">
        <v>3465</v>
      </c>
      <c r="C1031" s="35" t="s">
        <v>2140</v>
      </c>
      <c r="D1031" s="41">
        <v>111</v>
      </c>
      <c r="E1031" s="42">
        <f>VLOOKUP(D1031,episodes!$A$1:$B$76,2,FALSE)</f>
        <v>12</v>
      </c>
      <c r="F1031" s="37" t="str">
        <f>VLOOKUP(D1031,episodes!$A$1:$E$76,5,FALSE)</f>
        <v>The Menagerie, Part I</v>
      </c>
      <c r="G1031" s="37">
        <f>VLOOKUP(D1031,episodes!$A$1:$D$76,3,FALSE)</f>
        <v>1</v>
      </c>
      <c r="H1031" s="37">
        <f>VLOOKUP(D1031,episodes!$A$1:$D$76,4,FALSE)</f>
        <v>11</v>
      </c>
      <c r="I1031" s="36"/>
      <c r="J1031" s="43"/>
      <c r="K1031" s="44">
        <f>COUNTIFS(A:A,A1030)</f>
        <v>2</v>
      </c>
      <c r="L1031" s="44">
        <f>COUNTIFS(B:B,B1031)</f>
        <v>1</v>
      </c>
      <c r="M1031" s="39" t="s">
        <v>1068</v>
      </c>
      <c r="N1031" s="45"/>
      <c r="O1031" s="39" t="s">
        <v>1292</v>
      </c>
      <c r="P1031" s="39" t="s">
        <v>2979</v>
      </c>
    </row>
    <row r="1032" spans="1:16" s="40" customFormat="1" hidden="1" x14ac:dyDescent="0.3">
      <c r="A1032" s="40" t="s">
        <v>1871</v>
      </c>
      <c r="B1032" s="43" t="s">
        <v>793</v>
      </c>
      <c r="C1032" s="35" t="s">
        <v>2050</v>
      </c>
      <c r="D1032" s="41">
        <v>105</v>
      </c>
      <c r="E1032" s="42">
        <f>VLOOKUP(D1032,episodes!$A$1:$B$76,2,FALSE)</f>
        <v>6</v>
      </c>
      <c r="F1032" s="37" t="str">
        <f>VLOOKUP(D1032,episodes!$A$1:$E$76,5,FALSE)</f>
        <v>The Enemy Within</v>
      </c>
      <c r="G1032" s="37">
        <f>VLOOKUP(D1032,episodes!$A$1:$D$76,3,FALSE)</f>
        <v>1</v>
      </c>
      <c r="H1032" s="37">
        <f>VLOOKUP(D1032,episodes!$A$1:$D$76,4,FALSE)</f>
        <v>5</v>
      </c>
      <c r="I1032" s="36"/>
      <c r="J1032" s="43"/>
      <c r="K1032" s="44">
        <f>COUNTIFS(A:A,A1031)</f>
        <v>1</v>
      </c>
      <c r="L1032" s="44">
        <f>COUNTIFS(B:B,B1032)</f>
        <v>7</v>
      </c>
      <c r="M1032" s="39" t="s">
        <v>2494</v>
      </c>
      <c r="N1032" s="39" t="s">
        <v>2542</v>
      </c>
      <c r="O1032" s="39" t="s">
        <v>1680</v>
      </c>
      <c r="P1032" s="39" t="s">
        <v>2979</v>
      </c>
    </row>
    <row r="1033" spans="1:16" s="40" customFormat="1" hidden="1" x14ac:dyDescent="0.3">
      <c r="A1033" s="40" t="s">
        <v>1871</v>
      </c>
      <c r="B1033" s="43" t="s">
        <v>793</v>
      </c>
      <c r="C1033" s="35" t="s">
        <v>2051</v>
      </c>
      <c r="D1033" s="41">
        <v>105</v>
      </c>
      <c r="E1033" s="42">
        <f>VLOOKUP(D1033,episodes!$A$1:$B$76,2,FALSE)</f>
        <v>6</v>
      </c>
      <c r="F1033" s="37" t="str">
        <f>VLOOKUP(D1033,episodes!$A$1:$E$76,5,FALSE)</f>
        <v>The Enemy Within</v>
      </c>
      <c r="G1033" s="37">
        <f>VLOOKUP(D1033,episodes!$A$1:$D$76,3,FALSE)</f>
        <v>1</v>
      </c>
      <c r="H1033" s="37">
        <f>VLOOKUP(D1033,episodes!$A$1:$D$76,4,FALSE)</f>
        <v>5</v>
      </c>
      <c r="I1033" s="36"/>
      <c r="J1033" s="43"/>
      <c r="K1033" s="44">
        <f>COUNTIFS(A:A,A1032)</f>
        <v>2</v>
      </c>
      <c r="L1033" s="44">
        <f>COUNTIFS(B:B,B1033)</f>
        <v>7</v>
      </c>
      <c r="M1033" s="46" t="s">
        <v>2542</v>
      </c>
      <c r="N1033" s="45" t="s">
        <v>2491</v>
      </c>
      <c r="O1033" s="39" t="s">
        <v>1681</v>
      </c>
      <c r="P1033" s="39" t="s">
        <v>2979</v>
      </c>
    </row>
    <row r="1034" spans="1:16" s="40" customFormat="1" hidden="1" x14ac:dyDescent="0.3">
      <c r="A1034" s="40" t="s">
        <v>1872</v>
      </c>
      <c r="B1034" s="34" t="s">
        <v>716</v>
      </c>
      <c r="C1034" s="35" t="s">
        <v>2446</v>
      </c>
      <c r="D1034" s="36">
        <v>202</v>
      </c>
      <c r="E1034" s="42">
        <f>VLOOKUP(D1034,episodes!$A$1:$B$76,2,FALSE)</f>
        <v>32</v>
      </c>
      <c r="F1034" s="37" t="str">
        <f>VLOOKUP(D1034,episodes!$A$1:$E$76,5,FALSE)</f>
        <v>Who Mourns for Adonais?</v>
      </c>
      <c r="G1034" s="37">
        <f>VLOOKUP(D1034,episodes!$A$1:$D$76,3,FALSE)</f>
        <v>2</v>
      </c>
      <c r="H1034" s="37">
        <f>VLOOKUP(D1034,episodes!$A$1:$D$76,4,FALSE)</f>
        <v>2</v>
      </c>
      <c r="I1034" s="36"/>
      <c r="J1034" s="43"/>
      <c r="K1034" s="44">
        <f>COUNTIFS(A:A,A1033)</f>
        <v>2</v>
      </c>
      <c r="L1034" s="44">
        <f>COUNTIFS(B:B,B1034)</f>
        <v>71</v>
      </c>
      <c r="M1034" s="39" t="s">
        <v>31</v>
      </c>
      <c r="N1034" s="39"/>
      <c r="O1034" s="39" t="s">
        <v>1471</v>
      </c>
      <c r="P1034" s="39" t="s">
        <v>2979</v>
      </c>
    </row>
    <row r="1035" spans="1:16" s="40" customFormat="1" hidden="1" x14ac:dyDescent="0.3">
      <c r="A1035" s="40" t="s">
        <v>299</v>
      </c>
      <c r="B1035" s="34" t="s">
        <v>724</v>
      </c>
      <c r="C1035" s="35" t="s">
        <v>2065</v>
      </c>
      <c r="D1035" s="41">
        <v>106</v>
      </c>
      <c r="E1035" s="42">
        <f>VLOOKUP(D1035,episodes!$A$1:$B$76,2,FALSE)</f>
        <v>7</v>
      </c>
      <c r="F1035" s="37" t="str">
        <f>VLOOKUP(D1035,episodes!$A$1:$E$76,5,FALSE)</f>
        <v>Mudd's Women</v>
      </c>
      <c r="G1035" s="37">
        <f>VLOOKUP(D1035,episodes!$A$1:$D$76,3,FALSE)</f>
        <v>1</v>
      </c>
      <c r="H1035" s="37">
        <f>VLOOKUP(D1035,episodes!$A$1:$D$76,4,FALSE)</f>
        <v>6</v>
      </c>
      <c r="I1035" s="36"/>
      <c r="J1035" s="43"/>
      <c r="K1035" s="44">
        <f>COUNTIFS(A:A,A1034)</f>
        <v>1</v>
      </c>
      <c r="L1035" s="44">
        <f>COUNTIFS(B:B,B1035)</f>
        <v>1</v>
      </c>
      <c r="M1035" s="39" t="s">
        <v>519</v>
      </c>
      <c r="N1035" s="45"/>
      <c r="O1035" s="39" t="s">
        <v>1658</v>
      </c>
      <c r="P1035" s="39" t="s">
        <v>2979</v>
      </c>
    </row>
    <row r="1036" spans="1:16" s="40" customFormat="1" hidden="1" x14ac:dyDescent="0.3">
      <c r="A1036" s="59" t="s">
        <v>359</v>
      </c>
      <c r="B1036" s="59" t="s">
        <v>3481</v>
      </c>
      <c r="C1036" s="54" t="str">
        <f>UPPER(LEFT(O1036,1))&amp;RIGHT(O1036,LEN(O1036)-1)</f>
        <v>Commodore_decker is driven mad after watching the titular machine kill his entire crew, and commandeers the Enterprise in a vain attempt to destroy it. When that proves unsuccessful, he commits suicide, flying a shuttlecraft into it.</v>
      </c>
      <c r="D1036" s="36">
        <v>206</v>
      </c>
      <c r="E1036" s="42">
        <f>VLOOKUP(D1036,episodes!$A$1:$B$81,2,FALSE)</f>
        <v>36</v>
      </c>
      <c r="F1036" s="37" t="str">
        <f>VLOOKUP(D1036,episodes!$A$1:$E$81,5,FALSE)</f>
        <v>The Doomsday Machine</v>
      </c>
      <c r="G1036" s="37">
        <f>VLOOKUP(D1036,episodes!$A$1:$D$81,3,FALSE)</f>
        <v>2</v>
      </c>
      <c r="H1036" s="37">
        <f>VLOOKUP(D1036,episodes!$A$1:$D$81,4,FALSE)</f>
        <v>6</v>
      </c>
      <c r="I1036" s="36"/>
      <c r="J1036" s="43"/>
      <c r="K1036" s="44">
        <f>COUNTIFS(A:A,A1036)</f>
        <v>3</v>
      </c>
      <c r="L1036" s="44">
        <f>COUNTIFS(B:B,B1036)</f>
        <v>3</v>
      </c>
      <c r="M1036" s="39"/>
      <c r="N1036" s="39"/>
      <c r="O1036" s="39" t="s">
        <v>681</v>
      </c>
      <c r="P1036" s="39" t="s">
        <v>2979</v>
      </c>
    </row>
    <row r="1037" spans="1:16" s="40" customFormat="1" hidden="1" x14ac:dyDescent="0.3">
      <c r="A1037" s="59" t="s">
        <v>359</v>
      </c>
      <c r="B1037" s="59" t="s">
        <v>3481</v>
      </c>
      <c r="C1037" s="54" t="str">
        <f>UPPER(LEFT(O1037,1))&amp;RIGHT(O1037,LEN(O1037)-1)</f>
        <v>With Kirk and the rest of the Enterprise senior staff incapacitated, Commodore Stocker takes command of the Enterprise and orders the ship into the Neutral Zone, against Star Fleet regulations.</v>
      </c>
      <c r="D1037" s="36">
        <v>212</v>
      </c>
      <c r="E1037" s="42">
        <f>VLOOKUP(D1037,episodes!$A$1:$B$81,2,FALSE)</f>
        <v>42</v>
      </c>
      <c r="F1037" s="37" t="str">
        <f>VLOOKUP(D1037,episodes!$A$1:$E$81,5,FALSE)</f>
        <v>The Deadly Years</v>
      </c>
      <c r="G1037" s="37">
        <f>VLOOKUP(D1037,episodes!$A$1:$D$81,3,FALSE)</f>
        <v>2</v>
      </c>
      <c r="H1037" s="37">
        <f>VLOOKUP(D1037,episodes!$A$1:$D$81,4,FALSE)</f>
        <v>12</v>
      </c>
      <c r="I1037" s="36"/>
      <c r="J1037" s="43"/>
      <c r="K1037" s="44">
        <f>COUNTIFS(A:A,A1037)</f>
        <v>3</v>
      </c>
      <c r="L1037" s="44">
        <f>COUNTIFS(B:B,B1037)</f>
        <v>3</v>
      </c>
      <c r="M1037" s="39"/>
      <c r="N1037" s="39"/>
      <c r="O1037" s="39" t="s">
        <v>1056</v>
      </c>
      <c r="P1037" s="39" t="s">
        <v>2979</v>
      </c>
    </row>
    <row r="1038" spans="1:16" s="40" customFormat="1" hidden="1" x14ac:dyDescent="0.3">
      <c r="A1038" s="59" t="s">
        <v>359</v>
      </c>
      <c r="B1038" s="59" t="s">
        <v>3481</v>
      </c>
      <c r="C1038" s="54" t="str">
        <f>UPPER(LEFT(O1038,1))&amp;RIGHT(O1038,LEN(O1038)-1)</f>
        <v>Garth of Izar, a former Starfleet Fleet Captain who develops megalomania and becomes a Galactic Conqueror! Wound up in an asylum on Elba II.</v>
      </c>
      <c r="D1038" s="36">
        <v>314</v>
      </c>
      <c r="E1038" s="42">
        <f>VLOOKUP(D1038,episodes!$A$1:$B$81,2,FALSE)</f>
        <v>70</v>
      </c>
      <c r="F1038" s="37" t="str">
        <f>VLOOKUP(D1038,episodes!$A$1:$E$81,5,FALSE)</f>
        <v>Whom Gods Destroy</v>
      </c>
      <c r="G1038" s="37">
        <f>VLOOKUP(D1038,episodes!$A$1:$D$81,3,FALSE)</f>
        <v>3</v>
      </c>
      <c r="H1038" s="37">
        <f>VLOOKUP(D1038,episodes!$A$1:$D$81,4,FALSE)</f>
        <v>14</v>
      </c>
      <c r="I1038" s="36"/>
      <c r="J1038" s="43"/>
      <c r="K1038" s="44">
        <f>COUNTIFS(A:A,A1038)</f>
        <v>3</v>
      </c>
      <c r="L1038" s="44">
        <f>COUNTIFS(B:B,B1038)</f>
        <v>3</v>
      </c>
      <c r="M1038" s="39"/>
      <c r="N1038" s="39"/>
      <c r="O1038" s="39" t="s">
        <v>360</v>
      </c>
      <c r="P1038" s="39" t="s">
        <v>2979</v>
      </c>
    </row>
    <row r="1039" spans="1:16" s="40" customFormat="1" hidden="1" x14ac:dyDescent="0.3">
      <c r="A1039" s="40" t="s">
        <v>1873</v>
      </c>
      <c r="B1039" s="34" t="s">
        <v>692</v>
      </c>
      <c r="C1039" s="35" t="s">
        <v>2112</v>
      </c>
      <c r="D1039" s="41">
        <v>109</v>
      </c>
      <c r="E1039" s="42">
        <f>VLOOKUP(D1039,episodes!$A$1:$B$76,2,FALSE)</f>
        <v>10</v>
      </c>
      <c r="F1039" s="37" t="str">
        <f>VLOOKUP(D1039,episodes!$A$1:$E$76,5,FALSE)</f>
        <v>Dagger of the Mind</v>
      </c>
      <c r="G1039" s="37">
        <f>VLOOKUP(D1039,episodes!$A$1:$D$76,3,FALSE)</f>
        <v>1</v>
      </c>
      <c r="H1039" s="37">
        <f>VLOOKUP(D1039,episodes!$A$1:$D$76,4,FALSE)</f>
        <v>9</v>
      </c>
      <c r="I1039" s="36"/>
      <c r="J1039" s="43"/>
      <c r="K1039" s="44">
        <f>COUNTIFS(A:A,A1038)</f>
        <v>3</v>
      </c>
      <c r="L1039" s="44">
        <f>COUNTIFS(B:B,B1039)</f>
        <v>42</v>
      </c>
      <c r="M1039" s="39" t="s">
        <v>2542</v>
      </c>
      <c r="N1039" s="39" t="s">
        <v>533</v>
      </c>
      <c r="O1039" s="39" t="s">
        <v>1580</v>
      </c>
      <c r="P1039" s="39" t="s">
        <v>2979</v>
      </c>
    </row>
    <row r="1040" spans="1:16" s="40" customFormat="1" hidden="1" x14ac:dyDescent="0.3">
      <c r="A1040" s="40" t="s">
        <v>1873</v>
      </c>
      <c r="B1040" s="34" t="s">
        <v>692</v>
      </c>
      <c r="C1040" s="35" t="s">
        <v>2112</v>
      </c>
      <c r="D1040" s="41">
        <v>109</v>
      </c>
      <c r="E1040" s="42">
        <f>VLOOKUP(D1040,episodes!$A$1:$B$76,2,FALSE)</f>
        <v>10</v>
      </c>
      <c r="F1040" s="37" t="str">
        <f>VLOOKUP(D1040,episodes!$A$1:$E$76,5,FALSE)</f>
        <v>Dagger of the Mind</v>
      </c>
      <c r="G1040" s="37">
        <f>VLOOKUP(D1040,episodes!$A$1:$D$76,3,FALSE)</f>
        <v>1</v>
      </c>
      <c r="H1040" s="37">
        <f>VLOOKUP(D1040,episodes!$A$1:$D$76,4,FALSE)</f>
        <v>9</v>
      </c>
      <c r="I1040" s="36"/>
      <c r="J1040" s="43"/>
      <c r="K1040" s="44">
        <f>COUNTIFS(A:A,A1039)</f>
        <v>6</v>
      </c>
      <c r="L1040" s="44">
        <f>COUNTIFS(B:B,B1040)</f>
        <v>42</v>
      </c>
      <c r="M1040" s="39" t="s">
        <v>2542</v>
      </c>
      <c r="N1040" s="39" t="s">
        <v>533</v>
      </c>
      <c r="O1040" s="39" t="s">
        <v>1580</v>
      </c>
      <c r="P1040" s="39" t="s">
        <v>2979</v>
      </c>
    </row>
    <row r="1041" spans="1:16" s="40" customFormat="1" hidden="1" x14ac:dyDescent="0.3">
      <c r="A1041" s="40" t="s">
        <v>1873</v>
      </c>
      <c r="B1041" s="34" t="s">
        <v>692</v>
      </c>
      <c r="C1041" s="35" t="s">
        <v>2396</v>
      </c>
      <c r="D1041" s="48">
        <v>129</v>
      </c>
      <c r="E1041" s="42">
        <f>VLOOKUP(D1041,episodes!$A$1:$B$76,2,FALSE)</f>
        <v>30</v>
      </c>
      <c r="F1041" s="37" t="str">
        <f>VLOOKUP(D1041,episodes!$A$1:$E$76,5,FALSE)</f>
        <v>Operation: Annihilate!</v>
      </c>
      <c r="G1041" s="37">
        <f>VLOOKUP(D1041,episodes!$A$1:$D$76,3,FALSE)</f>
        <v>1</v>
      </c>
      <c r="H1041" s="37">
        <f>VLOOKUP(D1041,episodes!$A$1:$D$76,4,FALSE)</f>
        <v>29</v>
      </c>
      <c r="I1041" s="36"/>
      <c r="J1041" s="43"/>
      <c r="K1041" s="44">
        <f>COUNTIFS(A:A,A1040)</f>
        <v>6</v>
      </c>
      <c r="L1041" s="44">
        <f>COUNTIFS(B:B,B1041)</f>
        <v>42</v>
      </c>
      <c r="M1041" s="39" t="s">
        <v>2542</v>
      </c>
      <c r="N1041" s="39" t="s">
        <v>1068</v>
      </c>
      <c r="O1041" s="39" t="s">
        <v>1176</v>
      </c>
      <c r="P1041" s="46" t="s">
        <v>2979</v>
      </c>
    </row>
    <row r="1042" spans="1:16" s="40" customFormat="1" hidden="1" x14ac:dyDescent="0.3">
      <c r="A1042" s="40" t="s">
        <v>1873</v>
      </c>
      <c r="B1042" s="34" t="s">
        <v>692</v>
      </c>
      <c r="C1042" s="35" t="s">
        <v>2396</v>
      </c>
      <c r="D1042" s="48">
        <v>129</v>
      </c>
      <c r="E1042" s="42">
        <f>VLOOKUP(D1042,episodes!$A$1:$B$76,2,FALSE)</f>
        <v>30</v>
      </c>
      <c r="F1042" s="37" t="str">
        <f>VLOOKUP(D1042,episodes!$A$1:$E$76,5,FALSE)</f>
        <v>Operation: Annihilate!</v>
      </c>
      <c r="G1042" s="37">
        <f>VLOOKUP(D1042,episodes!$A$1:$D$76,3,FALSE)</f>
        <v>1</v>
      </c>
      <c r="H1042" s="37">
        <f>VLOOKUP(D1042,episodes!$A$1:$D$76,4,FALSE)</f>
        <v>29</v>
      </c>
      <c r="I1042" s="36"/>
      <c r="J1042" s="43"/>
      <c r="K1042" s="44">
        <f>COUNTIFS(A:A,A1041)</f>
        <v>6</v>
      </c>
      <c r="L1042" s="44">
        <f>COUNTIFS(B:B,B1042)</f>
        <v>42</v>
      </c>
      <c r="M1042" s="39" t="s">
        <v>2542</v>
      </c>
      <c r="N1042" s="39" t="s">
        <v>1068</v>
      </c>
      <c r="O1042" s="39" t="s">
        <v>1176</v>
      </c>
      <c r="P1042" s="46" t="s">
        <v>2979</v>
      </c>
    </row>
    <row r="1043" spans="1:16" s="40" customFormat="1" hidden="1" x14ac:dyDescent="0.3">
      <c r="A1043" s="40" t="s">
        <v>1873</v>
      </c>
      <c r="B1043" s="34" t="s">
        <v>692</v>
      </c>
      <c r="C1043" s="35" t="s">
        <v>2397</v>
      </c>
      <c r="D1043" s="48">
        <v>129</v>
      </c>
      <c r="E1043" s="42">
        <f>VLOOKUP(D1043,episodes!$A$1:$B$76,2,FALSE)</f>
        <v>30</v>
      </c>
      <c r="F1043" s="37" t="str">
        <f>VLOOKUP(D1043,episodes!$A$1:$E$76,5,FALSE)</f>
        <v>Operation: Annihilate!</v>
      </c>
      <c r="G1043" s="37">
        <f>VLOOKUP(D1043,episodes!$A$1:$D$76,3,FALSE)</f>
        <v>1</v>
      </c>
      <c r="H1043" s="37">
        <f>VLOOKUP(D1043,episodes!$A$1:$D$76,4,FALSE)</f>
        <v>29</v>
      </c>
      <c r="I1043" s="36"/>
      <c r="J1043" s="43"/>
      <c r="K1043" s="44">
        <f>COUNTIFS(A:A,A1042)</f>
        <v>6</v>
      </c>
      <c r="L1043" s="44">
        <f>COUNTIFS(B:B,B1043)</f>
        <v>42</v>
      </c>
      <c r="M1043" s="46" t="s">
        <v>2542</v>
      </c>
      <c r="N1043" s="46" t="s">
        <v>2507</v>
      </c>
      <c r="O1043" s="46" t="s">
        <v>1684</v>
      </c>
      <c r="P1043" s="46" t="s">
        <v>2979</v>
      </c>
    </row>
    <row r="1044" spans="1:16" s="40" customFormat="1" hidden="1" x14ac:dyDescent="0.3">
      <c r="A1044" s="40" t="s">
        <v>1873</v>
      </c>
      <c r="B1044" s="34" t="s">
        <v>692</v>
      </c>
      <c r="C1044" s="35" t="s">
        <v>2398</v>
      </c>
      <c r="D1044" s="41">
        <v>129</v>
      </c>
      <c r="E1044" s="42">
        <f>VLOOKUP(D1044,episodes!$A$1:$B$76,2,FALSE)</f>
        <v>30</v>
      </c>
      <c r="F1044" s="37" t="str">
        <f>VLOOKUP(D1044,episodes!$A$1:$E$76,5,FALSE)</f>
        <v>Operation: Annihilate!</v>
      </c>
      <c r="G1044" s="37">
        <f>VLOOKUP(D1044,episodes!$A$1:$D$76,3,FALSE)</f>
        <v>1</v>
      </c>
      <c r="H1044" s="37">
        <f>VLOOKUP(D1044,episodes!$A$1:$D$76,4,FALSE)</f>
        <v>29</v>
      </c>
      <c r="I1044" s="36"/>
      <c r="J1044" s="43"/>
      <c r="K1044" s="44">
        <f>COUNTIFS(A:A,A1043)</f>
        <v>6</v>
      </c>
      <c r="L1044" s="44">
        <f>COUNTIFS(B:B,B1044)</f>
        <v>42</v>
      </c>
      <c r="M1044" s="39" t="s">
        <v>2542</v>
      </c>
      <c r="N1044" s="39" t="s">
        <v>2508</v>
      </c>
      <c r="O1044" s="39" t="s">
        <v>1685</v>
      </c>
      <c r="P1044" s="39" t="s">
        <v>2979</v>
      </c>
    </row>
    <row r="1045" spans="1:16" s="40" customFormat="1" hidden="1" x14ac:dyDescent="0.3">
      <c r="A1045" s="40" t="s">
        <v>1874</v>
      </c>
      <c r="B1045" s="34" t="s">
        <v>777</v>
      </c>
      <c r="C1045" s="35" t="s">
        <v>1277</v>
      </c>
      <c r="D1045" s="41">
        <v>103</v>
      </c>
      <c r="E1045" s="42">
        <f>VLOOKUP(D1045,episodes!$A$1:$B$76,2,FALSE)</f>
        <v>4</v>
      </c>
      <c r="F1045" s="37" t="str">
        <f>VLOOKUP(D1045,episodes!$A$1:$E$76,5,FALSE)</f>
        <v>Where No Man Has Gone Before</v>
      </c>
      <c r="G1045" s="37">
        <f>VLOOKUP(D1045,episodes!$A$1:$D$76,3,FALSE)</f>
        <v>1</v>
      </c>
      <c r="H1045" s="37">
        <f>VLOOKUP(D1045,episodes!$A$1:$D$76,4,FALSE)</f>
        <v>3</v>
      </c>
      <c r="I1045" s="36"/>
      <c r="J1045" s="43"/>
      <c r="K1045" s="44">
        <f>COUNTIFS(A:A,A1044)</f>
        <v>6</v>
      </c>
      <c r="L1045" s="44">
        <f>COUNTIFS(B:B,B1045)</f>
        <v>4</v>
      </c>
      <c r="M1045" s="39" t="s">
        <v>2491</v>
      </c>
      <c r="N1045" s="45" t="s">
        <v>586</v>
      </c>
      <c r="O1045" s="39" t="s">
        <v>1277</v>
      </c>
      <c r="P1045" s="39" t="s">
        <v>2979</v>
      </c>
    </row>
    <row r="1046" spans="1:16" s="40" customFormat="1" hidden="1" x14ac:dyDescent="0.3">
      <c r="A1046" s="40" t="s">
        <v>1874</v>
      </c>
      <c r="B1046" s="34" t="s">
        <v>777</v>
      </c>
      <c r="C1046" s="54" t="e">
        <f>UPPER(LEFT(O1046,1))&amp;RIGHT(O1046,LEN(O1046)-1)</f>
        <v>#VALUE!</v>
      </c>
      <c r="D1046" s="48">
        <v>123</v>
      </c>
      <c r="E1046" s="42">
        <f>VLOOKUP(D1046,episodes!$A$1:$B$76,2,FALSE)</f>
        <v>24</v>
      </c>
      <c r="F1046" s="37" t="str">
        <f>VLOOKUP(D1046,episodes!$A$1:$E$76,5,FALSE)</f>
        <v>A Taste of Armageddon</v>
      </c>
      <c r="G1046" s="37">
        <f>VLOOKUP(D1046,episodes!$A$1:$D$76,3,FALSE)</f>
        <v>1</v>
      </c>
      <c r="H1046" s="37">
        <f>VLOOKUP(D1046,episodes!$A$1:$D$76,4,FALSE)</f>
        <v>23</v>
      </c>
      <c r="I1046" s="36"/>
      <c r="J1046" s="43"/>
      <c r="K1046" s="44">
        <f>COUNTIFS(A:A,A1045)</f>
        <v>4</v>
      </c>
      <c r="L1046" s="44">
        <f>COUNTIFS(B:B,B1046)</f>
        <v>4</v>
      </c>
      <c r="M1046" s="46" t="s">
        <v>2491</v>
      </c>
      <c r="N1046" s="46"/>
      <c r="O1046" s="46"/>
      <c r="P1046" s="46" t="s">
        <v>2979</v>
      </c>
    </row>
    <row r="1047" spans="1:16" s="40" customFormat="1" hidden="1" x14ac:dyDescent="0.3">
      <c r="A1047" s="40" t="s">
        <v>1874</v>
      </c>
      <c r="B1047" s="34" t="s">
        <v>777</v>
      </c>
      <c r="C1047" s="35" t="s">
        <v>2861</v>
      </c>
      <c r="D1047" s="48">
        <v>124</v>
      </c>
      <c r="E1047" s="42">
        <f>VLOOKUP(D1047,episodes!$A$1:$B$76,2,FALSE)</f>
        <v>25</v>
      </c>
      <c r="F1047" s="37" t="str">
        <f>VLOOKUP(D1047,episodes!$A$1:$E$76,5,FALSE)</f>
        <v>This Side of Paradise</v>
      </c>
      <c r="G1047" s="37">
        <f>VLOOKUP(D1047,episodes!$A$1:$D$76,3,FALSE)</f>
        <v>1</v>
      </c>
      <c r="H1047" s="37">
        <f>VLOOKUP(D1047,episodes!$A$1:$D$76,4,FALSE)</f>
        <v>24</v>
      </c>
      <c r="I1047" s="36"/>
      <c r="J1047" s="43"/>
      <c r="K1047" s="44">
        <f>COUNTIFS(A:A,A1046)</f>
        <v>4</v>
      </c>
      <c r="L1047" s="44">
        <f>COUNTIFS(B:B,B1047)</f>
        <v>4</v>
      </c>
      <c r="M1047" s="46" t="s">
        <v>2491</v>
      </c>
      <c r="N1047" s="39" t="s">
        <v>2546</v>
      </c>
      <c r="O1047" s="46"/>
      <c r="P1047" s="46" t="s">
        <v>3128</v>
      </c>
    </row>
    <row r="1048" spans="1:16" s="40" customFormat="1" hidden="1" x14ac:dyDescent="0.3">
      <c r="A1048" s="40" t="s">
        <v>1874</v>
      </c>
      <c r="B1048" s="34" t="s">
        <v>777</v>
      </c>
      <c r="C1048" s="35" t="s">
        <v>1023</v>
      </c>
      <c r="D1048" s="41">
        <v>202</v>
      </c>
      <c r="E1048" s="42">
        <f>VLOOKUP(D1048,episodes!$A$1:$B$76,2,FALSE)</f>
        <v>32</v>
      </c>
      <c r="F1048" s="37" t="str">
        <f>VLOOKUP(D1048,episodes!$A$1:$E$76,5,FALSE)</f>
        <v>Who Mourns for Adonais?</v>
      </c>
      <c r="G1048" s="37">
        <f>VLOOKUP(D1048,episodes!$A$1:$D$76,3,FALSE)</f>
        <v>2</v>
      </c>
      <c r="H1048" s="37">
        <f>VLOOKUP(D1048,episodes!$A$1:$D$76,4,FALSE)</f>
        <v>2</v>
      </c>
      <c r="I1048" s="36"/>
      <c r="J1048" s="43"/>
      <c r="K1048" s="44">
        <f>COUNTIFS(A:A,A1047)</f>
        <v>4</v>
      </c>
      <c r="L1048" s="44">
        <f>COUNTIFS(B:B,B1048)</f>
        <v>4</v>
      </c>
      <c r="M1048" s="39" t="s">
        <v>2491</v>
      </c>
      <c r="N1048" s="45"/>
      <c r="O1048" s="39" t="s">
        <v>1023</v>
      </c>
      <c r="P1048" s="39" t="s">
        <v>2979</v>
      </c>
    </row>
    <row r="1049" spans="1:16" s="40" customFormat="1" hidden="1" x14ac:dyDescent="0.3">
      <c r="A1049" s="40" t="s">
        <v>1875</v>
      </c>
      <c r="B1049" s="34" t="s">
        <v>890</v>
      </c>
      <c r="C1049" s="35" t="s">
        <v>2177</v>
      </c>
      <c r="D1049" s="48">
        <v>115</v>
      </c>
      <c r="E1049" s="42">
        <f>VLOOKUP(D1049,episodes!$A$1:$B$76,2,FALSE)</f>
        <v>16</v>
      </c>
      <c r="F1049" s="37" t="str">
        <f>VLOOKUP(D1049,episodes!$A$1:$E$76,5,FALSE)</f>
        <v>Shore Leave</v>
      </c>
      <c r="G1049" s="37">
        <f>VLOOKUP(D1049,episodes!$A$1:$D$76,3,FALSE)</f>
        <v>1</v>
      </c>
      <c r="H1049" s="37">
        <f>VLOOKUP(D1049,episodes!$A$1:$D$76,4,FALSE)</f>
        <v>15</v>
      </c>
      <c r="I1049" s="36"/>
      <c r="J1049" s="43"/>
      <c r="K1049" s="44">
        <f>COUNTIFS(A:A,A1048)</f>
        <v>4</v>
      </c>
      <c r="L1049" s="44">
        <f>COUNTIFS(B:B,B1049)</f>
        <v>3</v>
      </c>
      <c r="M1049" s="46"/>
      <c r="N1049" s="46"/>
      <c r="O1049" s="46" t="s">
        <v>1024</v>
      </c>
      <c r="P1049" s="46" t="s">
        <v>2979</v>
      </c>
    </row>
    <row r="1050" spans="1:16" s="40" customFormat="1" hidden="1" x14ac:dyDescent="0.3">
      <c r="A1050" s="40" t="s">
        <v>1875</v>
      </c>
      <c r="B1050" s="34" t="s">
        <v>890</v>
      </c>
      <c r="C1050" s="35" t="s">
        <v>2177</v>
      </c>
      <c r="D1050" s="48">
        <v>118</v>
      </c>
      <c r="E1050" s="42">
        <f>VLOOKUP(D1050,episodes!$A$1:$B$76,2,FALSE)</f>
        <v>19</v>
      </c>
      <c r="F1050" s="37" t="str">
        <f>VLOOKUP(D1050,episodes!$A$1:$E$76,5,FALSE)</f>
        <v>Arena</v>
      </c>
      <c r="G1050" s="37">
        <f>VLOOKUP(D1050,episodes!$A$1:$D$76,3,FALSE)</f>
        <v>1</v>
      </c>
      <c r="H1050" s="37">
        <f>VLOOKUP(D1050,episodes!$A$1:$D$76,4,FALSE)</f>
        <v>18</v>
      </c>
      <c r="I1050" s="36"/>
      <c r="J1050" s="43"/>
      <c r="K1050" s="44">
        <f>COUNTIFS(A:A,A1049)</f>
        <v>3</v>
      </c>
      <c r="L1050" s="44">
        <f>COUNTIFS(B:B,B1050)</f>
        <v>3</v>
      </c>
      <c r="M1050" s="46"/>
      <c r="N1050" s="46"/>
      <c r="O1050" s="46" t="s">
        <v>1024</v>
      </c>
      <c r="P1050" s="46" t="s">
        <v>2979</v>
      </c>
    </row>
    <row r="1051" spans="1:16" s="40" customFormat="1" hidden="1" x14ac:dyDescent="0.3">
      <c r="A1051" s="40" t="s">
        <v>1875</v>
      </c>
      <c r="B1051" s="34" t="s">
        <v>890</v>
      </c>
      <c r="C1051" s="35" t="s">
        <v>2177</v>
      </c>
      <c r="D1051" s="48">
        <v>127</v>
      </c>
      <c r="E1051" s="42">
        <f>VLOOKUP(D1051,episodes!$A$1:$B$76,2,FALSE)</f>
        <v>28</v>
      </c>
      <c r="F1051" s="37" t="str">
        <f>VLOOKUP(D1051,episodes!$A$1:$E$76,5,FALSE)</f>
        <v>The Alternative Factor</v>
      </c>
      <c r="G1051" s="37">
        <f>VLOOKUP(D1051,episodes!$A$1:$D$76,3,FALSE)</f>
        <v>1</v>
      </c>
      <c r="H1051" s="37">
        <f>VLOOKUP(D1051,episodes!$A$1:$D$76,4,FALSE)</f>
        <v>27</v>
      </c>
      <c r="I1051" s="36"/>
      <c r="J1051" s="43"/>
      <c r="K1051" s="44">
        <f>COUNTIFS(A:A,A1050)</f>
        <v>3</v>
      </c>
      <c r="L1051" s="44">
        <f>COUNTIFS(B:B,B1051)</f>
        <v>3</v>
      </c>
      <c r="M1051" s="46"/>
      <c r="N1051" s="46"/>
      <c r="O1051" s="46" t="s">
        <v>1024</v>
      </c>
      <c r="P1051" s="46" t="s">
        <v>2979</v>
      </c>
    </row>
    <row r="1052" spans="1:16" s="40" customFormat="1" hidden="1" x14ac:dyDescent="0.3">
      <c r="A1052" s="40" t="s">
        <v>1876</v>
      </c>
      <c r="B1052" s="34" t="s">
        <v>688</v>
      </c>
      <c r="C1052" s="35" t="s">
        <v>2235</v>
      </c>
      <c r="D1052" s="48">
        <v>120</v>
      </c>
      <c r="E1052" s="42">
        <f>VLOOKUP(D1052,episodes!$A$1:$B$76,2,FALSE)</f>
        <v>21</v>
      </c>
      <c r="F1052" s="37" t="str">
        <f>VLOOKUP(D1052,episodes!$A$1:$E$76,5,FALSE)</f>
        <v>Court Martial</v>
      </c>
      <c r="G1052" s="37">
        <f>VLOOKUP(D1052,episodes!$A$1:$D$76,3,FALSE)</f>
        <v>1</v>
      </c>
      <c r="H1052" s="37">
        <f>VLOOKUP(D1052,episodes!$A$1:$D$76,4,FALSE)</f>
        <v>20</v>
      </c>
      <c r="I1052" s="36"/>
      <c r="J1052" s="43"/>
      <c r="K1052" s="44">
        <f>COUNTIFS(A:A,A1051)</f>
        <v>3</v>
      </c>
      <c r="L1052" s="44">
        <f>COUNTIFS(B:B,B1052)</f>
        <v>19</v>
      </c>
      <c r="M1052" s="46" t="s">
        <v>560</v>
      </c>
      <c r="N1052" s="46" t="s">
        <v>2491</v>
      </c>
      <c r="O1052" s="46" t="s">
        <v>1687</v>
      </c>
      <c r="P1052" s="46" t="s">
        <v>2979</v>
      </c>
    </row>
    <row r="1053" spans="1:16" s="40" customFormat="1" hidden="1" x14ac:dyDescent="0.3">
      <c r="A1053" s="40" t="s">
        <v>3455</v>
      </c>
      <c r="B1053" s="40" t="s">
        <v>688</v>
      </c>
      <c r="C1053" s="35" t="s">
        <v>3454</v>
      </c>
      <c r="D1053" s="41">
        <v>204</v>
      </c>
      <c r="E1053" s="42">
        <f>VLOOKUP(D1053,episodes!$A$1:$B$81,2,FALSE)</f>
        <v>34</v>
      </c>
      <c r="F1053" s="37" t="str">
        <f>VLOOKUP(D1053,episodes!$A$1:$E$81,5,FALSE)</f>
        <v>Mirror, Mirror</v>
      </c>
      <c r="G1053" s="37">
        <f>VLOOKUP(D1053,episodes!$A$1:$D$81,3,FALSE)</f>
        <v>2</v>
      </c>
      <c r="H1053" s="37">
        <f>VLOOKUP(D1053,episodes!$A$1:$D$81,4,FALSE)</f>
        <v>4</v>
      </c>
      <c r="I1053" s="36"/>
      <c r="J1053" s="43"/>
      <c r="K1053" s="44">
        <f>COUNTIFS(A:A,A1053)</f>
        <v>6</v>
      </c>
      <c r="L1053" s="44">
        <f>COUNTIFS(B:B,B1053)</f>
        <v>19</v>
      </c>
      <c r="M1053" s="39"/>
      <c r="N1053" s="39" t="s">
        <v>192</v>
      </c>
      <c r="O1053" s="62"/>
      <c r="P1053" s="39" t="s">
        <v>2979</v>
      </c>
    </row>
    <row r="1054" spans="1:16" s="40" customFormat="1" hidden="1" x14ac:dyDescent="0.3">
      <c r="A1054" s="40" t="s">
        <v>1877</v>
      </c>
      <c r="B1054" s="34" t="s">
        <v>688</v>
      </c>
      <c r="C1054" s="35" t="s">
        <v>2086</v>
      </c>
      <c r="D1054" s="41">
        <v>107</v>
      </c>
      <c r="E1054" s="42">
        <f>VLOOKUP(D1054,episodes!$A$1:$B$76,2,FALSE)</f>
        <v>8</v>
      </c>
      <c r="F1054" s="37" t="str">
        <f>VLOOKUP(D1054,episodes!$A$1:$E$76,5,FALSE)</f>
        <v>What Are Little Girls Made Of?</v>
      </c>
      <c r="G1054" s="37">
        <f>VLOOKUP(D1054,episodes!$A$1:$D$76,3,FALSE)</f>
        <v>1</v>
      </c>
      <c r="H1054" s="37">
        <f>VLOOKUP(D1054,episodes!$A$1:$D$76,4,FALSE)</f>
        <v>7</v>
      </c>
      <c r="I1054" s="36"/>
      <c r="J1054" s="43"/>
      <c r="K1054" s="44">
        <f>COUNTIFS(A:A,A1053)</f>
        <v>6</v>
      </c>
      <c r="L1054" s="44">
        <f>COUNTIFS(B:B,B1054)</f>
        <v>19</v>
      </c>
      <c r="M1054" s="39" t="s">
        <v>547</v>
      </c>
      <c r="N1054" s="39" t="s">
        <v>112</v>
      </c>
      <c r="O1054" s="39" t="s">
        <v>1637</v>
      </c>
      <c r="P1054" s="39" t="s">
        <v>2979</v>
      </c>
    </row>
    <row r="1055" spans="1:16" s="40" customFormat="1" hidden="1" x14ac:dyDescent="0.3">
      <c r="A1055" s="40" t="s">
        <v>1877</v>
      </c>
      <c r="B1055" s="34" t="s">
        <v>688</v>
      </c>
      <c r="C1055" s="35" t="s">
        <v>2087</v>
      </c>
      <c r="D1055" s="41">
        <v>107</v>
      </c>
      <c r="E1055" s="42">
        <f>VLOOKUP(D1055,episodes!$A$1:$B$76,2,FALSE)</f>
        <v>8</v>
      </c>
      <c r="F1055" s="37" t="str">
        <f>VLOOKUP(D1055,episodes!$A$1:$E$76,5,FALSE)</f>
        <v>What Are Little Girls Made Of?</v>
      </c>
      <c r="G1055" s="37">
        <f>VLOOKUP(D1055,episodes!$A$1:$D$76,3,FALSE)</f>
        <v>1</v>
      </c>
      <c r="H1055" s="37">
        <f>VLOOKUP(D1055,episodes!$A$1:$D$76,4,FALSE)</f>
        <v>7</v>
      </c>
      <c r="I1055" s="36"/>
      <c r="J1055" s="43"/>
      <c r="K1055" s="44">
        <f>COUNTIFS(A:A,A1054)</f>
        <v>4</v>
      </c>
      <c r="L1055" s="44">
        <f>COUNTIFS(B:B,B1055)</f>
        <v>19</v>
      </c>
      <c r="M1055" s="39" t="s">
        <v>112</v>
      </c>
      <c r="N1055" s="39" t="s">
        <v>2491</v>
      </c>
      <c r="O1055" s="39" t="s">
        <v>1638</v>
      </c>
      <c r="P1055" s="39" t="s">
        <v>2979</v>
      </c>
    </row>
    <row r="1056" spans="1:16" s="40" customFormat="1" hidden="1" x14ac:dyDescent="0.3">
      <c r="A1056" s="59" t="s">
        <v>306</v>
      </c>
      <c r="B1056" s="59" t="s">
        <v>688</v>
      </c>
      <c r="C1056" s="54" t="str">
        <f>UPPER(LEFT(O1056,1))&amp;RIGHT(O1056,LEN(O1056)-1)</f>
        <v>Forced to kiss by telekenetic aliens</v>
      </c>
      <c r="D1056" s="36">
        <v>310</v>
      </c>
      <c r="E1056" s="42">
        <f>VLOOKUP(D1056,episodes!$A$1:$B$81,2,FALSE)</f>
        <v>66</v>
      </c>
      <c r="F1056" s="37" t="str">
        <f>VLOOKUP(D1056,episodes!$A$1:$E$81,5,FALSE)</f>
        <v>Plato's Stepchildren</v>
      </c>
      <c r="G1056" s="37">
        <f>VLOOKUP(D1056,episodes!$A$1:$D$81,3,FALSE)</f>
        <v>3</v>
      </c>
      <c r="H1056" s="37">
        <f>VLOOKUP(D1056,episodes!$A$1:$D$81,4,FALSE)</f>
        <v>10</v>
      </c>
      <c r="I1056" s="36"/>
      <c r="J1056" s="43"/>
      <c r="K1056" s="44">
        <f>COUNTIFS(A:A,A1056)</f>
        <v>4</v>
      </c>
      <c r="L1056" s="44">
        <f>COUNTIFS(B:B,B1056)</f>
        <v>19</v>
      </c>
      <c r="M1056" s="39" t="s">
        <v>1068</v>
      </c>
      <c r="N1056" s="39" t="s">
        <v>521</v>
      </c>
      <c r="O1056" s="39" t="s">
        <v>307</v>
      </c>
      <c r="P1056" s="39" t="s">
        <v>2979</v>
      </c>
    </row>
    <row r="1057" spans="1:16" s="40" customFormat="1" hidden="1" x14ac:dyDescent="0.3">
      <c r="A1057" s="59" t="s">
        <v>306</v>
      </c>
      <c r="B1057" s="59" t="s">
        <v>688</v>
      </c>
      <c r="C1057" s="54" t="str">
        <f>UPPER(LEFT(O1057,1))&amp;RIGHT(O1057,LEN(O1057)-1)</f>
        <v>Forced to kiss by telekenetic aliens</v>
      </c>
      <c r="D1057" s="36">
        <v>310</v>
      </c>
      <c r="E1057" s="42">
        <f>VLOOKUP(D1057,episodes!$A$1:$B$81,2,FALSE)</f>
        <v>66</v>
      </c>
      <c r="F1057" s="37" t="str">
        <f>VLOOKUP(D1057,episodes!$A$1:$E$81,5,FALSE)</f>
        <v>Plato's Stepchildren</v>
      </c>
      <c r="G1057" s="37">
        <f>VLOOKUP(D1057,episodes!$A$1:$D$81,3,FALSE)</f>
        <v>3</v>
      </c>
      <c r="H1057" s="37">
        <f>VLOOKUP(D1057,episodes!$A$1:$D$81,4,FALSE)</f>
        <v>10</v>
      </c>
      <c r="I1057" s="36"/>
      <c r="J1057" s="43"/>
      <c r="K1057" s="44">
        <f>COUNTIFS(A:A,A1057)</f>
        <v>4</v>
      </c>
      <c r="L1057" s="44">
        <f>COUNTIFS(B:B,B1057)</f>
        <v>19</v>
      </c>
      <c r="M1057" s="39" t="s">
        <v>2491</v>
      </c>
      <c r="N1057" s="39" t="s">
        <v>1247</v>
      </c>
      <c r="O1057" s="39" t="s">
        <v>307</v>
      </c>
      <c r="P1057" s="39" t="s">
        <v>2979</v>
      </c>
    </row>
    <row r="1058" spans="1:16" s="40" customFormat="1" hidden="1" x14ac:dyDescent="0.3">
      <c r="A1058" s="40" t="s">
        <v>1878</v>
      </c>
      <c r="B1058" s="34" t="s">
        <v>9</v>
      </c>
      <c r="C1058" s="35" t="s">
        <v>1998</v>
      </c>
      <c r="D1058" s="41">
        <v>101</v>
      </c>
      <c r="E1058" s="42">
        <f>VLOOKUP(D1058,episodes!$A$1:$B$76,2,FALSE)</f>
        <v>2</v>
      </c>
      <c r="F1058" s="37" t="str">
        <f>VLOOKUP(D1058,episodes!$A$1:$E$76,5,FALSE)</f>
        <v>The Man Trap</v>
      </c>
      <c r="G1058" s="37">
        <f>VLOOKUP(D1058,episodes!$A$1:$D$76,3,FALSE)</f>
        <v>1</v>
      </c>
      <c r="H1058" s="37">
        <f>VLOOKUP(D1058,episodes!$A$1:$D$76,4,FALSE)</f>
        <v>1</v>
      </c>
      <c r="I1058" s="36"/>
      <c r="J1058" s="43"/>
      <c r="K1058" s="44">
        <f>COUNTIFS(A:A,A1057)</f>
        <v>4</v>
      </c>
      <c r="L1058" s="44">
        <f>COUNTIFS(B:B,B1058)</f>
        <v>14</v>
      </c>
      <c r="M1058" s="39" t="s">
        <v>577</v>
      </c>
      <c r="N1058" s="39"/>
      <c r="O1058" s="39" t="s">
        <v>1690</v>
      </c>
      <c r="P1058" s="39" t="s">
        <v>2979</v>
      </c>
    </row>
    <row r="1059" spans="1:16" s="40" customFormat="1" hidden="1" x14ac:dyDescent="0.3">
      <c r="A1059" s="40" t="s">
        <v>1878</v>
      </c>
      <c r="B1059" s="40" t="s">
        <v>9</v>
      </c>
      <c r="C1059" s="35" t="s">
        <v>1705</v>
      </c>
      <c r="D1059" s="48">
        <v>125</v>
      </c>
      <c r="E1059" s="42">
        <f>VLOOKUP(D1059,episodes!$A$1:$B$76,2,FALSE)</f>
        <v>26</v>
      </c>
      <c r="F1059" s="37" t="str">
        <f>VLOOKUP(D1059,episodes!$A$1:$E$76,5,FALSE)</f>
        <v>The Devil in the Dark</v>
      </c>
      <c r="G1059" s="37">
        <f>VLOOKUP(D1059,episodes!$A$1:$D$76,3,FALSE)</f>
        <v>1</v>
      </c>
      <c r="H1059" s="37">
        <f>VLOOKUP(D1059,episodes!$A$1:$D$76,4,FALSE)</f>
        <v>25</v>
      </c>
      <c r="I1059" s="36"/>
      <c r="J1059" s="43"/>
      <c r="K1059" s="44">
        <f>COUNTIFS(A:A,A1058)</f>
        <v>2</v>
      </c>
      <c r="L1059" s="44">
        <f>COUNTIFS(B:B,B1059)</f>
        <v>14</v>
      </c>
      <c r="M1059" s="46" t="s">
        <v>254</v>
      </c>
      <c r="N1059" s="39"/>
      <c r="O1059" s="46" t="s">
        <v>1695</v>
      </c>
      <c r="P1059" s="46" t="s">
        <v>2979</v>
      </c>
    </row>
    <row r="1060" spans="1:16" s="40" customFormat="1" hidden="1" x14ac:dyDescent="0.3">
      <c r="A1060" s="40" t="s">
        <v>1879</v>
      </c>
      <c r="B1060" s="40" t="s">
        <v>722</v>
      </c>
      <c r="C1060" s="35" t="s">
        <v>2326</v>
      </c>
      <c r="D1060" s="48">
        <v>126</v>
      </c>
      <c r="E1060" s="42">
        <f>VLOOKUP(D1060,episodes!$A$1:$B$76,2,FALSE)</f>
        <v>27</v>
      </c>
      <c r="F1060" s="37" t="str">
        <f>VLOOKUP(D1060,episodes!$A$1:$E$76,5,FALSE)</f>
        <v>Errand of Mercy</v>
      </c>
      <c r="G1060" s="37">
        <f>VLOOKUP(D1060,episodes!$A$1:$D$76,3,FALSE)</f>
        <v>1</v>
      </c>
      <c r="H1060" s="37">
        <f>VLOOKUP(D1060,episodes!$A$1:$D$76,4,FALSE)</f>
        <v>26</v>
      </c>
      <c r="I1060" s="36"/>
      <c r="J1060" s="43"/>
      <c r="K1060" s="44">
        <f>COUNTIFS(A:A,A1059)</f>
        <v>2</v>
      </c>
      <c r="L1060" s="44">
        <f>COUNTIFS(B:B,B1060)</f>
        <v>1</v>
      </c>
      <c r="M1060" s="46" t="s">
        <v>275</v>
      </c>
      <c r="N1060" s="49" t="s">
        <v>555</v>
      </c>
      <c r="O1060" s="46" t="s">
        <v>1707</v>
      </c>
      <c r="P1060" s="46" t="s">
        <v>2979</v>
      </c>
    </row>
    <row r="1061" spans="1:16" s="40" customFormat="1" hidden="1" x14ac:dyDescent="0.3">
      <c r="A1061" s="40" t="s">
        <v>1879</v>
      </c>
      <c r="B1061" s="43" t="s">
        <v>817</v>
      </c>
      <c r="C1061" s="35" t="s">
        <v>2422</v>
      </c>
      <c r="D1061" s="48">
        <v>201</v>
      </c>
      <c r="E1061" s="42">
        <f>VLOOKUP(D1061,episodes!$A$1:$B$76,2,FALSE)</f>
        <v>31</v>
      </c>
      <c r="F1061" s="37" t="str">
        <f>VLOOKUP(D1061,episodes!$A$1:$E$76,5,FALSE)</f>
        <v>Amok Time</v>
      </c>
      <c r="G1061" s="37">
        <f>VLOOKUP(D1061,episodes!$A$1:$D$76,3,FALSE)</f>
        <v>2</v>
      </c>
      <c r="H1061" s="37">
        <f>VLOOKUP(D1061,episodes!$A$1:$D$76,4,FALSE)</f>
        <v>1</v>
      </c>
      <c r="I1061" s="36"/>
      <c r="J1061" s="43"/>
      <c r="K1061" s="44">
        <f>COUNTIFS(A:A,A1060)</f>
        <v>2</v>
      </c>
      <c r="L1061" s="44">
        <f>COUNTIFS(B:B,B1061)</f>
        <v>1</v>
      </c>
      <c r="M1061" s="46" t="s">
        <v>1068</v>
      </c>
      <c r="N1061" s="49" t="s">
        <v>2491</v>
      </c>
      <c r="O1061" s="46" t="s">
        <v>1706</v>
      </c>
      <c r="P1061" s="46" t="s">
        <v>2979</v>
      </c>
    </row>
    <row r="1062" spans="1:16" s="40" customFormat="1" hidden="1" x14ac:dyDescent="0.3">
      <c r="A1062" s="40" t="s">
        <v>1880</v>
      </c>
      <c r="B1062" s="40" t="s">
        <v>888</v>
      </c>
      <c r="C1062" s="35" t="s">
        <v>2314</v>
      </c>
      <c r="D1062" s="48">
        <v>125</v>
      </c>
      <c r="E1062" s="42">
        <f>VLOOKUP(D1062,episodes!$A$1:$B$76,2,FALSE)</f>
        <v>26</v>
      </c>
      <c r="F1062" s="37" t="str">
        <f>VLOOKUP(D1062,episodes!$A$1:$E$76,5,FALSE)</f>
        <v>The Devil in the Dark</v>
      </c>
      <c r="G1062" s="37">
        <f>VLOOKUP(D1062,episodes!$A$1:$D$76,3,FALSE)</f>
        <v>1</v>
      </c>
      <c r="H1062" s="37">
        <f>VLOOKUP(D1062,episodes!$A$1:$D$76,4,FALSE)</f>
        <v>25</v>
      </c>
      <c r="I1062" s="36"/>
      <c r="J1062" s="43"/>
      <c r="K1062" s="44">
        <f>COUNTIFS(A:A,A1061)</f>
        <v>2</v>
      </c>
      <c r="L1062" s="44">
        <f>COUNTIFS(B:B,B1062)</f>
        <v>2</v>
      </c>
      <c r="M1062" s="46" t="s">
        <v>254</v>
      </c>
      <c r="N1062" s="45"/>
      <c r="O1062" s="46" t="s">
        <v>1696</v>
      </c>
      <c r="P1062" s="46" t="s">
        <v>2979</v>
      </c>
    </row>
    <row r="1063" spans="1:16" s="40" customFormat="1" hidden="1" x14ac:dyDescent="0.3">
      <c r="A1063" s="40" t="s">
        <v>1880</v>
      </c>
      <c r="B1063" s="40" t="s">
        <v>888</v>
      </c>
      <c r="C1063" s="35" t="s">
        <v>2399</v>
      </c>
      <c r="D1063" s="48">
        <v>129</v>
      </c>
      <c r="E1063" s="42">
        <f>VLOOKUP(D1063,episodes!$A$1:$B$76,2,FALSE)</f>
        <v>30</v>
      </c>
      <c r="F1063" s="37" t="str">
        <f>VLOOKUP(D1063,episodes!$A$1:$E$76,5,FALSE)</f>
        <v>Operation: Annihilate!</v>
      </c>
      <c r="G1063" s="37">
        <f>VLOOKUP(D1063,episodes!$A$1:$D$76,3,FALSE)</f>
        <v>1</v>
      </c>
      <c r="H1063" s="37">
        <f>VLOOKUP(D1063,episodes!$A$1:$D$76,4,FALSE)</f>
        <v>29</v>
      </c>
      <c r="I1063" s="36"/>
      <c r="J1063" s="43"/>
      <c r="K1063" s="44">
        <f>COUNTIFS(A:A,A1062)</f>
        <v>2</v>
      </c>
      <c r="L1063" s="44">
        <f>COUNTIFS(B:B,B1063)</f>
        <v>2</v>
      </c>
      <c r="M1063" s="39" t="s">
        <v>513</v>
      </c>
      <c r="N1063" s="39"/>
      <c r="O1063" s="39" t="s">
        <v>406</v>
      </c>
      <c r="P1063" s="46" t="s">
        <v>2979</v>
      </c>
    </row>
    <row r="1064" spans="1:16" s="40" customFormat="1" hidden="1" x14ac:dyDescent="0.3">
      <c r="A1064" s="40" t="s">
        <v>1881</v>
      </c>
      <c r="B1064" s="43" t="s">
        <v>737</v>
      </c>
      <c r="C1064" s="35" t="s">
        <v>2773</v>
      </c>
      <c r="D1064" s="41">
        <v>107</v>
      </c>
      <c r="E1064" s="42">
        <f>VLOOKUP(D1064,episodes!$A$1:$B$76,2,FALSE)</f>
        <v>8</v>
      </c>
      <c r="F1064" s="37" t="str">
        <f>VLOOKUP(D1064,episodes!$A$1:$E$76,5,FALSE)</f>
        <v>What Are Little Girls Made Of?</v>
      </c>
      <c r="G1064" s="37">
        <f>VLOOKUP(D1064,episodes!$A$1:$D$76,3,FALSE)</f>
        <v>1</v>
      </c>
      <c r="H1064" s="37">
        <f>VLOOKUP(D1064,episodes!$A$1:$D$76,4,FALSE)</f>
        <v>7</v>
      </c>
      <c r="I1064" s="36"/>
      <c r="J1064" s="43"/>
      <c r="K1064" s="44">
        <f>COUNTIFS(A:A,A1063)</f>
        <v>2</v>
      </c>
      <c r="L1064" s="44">
        <f>COUNTIFS(B:B,B1064)</f>
        <v>5</v>
      </c>
      <c r="M1064" s="39" t="s">
        <v>547</v>
      </c>
      <c r="N1064" s="39"/>
      <c r="O1064" s="39" t="s">
        <v>1605</v>
      </c>
      <c r="P1064" s="39" t="s">
        <v>2979</v>
      </c>
    </row>
    <row r="1065" spans="1:16" s="40" customFormat="1" hidden="1" x14ac:dyDescent="0.3">
      <c r="A1065" s="40" t="s">
        <v>1881</v>
      </c>
      <c r="B1065" s="43" t="s">
        <v>737</v>
      </c>
      <c r="C1065" s="35" t="s">
        <v>2423</v>
      </c>
      <c r="D1065" s="41">
        <v>201</v>
      </c>
      <c r="E1065" s="42">
        <f>VLOOKUP(D1065,episodes!$A$1:$B$76,2,FALSE)</f>
        <v>31</v>
      </c>
      <c r="F1065" s="37" t="str">
        <f>VLOOKUP(D1065,episodes!$A$1:$E$76,5,FALSE)</f>
        <v>Amok Time</v>
      </c>
      <c r="G1065" s="37">
        <f>VLOOKUP(D1065,episodes!$A$1:$D$76,3,FALSE)</f>
        <v>2</v>
      </c>
      <c r="H1065" s="37">
        <f>VLOOKUP(D1065,episodes!$A$1:$D$76,4,FALSE)</f>
        <v>1</v>
      </c>
      <c r="I1065" s="36"/>
      <c r="J1065" s="43"/>
      <c r="K1065" s="44">
        <f>COUNTIFS(A:A,A1064)</f>
        <v>2</v>
      </c>
      <c r="L1065" s="44">
        <f>COUNTIFS(B:B,B1065)</f>
        <v>5</v>
      </c>
      <c r="M1065" s="39" t="s">
        <v>1068</v>
      </c>
      <c r="N1065" s="39" t="s">
        <v>290</v>
      </c>
      <c r="O1065" s="39" t="s">
        <v>1663</v>
      </c>
      <c r="P1065" s="39" t="s">
        <v>2979</v>
      </c>
    </row>
    <row r="1066" spans="1:16" s="40" customFormat="1" hidden="1" x14ac:dyDescent="0.3">
      <c r="A1066" s="40" t="s">
        <v>1882</v>
      </c>
      <c r="B1066" s="34" t="s">
        <v>761</v>
      </c>
      <c r="C1066" s="35" t="s">
        <v>1713</v>
      </c>
      <c r="D1066" s="41">
        <v>107</v>
      </c>
      <c r="E1066" s="42">
        <f>VLOOKUP(D1066,episodes!$A$1:$B$76,2,FALSE)</f>
        <v>8</v>
      </c>
      <c r="F1066" s="37" t="str">
        <f>VLOOKUP(D1066,episodes!$A$1:$E$76,5,FALSE)</f>
        <v>What Are Little Girls Made Of?</v>
      </c>
      <c r="G1066" s="37">
        <f>VLOOKUP(D1066,episodes!$A$1:$D$76,3,FALSE)</f>
        <v>1</v>
      </c>
      <c r="H1066" s="37">
        <f>VLOOKUP(D1066,episodes!$A$1:$D$76,4,FALSE)</f>
        <v>7</v>
      </c>
      <c r="I1066" s="36"/>
      <c r="J1066" s="43"/>
      <c r="K1066" s="44">
        <f>COUNTIFS(A:A,A1065)</f>
        <v>2</v>
      </c>
      <c r="L1066" s="44">
        <f>COUNTIFS(B:B,B1066)</f>
        <v>8</v>
      </c>
      <c r="M1066" s="39" t="s">
        <v>2491</v>
      </c>
      <c r="N1066" s="39" t="s">
        <v>547</v>
      </c>
      <c r="O1066" s="39" t="s">
        <v>1606</v>
      </c>
      <c r="P1066" s="39" t="s">
        <v>2979</v>
      </c>
    </row>
    <row r="1067" spans="1:16" s="40" customFormat="1" hidden="1" x14ac:dyDescent="0.3">
      <c r="A1067" s="40" t="s">
        <v>1882</v>
      </c>
      <c r="B1067" s="34" t="s">
        <v>761</v>
      </c>
      <c r="C1067" s="35" t="s">
        <v>2088</v>
      </c>
      <c r="D1067" s="41">
        <v>107</v>
      </c>
      <c r="E1067" s="42">
        <f>VLOOKUP(D1067,episodes!$A$1:$B$76,2,FALSE)</f>
        <v>8</v>
      </c>
      <c r="F1067" s="37" t="str">
        <f>VLOOKUP(D1067,episodes!$A$1:$E$76,5,FALSE)</f>
        <v>What Are Little Girls Made Of?</v>
      </c>
      <c r="G1067" s="37">
        <f>VLOOKUP(D1067,episodes!$A$1:$D$76,3,FALSE)</f>
        <v>1</v>
      </c>
      <c r="H1067" s="37">
        <f>VLOOKUP(D1067,episodes!$A$1:$D$76,4,FALSE)</f>
        <v>7</v>
      </c>
      <c r="I1067" s="36"/>
      <c r="J1067" s="43"/>
      <c r="K1067" s="44">
        <f>COUNTIFS(A:A,A1066)</f>
        <v>6</v>
      </c>
      <c r="L1067" s="44">
        <f>COUNTIFS(B:B,B1067)</f>
        <v>8</v>
      </c>
      <c r="M1067" s="39" t="s">
        <v>2491</v>
      </c>
      <c r="N1067" s="39" t="s">
        <v>112</v>
      </c>
      <c r="O1067" s="39" t="s">
        <v>1639</v>
      </c>
      <c r="P1067" s="39" t="s">
        <v>2979</v>
      </c>
    </row>
    <row r="1068" spans="1:16" s="40" customFormat="1" hidden="1" x14ac:dyDescent="0.3">
      <c r="A1068" s="40" t="s">
        <v>1882</v>
      </c>
      <c r="B1068" s="34" t="s">
        <v>761</v>
      </c>
      <c r="C1068" s="35" t="s">
        <v>2089</v>
      </c>
      <c r="D1068" s="41">
        <v>107</v>
      </c>
      <c r="E1068" s="42">
        <f>VLOOKUP(D1068,episodes!$A$1:$B$76,2,FALSE)</f>
        <v>8</v>
      </c>
      <c r="F1068" s="37" t="str">
        <f>VLOOKUP(D1068,episodes!$A$1:$E$76,5,FALSE)</f>
        <v>What Are Little Girls Made Of?</v>
      </c>
      <c r="G1068" s="37">
        <f>VLOOKUP(D1068,episodes!$A$1:$D$76,3,FALSE)</f>
        <v>1</v>
      </c>
      <c r="H1068" s="37">
        <f>VLOOKUP(D1068,episodes!$A$1:$D$76,4,FALSE)</f>
        <v>7</v>
      </c>
      <c r="I1068" s="36"/>
      <c r="J1068" s="43"/>
      <c r="K1068" s="44">
        <f>COUNTIFS(A:A,A1067)</f>
        <v>6</v>
      </c>
      <c r="L1068" s="44">
        <f>COUNTIFS(B:B,B1068)</f>
        <v>8</v>
      </c>
      <c r="M1068" s="39" t="s">
        <v>2491</v>
      </c>
      <c r="N1068" s="39"/>
      <c r="O1068" s="39" t="s">
        <v>1025</v>
      </c>
      <c r="P1068" s="39" t="s">
        <v>2979</v>
      </c>
    </row>
    <row r="1069" spans="1:16" s="40" customFormat="1" hidden="1" x14ac:dyDescent="0.3">
      <c r="A1069" s="40" t="s">
        <v>1882</v>
      </c>
      <c r="B1069" s="34" t="s">
        <v>761</v>
      </c>
      <c r="C1069" s="35" t="s">
        <v>2090</v>
      </c>
      <c r="D1069" s="41">
        <v>107</v>
      </c>
      <c r="E1069" s="42">
        <f>VLOOKUP(D1069,episodes!$A$1:$B$76,2,FALSE)</f>
        <v>8</v>
      </c>
      <c r="F1069" s="37" t="str">
        <f>VLOOKUP(D1069,episodes!$A$1:$E$76,5,FALSE)</f>
        <v>What Are Little Girls Made Of?</v>
      </c>
      <c r="G1069" s="37">
        <f>VLOOKUP(D1069,episodes!$A$1:$D$76,3,FALSE)</f>
        <v>1</v>
      </c>
      <c r="H1069" s="37">
        <f>VLOOKUP(D1069,episodes!$A$1:$D$76,4,FALSE)</f>
        <v>7</v>
      </c>
      <c r="I1069" s="36"/>
      <c r="J1069" s="43"/>
      <c r="K1069" s="44">
        <f>COUNTIFS(A:A,A1068)</f>
        <v>6</v>
      </c>
      <c r="L1069" s="44">
        <f>COUNTIFS(B:B,B1069)</f>
        <v>8</v>
      </c>
      <c r="M1069" s="39" t="s">
        <v>2491</v>
      </c>
      <c r="N1069" s="39" t="s">
        <v>548</v>
      </c>
      <c r="O1069" s="39" t="s">
        <v>1339</v>
      </c>
      <c r="P1069" s="39" t="s">
        <v>2979</v>
      </c>
    </row>
    <row r="1070" spans="1:16" s="40" customFormat="1" hidden="1" x14ac:dyDescent="0.3">
      <c r="A1070" s="40" t="s">
        <v>1882</v>
      </c>
      <c r="B1070" s="34" t="s">
        <v>761</v>
      </c>
      <c r="C1070" s="35" t="s">
        <v>2845</v>
      </c>
      <c r="D1070" s="48">
        <v>121</v>
      </c>
      <c r="E1070" s="42">
        <f>VLOOKUP(D1070,episodes!$A$1:$B$76,2,FALSE)</f>
        <v>22</v>
      </c>
      <c r="F1070" s="37" t="str">
        <f>VLOOKUP(D1070,episodes!$A$1:$E$76,5,FALSE)</f>
        <v>The Return of the Archons</v>
      </c>
      <c r="G1070" s="37">
        <f>VLOOKUP(D1070,episodes!$A$1:$D$76,3,FALSE)</f>
        <v>1</v>
      </c>
      <c r="H1070" s="37">
        <f>VLOOKUP(D1070,episodes!$A$1:$D$76,4,FALSE)</f>
        <v>21</v>
      </c>
      <c r="I1070" s="36"/>
      <c r="J1070" s="43"/>
      <c r="K1070" s="44">
        <f>COUNTIFS(A:A,A1069)</f>
        <v>6</v>
      </c>
      <c r="L1070" s="44">
        <f>COUNTIFS(B:B,B1070)</f>
        <v>8</v>
      </c>
      <c r="M1070" s="46" t="s">
        <v>2491</v>
      </c>
      <c r="N1070" s="46" t="s">
        <v>276</v>
      </c>
      <c r="O1070" s="46" t="s">
        <v>1026</v>
      </c>
      <c r="P1070" s="46" t="s">
        <v>2979</v>
      </c>
    </row>
    <row r="1071" spans="1:16" s="40" customFormat="1" hidden="1" x14ac:dyDescent="0.3">
      <c r="A1071" s="40" t="s">
        <v>1882</v>
      </c>
      <c r="B1071" s="34" t="s">
        <v>761</v>
      </c>
      <c r="C1071" s="35" t="s">
        <v>2463</v>
      </c>
      <c r="D1071" s="41">
        <v>203</v>
      </c>
      <c r="E1071" s="42">
        <f>VLOOKUP(D1071,episodes!$A$1:$B$76,2,FALSE)</f>
        <v>33</v>
      </c>
      <c r="F1071" s="37" t="str">
        <f>VLOOKUP(D1071,episodes!$A$1:$E$76,5,FALSE)</f>
        <v>The Changeling</v>
      </c>
      <c r="G1071" s="37">
        <f>VLOOKUP(D1071,episodes!$A$1:$D$76,3,FALSE)</f>
        <v>2</v>
      </c>
      <c r="H1071" s="37">
        <f>VLOOKUP(D1071,episodes!$A$1:$D$76,4,FALSE)</f>
        <v>3</v>
      </c>
      <c r="I1071" s="36"/>
      <c r="J1071" s="43"/>
      <c r="K1071" s="44">
        <f>COUNTIFS(A:A,A1070)</f>
        <v>6</v>
      </c>
      <c r="L1071" s="44">
        <f>COUNTIFS(B:B,B1071)</f>
        <v>8</v>
      </c>
      <c r="M1071" s="39" t="s">
        <v>2491</v>
      </c>
      <c r="N1071" s="39" t="s">
        <v>845</v>
      </c>
      <c r="O1071" s="39" t="s">
        <v>1513</v>
      </c>
      <c r="P1071" s="39" t="s">
        <v>2979</v>
      </c>
    </row>
    <row r="1072" spans="1:16" s="40" customFormat="1" hidden="1" x14ac:dyDescent="0.3">
      <c r="A1072" s="40" t="s">
        <v>1883</v>
      </c>
      <c r="B1072" s="34" t="s">
        <v>761</v>
      </c>
      <c r="C1072" s="35" t="s">
        <v>2141</v>
      </c>
      <c r="D1072" s="41">
        <v>111</v>
      </c>
      <c r="E1072" s="42">
        <f>VLOOKUP(D1072,episodes!$A$1:$B$76,2,FALSE)</f>
        <v>12</v>
      </c>
      <c r="F1072" s="37" t="str">
        <f>VLOOKUP(D1072,episodes!$A$1:$E$76,5,FALSE)</f>
        <v>The Menagerie, Part I</v>
      </c>
      <c r="G1072" s="37">
        <f>VLOOKUP(D1072,episodes!$A$1:$D$76,3,FALSE)</f>
        <v>1</v>
      </c>
      <c r="H1072" s="37">
        <f>VLOOKUP(D1072,episodes!$A$1:$D$76,4,FALSE)</f>
        <v>11</v>
      </c>
      <c r="I1072" s="36"/>
      <c r="J1072" s="43"/>
      <c r="K1072" s="44">
        <f>COUNTIFS(A:A,A1071)</f>
        <v>6</v>
      </c>
      <c r="L1072" s="44">
        <f>COUNTIFS(B:B,B1072)</f>
        <v>8</v>
      </c>
      <c r="M1072" s="39" t="s">
        <v>133</v>
      </c>
      <c r="N1072" s="45"/>
      <c r="O1072" s="39" t="s">
        <v>1287</v>
      </c>
      <c r="P1072" s="39" t="s">
        <v>2979</v>
      </c>
    </row>
    <row r="1073" spans="1:16" s="40" customFormat="1" hidden="1" x14ac:dyDescent="0.3">
      <c r="A1073" s="40" t="s">
        <v>1884</v>
      </c>
      <c r="B1073" s="34" t="s">
        <v>753</v>
      </c>
      <c r="C1073" s="35" t="s">
        <v>1717</v>
      </c>
      <c r="D1073" s="41">
        <v>104</v>
      </c>
      <c r="E1073" s="42">
        <f>VLOOKUP(D1073,episodes!$A$1:$B$76,2,FALSE)</f>
        <v>5</v>
      </c>
      <c r="F1073" s="37" t="str">
        <f>VLOOKUP(D1073,episodes!$A$1:$E$76,5,FALSE)</f>
        <v>The Naked Time</v>
      </c>
      <c r="G1073" s="37">
        <f>VLOOKUP(D1073,episodes!$A$1:$D$76,3,FALSE)</f>
        <v>1</v>
      </c>
      <c r="H1073" s="37">
        <f>VLOOKUP(D1073,episodes!$A$1:$D$76,4,FALSE)</f>
        <v>4</v>
      </c>
      <c r="I1073" s="36"/>
      <c r="J1073" s="43"/>
      <c r="K1073" s="44">
        <f>COUNTIFS(A:A,A1072)</f>
        <v>1</v>
      </c>
      <c r="L1073" s="44">
        <f>COUNTIFS(B:B,B1073)</f>
        <v>2</v>
      </c>
      <c r="M1073" s="39" t="s">
        <v>2527</v>
      </c>
      <c r="N1073" s="45" t="s">
        <v>1247</v>
      </c>
      <c r="O1073" s="39" t="s">
        <v>300</v>
      </c>
      <c r="P1073" s="39" t="s">
        <v>2979</v>
      </c>
    </row>
    <row r="1074" spans="1:16" s="40" customFormat="1" hidden="1" x14ac:dyDescent="0.3">
      <c r="A1074" s="40" t="s">
        <v>1884</v>
      </c>
      <c r="B1074" s="34" t="s">
        <v>714</v>
      </c>
      <c r="C1074" s="35" t="s">
        <v>2178</v>
      </c>
      <c r="D1074" s="41">
        <v>115</v>
      </c>
      <c r="E1074" s="42">
        <f>VLOOKUP(D1074,episodes!$A$1:$B$76,2,FALSE)</f>
        <v>16</v>
      </c>
      <c r="F1074" s="37" t="str">
        <f>VLOOKUP(D1074,episodes!$A$1:$E$76,5,FALSE)</f>
        <v>Shore Leave</v>
      </c>
      <c r="G1074" s="37">
        <f>VLOOKUP(D1074,episodes!$A$1:$D$76,3,FALSE)</f>
        <v>1</v>
      </c>
      <c r="H1074" s="37">
        <f>VLOOKUP(D1074,episodes!$A$1:$D$76,4,FALSE)</f>
        <v>15</v>
      </c>
      <c r="I1074" s="36"/>
      <c r="J1074" s="43"/>
      <c r="K1074" s="44">
        <f>COUNTIFS(A:A,A1073)</f>
        <v>2</v>
      </c>
      <c r="L1074" s="44">
        <f>COUNTIFS(B:B,B1074)</f>
        <v>4</v>
      </c>
      <c r="M1074" s="39" t="s">
        <v>2491</v>
      </c>
      <c r="N1074" s="45" t="s">
        <v>97</v>
      </c>
      <c r="O1074" s="39" t="s">
        <v>1667</v>
      </c>
      <c r="P1074" s="39" t="s">
        <v>2979</v>
      </c>
    </row>
    <row r="1075" spans="1:16" s="40" customFormat="1" hidden="1" x14ac:dyDescent="0.3">
      <c r="A1075" s="40" t="s">
        <v>1885</v>
      </c>
      <c r="B1075" s="34" t="s">
        <v>301</v>
      </c>
      <c r="C1075" s="35" t="s">
        <v>2066</v>
      </c>
      <c r="D1075" s="41">
        <v>106</v>
      </c>
      <c r="E1075" s="42">
        <f>VLOOKUP(D1075,episodes!$A$1:$B$76,2,FALSE)</f>
        <v>7</v>
      </c>
      <c r="F1075" s="37" t="str">
        <f>VLOOKUP(D1075,episodes!$A$1:$E$76,5,FALSE)</f>
        <v>Mudd's Women</v>
      </c>
      <c r="G1075" s="37">
        <f>VLOOKUP(D1075,episodes!$A$1:$D$76,3,FALSE)</f>
        <v>1</v>
      </c>
      <c r="H1075" s="37">
        <f>VLOOKUP(D1075,episodes!$A$1:$D$76,4,FALSE)</f>
        <v>6</v>
      </c>
      <c r="I1075" s="36"/>
      <c r="J1075" s="43"/>
      <c r="K1075" s="44">
        <f>COUNTIFS(A:A,A1074)</f>
        <v>2</v>
      </c>
      <c r="L1075" s="44">
        <f>COUNTIFS(B:B,B1075)</f>
        <v>1</v>
      </c>
      <c r="M1075" s="39"/>
      <c r="N1075" s="45"/>
      <c r="O1075" s="39" t="s">
        <v>1715</v>
      </c>
      <c r="P1075" s="39" t="s">
        <v>2979</v>
      </c>
    </row>
    <row r="1076" spans="1:16" s="40" customFormat="1" hidden="1" x14ac:dyDescent="0.3">
      <c r="A1076" s="59" t="s">
        <v>301</v>
      </c>
      <c r="B1076" s="59" t="s">
        <v>504</v>
      </c>
      <c r="C1076" s="54" t="str">
        <f>UPPER(LEFT(O1076,1))&amp;RIGHT(O1076,LEN(O1076)-1)</f>
        <v>Elann_of_troyius' tears</v>
      </c>
      <c r="D1076" s="41">
        <v>313</v>
      </c>
      <c r="E1076" s="42">
        <f>VLOOKUP(D1076,episodes!$A$1:$B$81,2,FALSE)</f>
        <v>69</v>
      </c>
      <c r="F1076" s="37" t="str">
        <f>VLOOKUP(D1076,episodes!$A$1:$E$81,5,FALSE)</f>
        <v>Elaan of Troyius</v>
      </c>
      <c r="G1076" s="37">
        <f>VLOOKUP(D1076,episodes!$A$1:$D$81,3,FALSE)</f>
        <v>3</v>
      </c>
      <c r="H1076" s="37">
        <f>VLOOKUP(D1076,episodes!$A$1:$D$81,4,FALSE)</f>
        <v>13</v>
      </c>
      <c r="I1076" s="36"/>
      <c r="J1076" s="43"/>
      <c r="K1076" s="44">
        <f>COUNTIFS(A:A,A1076)</f>
        <v>2</v>
      </c>
      <c r="L1076" s="44">
        <f>COUNTIFS(B:B,B1076)</f>
        <v>7</v>
      </c>
      <c r="M1076" s="39" t="s">
        <v>192</v>
      </c>
      <c r="N1076" s="45" t="s">
        <v>192</v>
      </c>
      <c r="O1076" s="39" t="s">
        <v>682</v>
      </c>
      <c r="P1076" s="39" t="s">
        <v>2979</v>
      </c>
    </row>
    <row r="1077" spans="1:16" s="40" customFormat="1" hidden="1" x14ac:dyDescent="0.3">
      <c r="A1077" s="40" t="s">
        <v>1886</v>
      </c>
      <c r="B1077" s="34" t="s">
        <v>751</v>
      </c>
      <c r="C1077" s="35" t="s">
        <v>2447</v>
      </c>
      <c r="D1077" s="36">
        <v>202</v>
      </c>
      <c r="E1077" s="42">
        <f>VLOOKUP(D1077,episodes!$A$1:$B$76,2,FALSE)</f>
        <v>32</v>
      </c>
      <c r="F1077" s="37" t="str">
        <f>VLOOKUP(D1077,episodes!$A$1:$E$76,5,FALSE)</f>
        <v>Who Mourns for Adonais?</v>
      </c>
      <c r="G1077" s="37">
        <f>VLOOKUP(D1077,episodes!$A$1:$D$76,3,FALSE)</f>
        <v>2</v>
      </c>
      <c r="H1077" s="37">
        <f>VLOOKUP(D1077,episodes!$A$1:$D$76,4,FALSE)</f>
        <v>2</v>
      </c>
      <c r="I1077" s="36"/>
      <c r="J1077" s="43"/>
      <c r="K1077" s="44">
        <f>COUNTIFS(A:A,A1076)</f>
        <v>2</v>
      </c>
      <c r="L1077" s="44">
        <f>COUNTIFS(B:B,B1077)</f>
        <v>6</v>
      </c>
      <c r="M1077" s="39" t="s">
        <v>559</v>
      </c>
      <c r="N1077" s="39" t="s">
        <v>2491</v>
      </c>
      <c r="O1077" s="39" t="s">
        <v>1472</v>
      </c>
      <c r="P1077" s="39" t="s">
        <v>3187</v>
      </c>
    </row>
    <row r="1078" spans="1:16" s="40" customFormat="1" hidden="1" x14ac:dyDescent="0.3">
      <c r="A1078" s="40" t="s">
        <v>1887</v>
      </c>
      <c r="B1078" s="43" t="s">
        <v>3467</v>
      </c>
      <c r="C1078" s="35" t="s">
        <v>2033</v>
      </c>
      <c r="D1078" s="41">
        <v>104</v>
      </c>
      <c r="E1078" s="42">
        <f>VLOOKUP(D1078,episodes!$A$1:$B$76,2,FALSE)</f>
        <v>5</v>
      </c>
      <c r="F1078" s="37" t="str">
        <f>VLOOKUP(D1078,episodes!$A$1:$E$76,5,FALSE)</f>
        <v>The Naked Time</v>
      </c>
      <c r="G1078" s="37">
        <f>VLOOKUP(D1078,episodes!$A$1:$D$76,3,FALSE)</f>
        <v>1</v>
      </c>
      <c r="H1078" s="37">
        <f>VLOOKUP(D1078,episodes!$A$1:$D$76,4,FALSE)</f>
        <v>4</v>
      </c>
      <c r="I1078" s="36"/>
      <c r="J1078" s="43"/>
      <c r="K1078" s="44">
        <f>COUNTIFS(A:A,A1077)</f>
        <v>5</v>
      </c>
      <c r="L1078" s="44">
        <f>COUNTIFS(B:B,B1078)</f>
        <v>3</v>
      </c>
      <c r="M1078" s="46" t="s">
        <v>2536</v>
      </c>
      <c r="N1078" s="45" t="s">
        <v>1068</v>
      </c>
      <c r="O1078" s="39" t="s">
        <v>1220</v>
      </c>
      <c r="P1078" s="39" t="s">
        <v>2979</v>
      </c>
    </row>
    <row r="1079" spans="1:16" s="40" customFormat="1" hidden="1" x14ac:dyDescent="0.3">
      <c r="A1079" s="40" t="s">
        <v>1887</v>
      </c>
      <c r="B1079" s="43" t="s">
        <v>3467</v>
      </c>
      <c r="C1079" s="35" t="s">
        <v>2188</v>
      </c>
      <c r="D1079" s="41">
        <v>116</v>
      </c>
      <c r="E1079" s="42">
        <f>VLOOKUP(D1079,episodes!$A$1:$B$76,2,FALSE)</f>
        <v>17</v>
      </c>
      <c r="F1079" s="37" t="str">
        <f>VLOOKUP(D1079,episodes!$A$1:$E$76,5,FALSE)</f>
        <v>The Galileo Seven</v>
      </c>
      <c r="G1079" s="37">
        <f>VLOOKUP(D1079,episodes!$A$1:$D$76,3,FALSE)</f>
        <v>1</v>
      </c>
      <c r="H1079" s="37">
        <f>VLOOKUP(D1079,episodes!$A$1:$D$76,4,FALSE)</f>
        <v>16</v>
      </c>
      <c r="I1079" s="36"/>
      <c r="J1079" s="43"/>
      <c r="K1079" s="44">
        <f>COUNTIFS(A:A,A1078)</f>
        <v>3</v>
      </c>
      <c r="L1079" s="44">
        <f>COUNTIFS(B:B,B1079)</f>
        <v>3</v>
      </c>
      <c r="M1079" s="46" t="s">
        <v>2536</v>
      </c>
      <c r="N1079" s="45"/>
      <c r="O1079" s="39" t="s">
        <v>1221</v>
      </c>
      <c r="P1079" s="39" t="s">
        <v>2979</v>
      </c>
    </row>
    <row r="1080" spans="1:16" s="40" customFormat="1" hidden="1" x14ac:dyDescent="0.3">
      <c r="A1080" s="40" t="s">
        <v>3458</v>
      </c>
      <c r="B1080" s="40" t="s">
        <v>1887</v>
      </c>
      <c r="C1080" s="35" t="s">
        <v>3430</v>
      </c>
      <c r="D1080" s="41">
        <v>204</v>
      </c>
      <c r="E1080" s="42">
        <f>VLOOKUP(D1080,episodes!$A$1:$B$81,2,FALSE)</f>
        <v>34</v>
      </c>
      <c r="F1080" s="37" t="str">
        <f>VLOOKUP(D1080,episodes!$A$1:$E$81,5,FALSE)</f>
        <v>Mirror, Mirror</v>
      </c>
      <c r="G1080" s="37">
        <f>VLOOKUP(D1080,episodes!$A$1:$D$81,3,FALSE)</f>
        <v>2</v>
      </c>
      <c r="H1080" s="37">
        <f>VLOOKUP(D1080,episodes!$A$1:$D$81,4,FALSE)</f>
        <v>4</v>
      </c>
      <c r="I1080" s="36"/>
      <c r="J1080" s="43"/>
      <c r="K1080" s="44">
        <f>COUNTIFS(A:A,A1080)</f>
        <v>3</v>
      </c>
      <c r="L1080" s="44">
        <f>COUNTIFS(B:B,B1080)</f>
        <v>3</v>
      </c>
      <c r="M1080" s="39"/>
      <c r="N1080" s="39" t="s">
        <v>192</v>
      </c>
      <c r="O1080" s="62"/>
      <c r="P1080" s="39" t="s">
        <v>2979</v>
      </c>
    </row>
    <row r="1081" spans="1:16" s="40" customFormat="1" hidden="1" x14ac:dyDescent="0.3">
      <c r="A1081" s="40" t="s">
        <v>1888</v>
      </c>
      <c r="B1081" s="34" t="s">
        <v>692</v>
      </c>
      <c r="C1081" s="35" t="s">
        <v>1999</v>
      </c>
      <c r="D1081" s="41">
        <v>101</v>
      </c>
      <c r="E1081" s="42">
        <f>VLOOKUP(D1081,episodes!$A$1:$B$76,2,FALSE)</f>
        <v>2</v>
      </c>
      <c r="F1081" s="37" t="str">
        <f>VLOOKUP(D1081,episodes!$A$1:$E$76,5,FALSE)</f>
        <v>The Man Trap</v>
      </c>
      <c r="G1081" s="37">
        <f>VLOOKUP(D1081,episodes!$A$1:$D$76,3,FALSE)</f>
        <v>1</v>
      </c>
      <c r="H1081" s="37">
        <f>VLOOKUP(D1081,episodes!$A$1:$D$76,4,FALSE)</f>
        <v>1</v>
      </c>
      <c r="I1081" s="36"/>
      <c r="J1081" s="43"/>
      <c r="K1081" s="44">
        <f>COUNTIFS(A:A,A1080)</f>
        <v>3</v>
      </c>
      <c r="L1081" s="44">
        <f>COUNTIFS(B:B,B1081)</f>
        <v>42</v>
      </c>
      <c r="M1081" s="39" t="s">
        <v>2542</v>
      </c>
      <c r="N1081" s="39"/>
      <c r="O1081" s="39" t="s">
        <v>1177</v>
      </c>
      <c r="P1081" s="39" t="s">
        <v>2979</v>
      </c>
    </row>
    <row r="1082" spans="1:16" s="40" customFormat="1" hidden="1" x14ac:dyDescent="0.3">
      <c r="A1082" s="40" t="s">
        <v>1888</v>
      </c>
      <c r="B1082" s="34" t="s">
        <v>692</v>
      </c>
      <c r="C1082" s="35" t="s">
        <v>2034</v>
      </c>
      <c r="D1082" s="41">
        <v>104</v>
      </c>
      <c r="E1082" s="42">
        <f>VLOOKUP(D1082,episodes!$A$1:$B$76,2,FALSE)</f>
        <v>5</v>
      </c>
      <c r="F1082" s="37" t="str">
        <f>VLOOKUP(D1082,episodes!$A$1:$E$76,5,FALSE)</f>
        <v>The Naked Time</v>
      </c>
      <c r="G1082" s="37">
        <f>VLOOKUP(D1082,episodes!$A$1:$D$76,3,FALSE)</f>
        <v>1</v>
      </c>
      <c r="H1082" s="37">
        <f>VLOOKUP(D1082,episodes!$A$1:$D$76,4,FALSE)</f>
        <v>4</v>
      </c>
      <c r="I1082" s="36"/>
      <c r="J1082" s="43"/>
      <c r="K1082" s="44">
        <f>COUNTIFS(A:A,A1081)</f>
        <v>7</v>
      </c>
      <c r="L1082" s="44">
        <f>COUNTIFS(B:B,B1082)</f>
        <v>42</v>
      </c>
      <c r="M1082" s="39" t="s">
        <v>2542</v>
      </c>
      <c r="N1082" s="39" t="s">
        <v>2491</v>
      </c>
      <c r="O1082" s="39" t="s">
        <v>1178</v>
      </c>
      <c r="P1082" s="39" t="s">
        <v>2979</v>
      </c>
    </row>
    <row r="1083" spans="1:16" s="40" customFormat="1" hidden="1" x14ac:dyDescent="0.3">
      <c r="A1083" s="40" t="s">
        <v>1888</v>
      </c>
      <c r="B1083" s="34" t="s">
        <v>692</v>
      </c>
      <c r="C1083" s="35" t="s">
        <v>2034</v>
      </c>
      <c r="D1083" s="41">
        <v>104</v>
      </c>
      <c r="E1083" s="42">
        <f>VLOOKUP(D1083,episodes!$A$1:$B$76,2,FALSE)</f>
        <v>5</v>
      </c>
      <c r="F1083" s="37" t="str">
        <f>VLOOKUP(D1083,episodes!$A$1:$E$76,5,FALSE)</f>
        <v>The Naked Time</v>
      </c>
      <c r="G1083" s="37">
        <f>VLOOKUP(D1083,episodes!$A$1:$D$76,3,FALSE)</f>
        <v>1</v>
      </c>
      <c r="H1083" s="37">
        <f>VLOOKUP(D1083,episodes!$A$1:$D$76,4,FALSE)</f>
        <v>4</v>
      </c>
      <c r="I1083" s="36"/>
      <c r="J1083" s="43"/>
      <c r="K1083" s="44">
        <f>COUNTIFS(A:A,A1082)</f>
        <v>7</v>
      </c>
      <c r="L1083" s="44">
        <f>COUNTIFS(B:B,B1083)</f>
        <v>42</v>
      </c>
      <c r="M1083" s="39" t="s">
        <v>2542</v>
      </c>
      <c r="N1083" s="39" t="s">
        <v>2527</v>
      </c>
      <c r="O1083" s="39" t="s">
        <v>1178</v>
      </c>
      <c r="P1083" s="39" t="s">
        <v>2979</v>
      </c>
    </row>
    <row r="1084" spans="1:16" s="40" customFormat="1" hidden="1" x14ac:dyDescent="0.3">
      <c r="A1084" s="40" t="s">
        <v>1888</v>
      </c>
      <c r="B1084" s="34" t="s">
        <v>692</v>
      </c>
      <c r="C1084" s="35" t="s">
        <v>2034</v>
      </c>
      <c r="D1084" s="41">
        <v>104</v>
      </c>
      <c r="E1084" s="42">
        <f>VLOOKUP(D1084,episodes!$A$1:$B$76,2,FALSE)</f>
        <v>5</v>
      </c>
      <c r="F1084" s="37" t="str">
        <f>VLOOKUP(D1084,episodes!$A$1:$E$76,5,FALSE)</f>
        <v>The Naked Time</v>
      </c>
      <c r="G1084" s="37">
        <f>VLOOKUP(D1084,episodes!$A$1:$D$76,3,FALSE)</f>
        <v>1</v>
      </c>
      <c r="H1084" s="37">
        <f>VLOOKUP(D1084,episodes!$A$1:$D$76,4,FALSE)</f>
        <v>4</v>
      </c>
      <c r="I1084" s="36"/>
      <c r="J1084" s="43"/>
      <c r="K1084" s="44">
        <f>COUNTIFS(A:A,A1083)</f>
        <v>7</v>
      </c>
      <c r="L1084" s="44">
        <f>COUNTIFS(B:B,B1084)</f>
        <v>42</v>
      </c>
      <c r="M1084" s="39" t="s">
        <v>2542</v>
      </c>
      <c r="N1084" s="39"/>
      <c r="O1084" s="39" t="s">
        <v>1178</v>
      </c>
      <c r="P1084" s="39" t="s">
        <v>2979</v>
      </c>
    </row>
    <row r="1085" spans="1:16" s="40" customFormat="1" hidden="1" x14ac:dyDescent="0.3">
      <c r="A1085" s="40" t="s">
        <v>1888</v>
      </c>
      <c r="B1085" s="34" t="s">
        <v>692</v>
      </c>
      <c r="C1085" s="35" t="s">
        <v>2976</v>
      </c>
      <c r="D1085" s="41">
        <v>108</v>
      </c>
      <c r="E1085" s="42">
        <f>VLOOKUP(D1085,episodes!$A$1:$B$76,2,FALSE)</f>
        <v>9</v>
      </c>
      <c r="F1085" s="37" t="str">
        <f>VLOOKUP(D1085,episodes!$A$1:$E$76,5,FALSE)</f>
        <v>Miri</v>
      </c>
      <c r="G1085" s="37">
        <f>VLOOKUP(D1085,episodes!$A$1:$D$76,3,FALSE)</f>
        <v>1</v>
      </c>
      <c r="H1085" s="37">
        <f>VLOOKUP(D1085,episodes!$A$1:$D$76,4,FALSE)</f>
        <v>8</v>
      </c>
      <c r="I1085" s="36"/>
      <c r="J1085" s="43"/>
      <c r="K1085" s="44">
        <f>COUNTIFS(A:A,A1084)</f>
        <v>7</v>
      </c>
      <c r="L1085" s="44">
        <f>COUNTIFS(B:B,B1085)</f>
        <v>42</v>
      </c>
      <c r="M1085" s="39" t="s">
        <v>2542</v>
      </c>
      <c r="N1085" s="39" t="s">
        <v>2542</v>
      </c>
      <c r="O1085" s="39" t="s">
        <v>1179</v>
      </c>
      <c r="P1085" s="39" t="s">
        <v>2979</v>
      </c>
    </row>
    <row r="1086" spans="1:16" s="40" customFormat="1" hidden="1" x14ac:dyDescent="0.3">
      <c r="A1086" s="40" t="s">
        <v>1888</v>
      </c>
      <c r="B1086" s="34" t="s">
        <v>692</v>
      </c>
      <c r="C1086" s="35" t="s">
        <v>2265</v>
      </c>
      <c r="D1086" s="36">
        <v>122</v>
      </c>
      <c r="E1086" s="42">
        <f>VLOOKUP(D1086,episodes!$A$1:$B$76,2,FALSE)</f>
        <v>23</v>
      </c>
      <c r="F1086" s="37" t="str">
        <f>VLOOKUP(D1086,episodes!$A$1:$E$76,5,FALSE)</f>
        <v>Space Seed</v>
      </c>
      <c r="G1086" s="37">
        <f>VLOOKUP(D1086,episodes!$A$1:$D$76,3,FALSE)</f>
        <v>1</v>
      </c>
      <c r="H1086" s="37">
        <f>VLOOKUP(D1086,episodes!$A$1:$D$76,4,FALSE)</f>
        <v>22</v>
      </c>
      <c r="I1086" s="36"/>
      <c r="J1086" s="43"/>
      <c r="K1086" s="44">
        <f>COUNTIFS(A:A,A1085)</f>
        <v>7</v>
      </c>
      <c r="L1086" s="44">
        <f>COUNTIFS(B:B,B1086)</f>
        <v>42</v>
      </c>
      <c r="M1086" s="39" t="s">
        <v>2542</v>
      </c>
      <c r="N1086" s="39" t="s">
        <v>207</v>
      </c>
      <c r="O1086" s="39" t="s">
        <v>1539</v>
      </c>
      <c r="P1086" s="39" t="s">
        <v>2979</v>
      </c>
    </row>
    <row r="1087" spans="1:16" s="40" customFormat="1" hidden="1" x14ac:dyDescent="0.3">
      <c r="A1087" s="40" t="s">
        <v>1888</v>
      </c>
      <c r="B1087" s="34" t="s">
        <v>692</v>
      </c>
      <c r="C1087" s="35" t="s">
        <v>2369</v>
      </c>
      <c r="D1087" s="41">
        <v>128</v>
      </c>
      <c r="E1087" s="42">
        <f>VLOOKUP(D1087,episodes!$A$1:$B$76,2,FALSE)</f>
        <v>29</v>
      </c>
      <c r="F1087" s="37" t="str">
        <f>VLOOKUP(D1087,episodes!$A$1:$E$76,5,FALSE)</f>
        <v>The City on the Edge of Forever</v>
      </c>
      <c r="G1087" s="37">
        <f>VLOOKUP(D1087,episodes!$A$1:$D$76,3,FALSE)</f>
        <v>1</v>
      </c>
      <c r="H1087" s="37">
        <f>VLOOKUP(D1087,episodes!$A$1:$D$76,4,FALSE)</f>
        <v>28</v>
      </c>
      <c r="I1087" s="36"/>
      <c r="J1087" s="43"/>
      <c r="K1087" s="44">
        <f>COUNTIFS(A:A,A1086)</f>
        <v>7</v>
      </c>
      <c r="L1087" s="44">
        <f>COUNTIFS(B:B,B1087)</f>
        <v>42</v>
      </c>
      <c r="M1087" s="39" t="s">
        <v>2542</v>
      </c>
      <c r="N1087" s="39" t="s">
        <v>2527</v>
      </c>
      <c r="O1087" s="39" t="s">
        <v>289</v>
      </c>
      <c r="P1087" s="46" t="s">
        <v>2979</v>
      </c>
    </row>
    <row r="1088" spans="1:16" s="40" customFormat="1" hidden="1" x14ac:dyDescent="0.3">
      <c r="A1088" s="59" t="s">
        <v>340</v>
      </c>
      <c r="B1088" s="59" t="s">
        <v>342</v>
      </c>
      <c r="C1088" s="54" t="str">
        <f>UPPER(LEFT(O1088,1))&amp;RIGHT(O1088,LEN(O1088)-1)</f>
        <v>The Atavachron, a machine that creates a portal door/wall to a time in that planet's past.</v>
      </c>
      <c r="D1088" s="36">
        <v>323</v>
      </c>
      <c r="E1088" s="42">
        <f>VLOOKUP(D1088,episodes!$A$1:$B$81,2,FALSE)</f>
        <v>79</v>
      </c>
      <c r="F1088" s="37" t="str">
        <f>VLOOKUP(D1088,episodes!$A$1:$E$81,5,FALSE)</f>
        <v>All Our Yesterdays</v>
      </c>
      <c r="G1088" s="37">
        <f>VLOOKUP(D1088,episodes!$A$1:$D$81,3,FALSE)</f>
        <v>3</v>
      </c>
      <c r="H1088" s="37">
        <f>VLOOKUP(D1088,episodes!$A$1:$D$81,4,FALSE)</f>
        <v>23</v>
      </c>
      <c r="I1088" s="36"/>
      <c r="J1088" s="43"/>
      <c r="K1088" s="44">
        <f>COUNTIFS(A:A,A1088)</f>
        <v>1</v>
      </c>
      <c r="L1088" s="44">
        <f>COUNTIFS(B:B,B1088)</f>
        <v>1</v>
      </c>
      <c r="M1088" s="39"/>
      <c r="N1088" s="39"/>
      <c r="O1088" s="39" t="s">
        <v>341</v>
      </c>
      <c r="P1088" s="39" t="s">
        <v>2979</v>
      </c>
    </row>
    <row r="1089" spans="1:16" s="40" customFormat="1" hidden="1" x14ac:dyDescent="0.3">
      <c r="A1089" s="40" t="s">
        <v>1889</v>
      </c>
      <c r="B1089" s="34" t="s">
        <v>0</v>
      </c>
      <c r="C1089" s="35" t="s">
        <v>1718</v>
      </c>
      <c r="D1089" s="41">
        <v>106</v>
      </c>
      <c r="E1089" s="42">
        <f>VLOOKUP(D1089,episodes!$A$1:$B$76,2,FALSE)</f>
        <v>7</v>
      </c>
      <c r="F1089" s="37" t="str">
        <f>VLOOKUP(D1089,episodes!$A$1:$E$76,5,FALSE)</f>
        <v>Mudd's Women</v>
      </c>
      <c r="G1089" s="37">
        <f>VLOOKUP(D1089,episodes!$A$1:$D$76,3,FALSE)</f>
        <v>1</v>
      </c>
      <c r="H1089" s="37">
        <f>VLOOKUP(D1089,episodes!$A$1:$D$76,4,FALSE)</f>
        <v>6</v>
      </c>
      <c r="I1089" s="36"/>
      <c r="J1089" s="43"/>
      <c r="K1089" s="44">
        <f>COUNTIFS(A:A,A1088)</f>
        <v>1</v>
      </c>
      <c r="L1089" s="44">
        <f>COUNTIFS(B:B,B1089)</f>
        <v>63</v>
      </c>
      <c r="M1089" s="39" t="s">
        <v>582</v>
      </c>
      <c r="N1089" s="45"/>
      <c r="O1089" s="39" t="s">
        <v>313</v>
      </c>
      <c r="P1089" s="39" t="s">
        <v>2979</v>
      </c>
    </row>
    <row r="1090" spans="1:16" s="40" customFormat="1" hidden="1" x14ac:dyDescent="0.3">
      <c r="A1090" s="40" t="s">
        <v>1890</v>
      </c>
      <c r="B1090" s="34" t="s">
        <v>836</v>
      </c>
      <c r="C1090" s="35" t="s">
        <v>2569</v>
      </c>
      <c r="D1090" s="41">
        <v>100</v>
      </c>
      <c r="E1090" s="42">
        <f>VLOOKUP(D1090,episodes!$A$1:$B$76,2,FALSE)</f>
        <v>1</v>
      </c>
      <c r="F1090" s="37" t="str">
        <f>VLOOKUP(D1090,episodes!$A$1:$E$76,5,FALSE)</f>
        <v>The Cage</v>
      </c>
      <c r="G1090" s="37">
        <f>VLOOKUP(D1090,episodes!$A$1:$D$76,3,FALSE)</f>
        <v>1</v>
      </c>
      <c r="H1090" s="37">
        <f>VLOOKUP(D1090,episodes!$A$1:$D$76,4,FALSE)</f>
        <v>0</v>
      </c>
      <c r="I1090" s="36"/>
      <c r="J1090" s="43"/>
      <c r="K1090" s="44">
        <f>COUNTIFS(A:A,A1089)</f>
        <v>1</v>
      </c>
      <c r="L1090" s="44">
        <f>COUNTIFS(B:B,B1090)</f>
        <v>16</v>
      </c>
      <c r="M1090" s="39" t="s">
        <v>130</v>
      </c>
      <c r="N1090" s="45" t="s">
        <v>583</v>
      </c>
      <c r="O1090" s="39" t="s">
        <v>217</v>
      </c>
      <c r="P1090" s="39" t="s">
        <v>2979</v>
      </c>
    </row>
    <row r="1091" spans="1:16" s="40" customFormat="1" hidden="1" x14ac:dyDescent="0.3">
      <c r="A1091" s="40" t="s">
        <v>1890</v>
      </c>
      <c r="B1091" s="34" t="s">
        <v>836</v>
      </c>
      <c r="C1091" s="35" t="s">
        <v>2568</v>
      </c>
      <c r="D1091" s="41">
        <v>100</v>
      </c>
      <c r="E1091" s="42">
        <f>VLOOKUP(D1091,episodes!$A$1:$B$76,2,FALSE)</f>
        <v>1</v>
      </c>
      <c r="F1091" s="37" t="str">
        <f>VLOOKUP(D1091,episodes!$A$1:$E$76,5,FALSE)</f>
        <v>The Cage</v>
      </c>
      <c r="G1091" s="37">
        <f>VLOOKUP(D1091,episodes!$A$1:$D$76,3,FALSE)</f>
        <v>1</v>
      </c>
      <c r="H1091" s="37">
        <f>VLOOKUP(D1091,episodes!$A$1:$D$76,4,FALSE)</f>
        <v>0</v>
      </c>
      <c r="I1091" s="36"/>
      <c r="J1091" s="43"/>
      <c r="K1091" s="44">
        <f>COUNTIFS(A:A,A1090)</f>
        <v>9</v>
      </c>
      <c r="L1091" s="44">
        <f>COUNTIFS(B:B,B1091)</f>
        <v>16</v>
      </c>
      <c r="M1091" s="39" t="s">
        <v>130</v>
      </c>
      <c r="N1091" s="45" t="s">
        <v>2510</v>
      </c>
      <c r="O1091" s="39"/>
      <c r="P1091" s="39" t="s">
        <v>2979</v>
      </c>
    </row>
    <row r="1092" spans="1:16" s="40" customFormat="1" hidden="1" x14ac:dyDescent="0.3">
      <c r="A1092" s="40" t="s">
        <v>1890</v>
      </c>
      <c r="B1092" s="34" t="s">
        <v>836</v>
      </c>
      <c r="C1092" s="35" t="s">
        <v>2009</v>
      </c>
      <c r="D1092" s="41">
        <v>102</v>
      </c>
      <c r="E1092" s="42">
        <f>VLOOKUP(D1092,episodes!$A$1:$B$76,2,FALSE)</f>
        <v>3</v>
      </c>
      <c r="F1092" s="37" t="str">
        <f>VLOOKUP(D1092,episodes!$A$1:$E$76,5,FALSE)</f>
        <v>Charlie X</v>
      </c>
      <c r="G1092" s="37">
        <f>VLOOKUP(D1092,episodes!$A$1:$D$76,3,FALSE)</f>
        <v>1</v>
      </c>
      <c r="H1092" s="37">
        <f>VLOOKUP(D1092,episodes!$A$1:$D$76,4,FALSE)</f>
        <v>2</v>
      </c>
      <c r="I1092" s="36"/>
      <c r="J1092" s="43"/>
      <c r="K1092" s="44">
        <f>COUNTIFS(A:A,A1091)</f>
        <v>9</v>
      </c>
      <c r="L1092" s="44">
        <f>COUNTIFS(B:B,B1092)</f>
        <v>16</v>
      </c>
      <c r="M1092" s="39" t="s">
        <v>573</v>
      </c>
      <c r="N1092" s="39" t="s">
        <v>584</v>
      </c>
      <c r="O1092" s="39" t="s">
        <v>1521</v>
      </c>
      <c r="P1092" s="39" t="s">
        <v>2979</v>
      </c>
    </row>
    <row r="1093" spans="1:16" s="40" customFormat="1" hidden="1" x14ac:dyDescent="0.3">
      <c r="A1093" s="40" t="s">
        <v>1890</v>
      </c>
      <c r="B1093" s="34" t="s">
        <v>836</v>
      </c>
      <c r="C1093" s="35" t="s">
        <v>2644</v>
      </c>
      <c r="D1093" s="41">
        <v>104</v>
      </c>
      <c r="E1093" s="42">
        <f>VLOOKUP(D1093,episodes!$A$1:$B$76,2,FALSE)</f>
        <v>5</v>
      </c>
      <c r="F1093" s="37" t="str">
        <f>VLOOKUP(D1093,episodes!$A$1:$E$76,5,FALSE)</f>
        <v>The Naked Time</v>
      </c>
      <c r="G1093" s="37">
        <f>VLOOKUP(D1093,episodes!$A$1:$D$76,3,FALSE)</f>
        <v>1</v>
      </c>
      <c r="H1093" s="37">
        <f>VLOOKUP(D1093,episodes!$A$1:$D$76,4,FALSE)</f>
        <v>4</v>
      </c>
      <c r="I1093" s="36"/>
      <c r="J1093" s="43"/>
      <c r="K1093" s="44">
        <f>COUNTIFS(A:A,A1092)</f>
        <v>9</v>
      </c>
      <c r="L1093" s="44">
        <f>COUNTIFS(B:B,B1093)</f>
        <v>16</v>
      </c>
      <c r="M1093" s="39" t="s">
        <v>2491</v>
      </c>
      <c r="N1093" s="39" t="s">
        <v>584</v>
      </c>
      <c r="O1093" s="39" t="s">
        <v>1407</v>
      </c>
      <c r="P1093" s="39" t="s">
        <v>2979</v>
      </c>
    </row>
    <row r="1094" spans="1:16" s="40" customFormat="1" hidden="1" x14ac:dyDescent="0.3">
      <c r="A1094" s="40" t="s">
        <v>1890</v>
      </c>
      <c r="B1094" s="34" t="s">
        <v>836</v>
      </c>
      <c r="C1094" s="35" t="s">
        <v>2052</v>
      </c>
      <c r="D1094" s="41">
        <v>105</v>
      </c>
      <c r="E1094" s="42">
        <f>VLOOKUP(D1094,episodes!$A$1:$B$76,2,FALSE)</f>
        <v>6</v>
      </c>
      <c r="F1094" s="37" t="str">
        <f>VLOOKUP(D1094,episodes!$A$1:$E$76,5,FALSE)</f>
        <v>The Enemy Within</v>
      </c>
      <c r="G1094" s="37">
        <f>VLOOKUP(D1094,episodes!$A$1:$D$76,3,FALSE)</f>
        <v>1</v>
      </c>
      <c r="H1094" s="37">
        <f>VLOOKUP(D1094,episodes!$A$1:$D$76,4,FALSE)</f>
        <v>5</v>
      </c>
      <c r="I1094" s="36"/>
      <c r="J1094" s="43"/>
      <c r="K1094" s="44">
        <f>COUNTIFS(A:A,A1093)</f>
        <v>9</v>
      </c>
      <c r="L1094" s="44">
        <f>COUNTIFS(B:B,B1094)</f>
        <v>16</v>
      </c>
      <c r="M1094" s="39" t="s">
        <v>2494</v>
      </c>
      <c r="N1094" s="39" t="s">
        <v>584</v>
      </c>
      <c r="O1094" s="39" t="s">
        <v>1573</v>
      </c>
      <c r="P1094" s="39" t="s">
        <v>2979</v>
      </c>
    </row>
    <row r="1095" spans="1:16" s="40" customFormat="1" hidden="1" x14ac:dyDescent="0.3">
      <c r="A1095" s="40" t="s">
        <v>1890</v>
      </c>
      <c r="B1095" s="34" t="s">
        <v>836</v>
      </c>
      <c r="C1095" s="35" t="s">
        <v>2068</v>
      </c>
      <c r="D1095" s="41">
        <v>106</v>
      </c>
      <c r="E1095" s="42">
        <f>VLOOKUP(D1095,episodes!$A$1:$B$76,2,FALSE)</f>
        <v>7</v>
      </c>
      <c r="F1095" s="37" t="str">
        <f>VLOOKUP(D1095,episodes!$A$1:$E$76,5,FALSE)</f>
        <v>Mudd's Women</v>
      </c>
      <c r="G1095" s="37">
        <f>VLOOKUP(D1095,episodes!$A$1:$D$76,3,FALSE)</f>
        <v>1</v>
      </c>
      <c r="H1095" s="37">
        <f>VLOOKUP(D1095,episodes!$A$1:$D$76,4,FALSE)</f>
        <v>6</v>
      </c>
      <c r="I1095" s="36"/>
      <c r="J1095" s="43"/>
      <c r="K1095" s="44">
        <f>COUNTIFS(A:A,A1094)</f>
        <v>9</v>
      </c>
      <c r="L1095" s="44">
        <f>COUNTIFS(B:B,B1095)</f>
        <v>16</v>
      </c>
      <c r="M1095" s="39" t="s">
        <v>581</v>
      </c>
      <c r="N1095" s="39"/>
      <c r="O1095" s="39" t="s">
        <v>1660</v>
      </c>
      <c r="P1095" s="39" t="s">
        <v>2979</v>
      </c>
    </row>
    <row r="1096" spans="1:16" s="40" customFormat="1" hidden="1" x14ac:dyDescent="0.3">
      <c r="A1096" s="40" t="s">
        <v>1890</v>
      </c>
      <c r="B1096" s="34" t="s">
        <v>836</v>
      </c>
      <c r="C1096" s="35" t="s">
        <v>2718</v>
      </c>
      <c r="D1096" s="41">
        <v>106</v>
      </c>
      <c r="E1096" s="42">
        <f>VLOOKUP(D1096,episodes!$A$1:$B$76,2,FALSE)</f>
        <v>7</v>
      </c>
      <c r="F1096" s="37" t="str">
        <f>VLOOKUP(D1096,episodes!$A$1:$E$76,5,FALSE)</f>
        <v>Mudd's Women</v>
      </c>
      <c r="G1096" s="37">
        <f>VLOOKUP(D1096,episodes!$A$1:$D$76,3,FALSE)</f>
        <v>1</v>
      </c>
      <c r="H1096" s="37">
        <f>VLOOKUP(D1096,episodes!$A$1:$D$76,4,FALSE)</f>
        <v>6</v>
      </c>
      <c r="I1096" s="36"/>
      <c r="J1096" s="43"/>
      <c r="K1096" s="44">
        <f>COUNTIFS(A:A,A1095)</f>
        <v>9</v>
      </c>
      <c r="L1096" s="44">
        <f>COUNTIFS(B:B,B1096)</f>
        <v>16</v>
      </c>
      <c r="M1096" s="39" t="s">
        <v>581</v>
      </c>
      <c r="N1096" s="39"/>
      <c r="O1096" s="39" t="s">
        <v>1659</v>
      </c>
      <c r="P1096" s="39" t="s">
        <v>2979</v>
      </c>
    </row>
    <row r="1097" spans="1:16" s="40" customFormat="1" hidden="1" x14ac:dyDescent="0.3">
      <c r="A1097" s="40" t="s">
        <v>1890</v>
      </c>
      <c r="B1097" s="34" t="s">
        <v>836</v>
      </c>
      <c r="C1097" s="35" t="s">
        <v>2179</v>
      </c>
      <c r="D1097" s="41">
        <v>115</v>
      </c>
      <c r="E1097" s="42">
        <f>VLOOKUP(D1097,episodes!$A$1:$B$76,2,FALSE)</f>
        <v>16</v>
      </c>
      <c r="F1097" s="37" t="str">
        <f>VLOOKUP(D1097,episodes!$A$1:$E$76,5,FALSE)</f>
        <v>Shore Leave</v>
      </c>
      <c r="G1097" s="37">
        <f>VLOOKUP(D1097,episodes!$A$1:$D$76,3,FALSE)</f>
        <v>1</v>
      </c>
      <c r="H1097" s="37">
        <f>VLOOKUP(D1097,episodes!$A$1:$D$76,4,FALSE)</f>
        <v>15</v>
      </c>
      <c r="I1097" s="36"/>
      <c r="J1097" s="43"/>
      <c r="K1097" s="44">
        <f>COUNTIFS(A:A,A1096)</f>
        <v>9</v>
      </c>
      <c r="L1097" s="44">
        <f>COUNTIFS(B:B,B1097)</f>
        <v>16</v>
      </c>
      <c r="M1097" s="39" t="s">
        <v>2491</v>
      </c>
      <c r="N1097" s="45"/>
      <c r="O1097" s="39" t="s">
        <v>1180</v>
      </c>
      <c r="P1097" s="39" t="s">
        <v>2979</v>
      </c>
    </row>
    <row r="1098" spans="1:16" s="40" customFormat="1" hidden="1" x14ac:dyDescent="0.3">
      <c r="A1098" s="40" t="s">
        <v>1890</v>
      </c>
      <c r="B1098" s="34" t="s">
        <v>836</v>
      </c>
      <c r="C1098" s="35" t="s">
        <v>3394</v>
      </c>
      <c r="D1098" s="48">
        <v>122</v>
      </c>
      <c r="E1098" s="42">
        <f>VLOOKUP(D1098,episodes!$A$1:$B$76,2,FALSE)</f>
        <v>23</v>
      </c>
      <c r="F1098" s="37" t="str">
        <f>VLOOKUP(D1098,episodes!$A$1:$E$76,5,FALSE)</f>
        <v>Space Seed</v>
      </c>
      <c r="G1098" s="37">
        <f>VLOOKUP(D1098,episodes!$A$1:$D$76,3,FALSE)</f>
        <v>1</v>
      </c>
      <c r="H1098" s="37">
        <f>VLOOKUP(D1098,episodes!$A$1:$D$76,4,FALSE)</f>
        <v>22</v>
      </c>
      <c r="I1098" s="36"/>
      <c r="J1098" s="43"/>
      <c r="K1098" s="44">
        <f>COUNTIFS(A:A,A1097)</f>
        <v>9</v>
      </c>
      <c r="L1098" s="44">
        <f>COUNTIFS(B:B,B1098)</f>
        <v>16</v>
      </c>
      <c r="M1098" s="46" t="s">
        <v>517</v>
      </c>
      <c r="N1098" s="49" t="s">
        <v>207</v>
      </c>
      <c r="O1098" s="46" t="s">
        <v>1670</v>
      </c>
      <c r="P1098" s="46" t="s">
        <v>2979</v>
      </c>
    </row>
    <row r="1099" spans="1:16" s="40" customFormat="1" hidden="1" x14ac:dyDescent="0.3">
      <c r="A1099" s="40" t="s">
        <v>1891</v>
      </c>
      <c r="B1099" s="34" t="s">
        <v>0</v>
      </c>
      <c r="C1099" s="35" t="s">
        <v>2224</v>
      </c>
      <c r="D1099" s="48">
        <v>119</v>
      </c>
      <c r="E1099" s="42">
        <f>VLOOKUP(D1099,episodes!$A$1:$B$76,2,FALSE)</f>
        <v>20</v>
      </c>
      <c r="F1099" s="37" t="str">
        <f>VLOOKUP(D1099,episodes!$A$1:$E$76,5,FALSE)</f>
        <v>Tomorrow Is Yesterday</v>
      </c>
      <c r="G1099" s="37">
        <f>VLOOKUP(D1099,episodes!$A$1:$D$76,3,FALSE)</f>
        <v>1</v>
      </c>
      <c r="H1099" s="37">
        <f>VLOOKUP(D1099,episodes!$A$1:$D$76,4,FALSE)</f>
        <v>19</v>
      </c>
      <c r="I1099" s="36"/>
      <c r="J1099" s="43"/>
      <c r="K1099" s="44">
        <f>COUNTIFS(A:A,A1098)</f>
        <v>9</v>
      </c>
      <c r="L1099" s="44">
        <f>COUNTIFS(B:B,B1099)</f>
        <v>63</v>
      </c>
      <c r="M1099" s="46" t="s">
        <v>226</v>
      </c>
      <c r="N1099" s="49" t="s">
        <v>2491</v>
      </c>
      <c r="O1099" s="46" t="s">
        <v>196</v>
      </c>
      <c r="P1099" s="46" t="s">
        <v>2979</v>
      </c>
    </row>
    <row r="1100" spans="1:16" s="40" customFormat="1" hidden="1" x14ac:dyDescent="0.3">
      <c r="A1100" s="59" t="s">
        <v>328</v>
      </c>
      <c r="B1100" s="59" t="s">
        <v>365</v>
      </c>
      <c r="C1100" s="54" t="str">
        <f>UPPER(LEFT(O1100,1))&amp;RIGHT(O1100,LEN(O1100)-1)</f>
        <v>Redshirt who didn't die</v>
      </c>
      <c r="D1100" s="48">
        <v>999</v>
      </c>
      <c r="E1100" s="42" t="e">
        <f>VLOOKUP(D1100,episodes!$A$1:$B$81,2,FALSE)</f>
        <v>#N/A</v>
      </c>
      <c r="F1100" s="37" t="e">
        <f>VLOOKUP(D1100,episodes!$A$1:$E$81,5,FALSE)</f>
        <v>#N/A</v>
      </c>
      <c r="G1100" s="37" t="e">
        <f>VLOOKUP(D1100,episodes!$A$1:$D$81,3,FALSE)</f>
        <v>#N/A</v>
      </c>
      <c r="H1100" s="37" t="e">
        <f>VLOOKUP(D1100,episodes!$A$1:$D$81,4,FALSE)</f>
        <v>#N/A</v>
      </c>
      <c r="I1100" s="36"/>
      <c r="J1100" s="43"/>
      <c r="K1100" s="44">
        <f>COUNTIFS(A:A,A1100)</f>
        <v>2</v>
      </c>
      <c r="L1100" s="44">
        <f>COUNTIFS(B:B,B1100)</f>
        <v>5</v>
      </c>
      <c r="M1100" s="46" t="s">
        <v>575</v>
      </c>
      <c r="N1100" s="46"/>
      <c r="O1100" s="46" t="s">
        <v>329</v>
      </c>
      <c r="P1100" s="39" t="s">
        <v>2979</v>
      </c>
    </row>
    <row r="1101" spans="1:16" s="40" customFormat="1" hidden="1" x14ac:dyDescent="0.3">
      <c r="A1101" s="59" t="s">
        <v>328</v>
      </c>
      <c r="B1101" s="59" t="s">
        <v>365</v>
      </c>
      <c r="C1101" s="54" t="str">
        <f>UPPER(LEFT(O1101,1))&amp;RIGHT(O1101,LEN(O1101)-1)</f>
        <v>Redshirt who didn't die</v>
      </c>
      <c r="D1101" s="48">
        <v>999</v>
      </c>
      <c r="E1101" s="42" t="e">
        <f>VLOOKUP(D1101,episodes!$A$1:$B$81,2,FALSE)</f>
        <v>#N/A</v>
      </c>
      <c r="F1101" s="37" t="e">
        <f>VLOOKUP(D1101,episodes!$A$1:$E$81,5,FALSE)</f>
        <v>#N/A</v>
      </c>
      <c r="G1101" s="37" t="e">
        <f>VLOOKUP(D1101,episodes!$A$1:$D$81,3,FALSE)</f>
        <v>#N/A</v>
      </c>
      <c r="H1101" s="37" t="e">
        <f>VLOOKUP(D1101,episodes!$A$1:$D$81,4,FALSE)</f>
        <v>#N/A</v>
      </c>
      <c r="I1101" s="36"/>
      <c r="J1101" s="43"/>
      <c r="K1101" s="44">
        <f>COUNTIFS(A:A,A1101)</f>
        <v>2</v>
      </c>
      <c r="L1101" s="44">
        <f>COUNTIFS(B:B,B1101)</f>
        <v>5</v>
      </c>
      <c r="M1101" s="46" t="s">
        <v>576</v>
      </c>
      <c r="N1101" s="46"/>
      <c r="O1101" s="46" t="s">
        <v>329</v>
      </c>
      <c r="P1101" s="39" t="s">
        <v>2979</v>
      </c>
    </row>
    <row r="1102" spans="1:16" s="40" customFormat="1" hidden="1" x14ac:dyDescent="0.3">
      <c r="A1102" s="59" t="s">
        <v>707</v>
      </c>
      <c r="B1102" s="59" t="s">
        <v>504</v>
      </c>
      <c r="C1102" s="54" t="s">
        <v>3482</v>
      </c>
      <c r="D1102" s="48">
        <v>210</v>
      </c>
      <c r="E1102" s="42">
        <f>VLOOKUP(D1102,episodes!$A$1:$B$81,2,FALSE)</f>
        <v>40</v>
      </c>
      <c r="F1102" s="37" t="str">
        <f>VLOOKUP(D1102,episodes!$A$1:$E$81,5,FALSE)</f>
        <v>Journey to Babel</v>
      </c>
      <c r="G1102" s="37">
        <f>VLOOKUP(D1102,episodes!$A$1:$D$81,3,FALSE)</f>
        <v>2</v>
      </c>
      <c r="H1102" s="37">
        <f>VLOOKUP(D1102,episodes!$A$1:$D$81,4,FALSE)</f>
        <v>10</v>
      </c>
      <c r="I1102" s="36"/>
      <c r="J1102" s="43" t="s">
        <v>1964</v>
      </c>
      <c r="K1102" s="44">
        <f>COUNTIFS(A:A,A1102)</f>
        <v>2</v>
      </c>
      <c r="L1102" s="44">
        <f>COUNTIFS(B:B,B1102)</f>
        <v>7</v>
      </c>
      <c r="M1102" s="46" t="s">
        <v>320</v>
      </c>
      <c r="N1102" s="46" t="s">
        <v>708</v>
      </c>
      <c r="O1102" s="46"/>
      <c r="P1102" s="39" t="s">
        <v>2979</v>
      </c>
    </row>
    <row r="1103" spans="1:16" s="40" customFormat="1" hidden="1" x14ac:dyDescent="0.3">
      <c r="A1103" s="59" t="s">
        <v>707</v>
      </c>
      <c r="B1103" s="59" t="s">
        <v>504</v>
      </c>
      <c r="C1103" s="54" t="str">
        <f>UPPER(LEFT(O1103,1))&amp;RIGHT(O1103,LEN(O1103)-1)</f>
        <v>Flint creates a robot mate to live with him forever</v>
      </c>
      <c r="D1103" s="48">
        <v>319</v>
      </c>
      <c r="E1103" s="42">
        <f>VLOOKUP(D1103,episodes!$A$1:$B$81,2,FALSE)</f>
        <v>75</v>
      </c>
      <c r="F1103" s="37" t="str">
        <f>VLOOKUP(D1103,episodes!$A$1:$E$81,5,FALSE)</f>
        <v>Requiem for Methuselah</v>
      </c>
      <c r="G1103" s="37">
        <f>VLOOKUP(D1103,episodes!$A$1:$D$81,3,FALSE)</f>
        <v>3</v>
      </c>
      <c r="H1103" s="37">
        <f>VLOOKUP(D1103,episodes!$A$1:$D$81,4,FALSE)</f>
        <v>19</v>
      </c>
      <c r="I1103" s="36"/>
      <c r="J1103" s="43" t="s">
        <v>1964</v>
      </c>
      <c r="K1103" s="44">
        <f>COUNTIFS(A:A,A1103)</f>
        <v>2</v>
      </c>
      <c r="L1103" s="44">
        <f>COUNTIFS(B:B,B1103)</f>
        <v>7</v>
      </c>
      <c r="M1103" s="46" t="s">
        <v>709</v>
      </c>
      <c r="N1103" s="46" t="s">
        <v>710</v>
      </c>
      <c r="O1103" s="46" t="s">
        <v>711</v>
      </c>
      <c r="P1103" s="39" t="s">
        <v>2979</v>
      </c>
    </row>
    <row r="1104" spans="1:16" s="40" customFormat="1" hidden="1" x14ac:dyDescent="0.3">
      <c r="A1104" s="40" t="s">
        <v>1892</v>
      </c>
      <c r="B1104" s="34" t="s">
        <v>0</v>
      </c>
      <c r="C1104" s="35" t="s">
        <v>1986</v>
      </c>
      <c r="D1104" s="41">
        <v>100</v>
      </c>
      <c r="E1104" s="42">
        <f>VLOOKUP(D1104,episodes!$A$1:$B$76,2,FALSE)</f>
        <v>1</v>
      </c>
      <c r="F1104" s="37" t="str">
        <f>VLOOKUP(D1104,episodes!$A$1:$E$76,5,FALSE)</f>
        <v>The Cage</v>
      </c>
      <c r="G1104" s="37">
        <f>VLOOKUP(D1104,episodes!$A$1:$D$76,3,FALSE)</f>
        <v>1</v>
      </c>
      <c r="H1104" s="37">
        <f>VLOOKUP(D1104,episodes!$A$1:$D$76,4,FALSE)</f>
        <v>0</v>
      </c>
      <c r="I1104" s="36"/>
      <c r="J1104" s="43"/>
      <c r="K1104" s="44">
        <f>COUNTIFS(A:A,A1103)</f>
        <v>2</v>
      </c>
      <c r="L1104" s="44">
        <f>COUNTIFS(B:B,B1104)</f>
        <v>63</v>
      </c>
      <c r="M1104" s="39" t="s">
        <v>130</v>
      </c>
      <c r="N1104" s="45" t="s">
        <v>132</v>
      </c>
      <c r="O1104" s="39" t="s">
        <v>135</v>
      </c>
      <c r="P1104" s="39" t="s">
        <v>2979</v>
      </c>
    </row>
    <row r="1105" spans="1:16" s="40" customFormat="1" hidden="1" x14ac:dyDescent="0.3">
      <c r="A1105" s="40" t="s">
        <v>1892</v>
      </c>
      <c r="B1105" s="34" t="s">
        <v>0</v>
      </c>
      <c r="C1105" s="35" t="s">
        <v>2722</v>
      </c>
      <c r="D1105" s="41">
        <v>100</v>
      </c>
      <c r="E1105" s="42">
        <f>VLOOKUP(D1105,episodes!$A$1:$B$76,2,FALSE)</f>
        <v>1</v>
      </c>
      <c r="F1105" s="37" t="str">
        <f>VLOOKUP(D1105,episodes!$A$1:$E$76,5,FALSE)</f>
        <v>The Cage</v>
      </c>
      <c r="G1105" s="37">
        <f>VLOOKUP(D1105,episodes!$A$1:$D$76,3,FALSE)</f>
        <v>1</v>
      </c>
      <c r="H1105" s="37">
        <f>VLOOKUP(D1105,episodes!$A$1:$D$76,4,FALSE)</f>
        <v>0</v>
      </c>
      <c r="I1105" s="36"/>
      <c r="J1105" s="43"/>
      <c r="K1105" s="44">
        <f>COUNTIFS(A:A,A1104)</f>
        <v>41</v>
      </c>
      <c r="L1105" s="44">
        <f>COUNTIFS(B:B,B1105)</f>
        <v>63</v>
      </c>
      <c r="M1105" s="39" t="s">
        <v>80</v>
      </c>
      <c r="N1105" s="45"/>
      <c r="O1105" s="46"/>
      <c r="P1105" s="39" t="s">
        <v>1568</v>
      </c>
    </row>
    <row r="1106" spans="1:16" s="40" customFormat="1" hidden="1" x14ac:dyDescent="0.3">
      <c r="A1106" s="40" t="s">
        <v>1892</v>
      </c>
      <c r="B1106" s="34" t="s">
        <v>0</v>
      </c>
      <c r="C1106" s="35" t="s">
        <v>2729</v>
      </c>
      <c r="D1106" s="41">
        <v>101</v>
      </c>
      <c r="E1106" s="42">
        <f>VLOOKUP(D1106,episodes!$A$1:$B$76,2,FALSE)</f>
        <v>2</v>
      </c>
      <c r="F1106" s="37" t="str">
        <f>VLOOKUP(D1106,episodes!$A$1:$E$76,5,FALSE)</f>
        <v>The Man Trap</v>
      </c>
      <c r="G1106" s="37">
        <f>VLOOKUP(D1106,episodes!$A$1:$D$76,3,FALSE)</f>
        <v>1</v>
      </c>
      <c r="H1106" s="37">
        <f>VLOOKUP(D1106,episodes!$A$1:$D$76,4,FALSE)</f>
        <v>1</v>
      </c>
      <c r="I1106" s="36"/>
      <c r="J1106" s="43"/>
      <c r="K1106" s="44">
        <f>COUNTIFS(A:A,A1105)</f>
        <v>41</v>
      </c>
      <c r="L1106" s="44">
        <f>COUNTIFS(B:B,B1106)</f>
        <v>63</v>
      </c>
      <c r="M1106" s="39" t="s">
        <v>565</v>
      </c>
      <c r="N1106" s="39"/>
      <c r="O1106" s="46"/>
      <c r="P1106" s="39" t="s">
        <v>2986</v>
      </c>
    </row>
    <row r="1107" spans="1:16" s="40" customFormat="1" hidden="1" x14ac:dyDescent="0.3">
      <c r="A1107" s="40" t="s">
        <v>1892</v>
      </c>
      <c r="B1107" s="34" t="s">
        <v>0</v>
      </c>
      <c r="C1107" s="35" t="s">
        <v>2000</v>
      </c>
      <c r="D1107" s="41">
        <v>101</v>
      </c>
      <c r="E1107" s="42">
        <f>VLOOKUP(D1107,episodes!$A$1:$B$76,2,FALSE)</f>
        <v>2</v>
      </c>
      <c r="F1107" s="37" t="str">
        <f>VLOOKUP(D1107,episodes!$A$1:$E$76,5,FALSE)</f>
        <v>The Man Trap</v>
      </c>
      <c r="G1107" s="37">
        <f>VLOOKUP(D1107,episodes!$A$1:$D$76,3,FALSE)</f>
        <v>1</v>
      </c>
      <c r="H1107" s="37">
        <f>VLOOKUP(D1107,episodes!$A$1:$D$76,4,FALSE)</f>
        <v>1</v>
      </c>
      <c r="I1107" s="36"/>
      <c r="J1107" s="43"/>
      <c r="K1107" s="44">
        <f>COUNTIFS(A:A,A1106)</f>
        <v>41</v>
      </c>
      <c r="L1107" s="44">
        <f>COUNTIFS(B:B,B1107)</f>
        <v>63</v>
      </c>
      <c r="M1107" s="39" t="s">
        <v>530</v>
      </c>
      <c r="N1107" s="39" t="s">
        <v>2534</v>
      </c>
      <c r="O1107" s="39" t="s">
        <v>1691</v>
      </c>
      <c r="P1107" s="39" t="s">
        <v>2979</v>
      </c>
    </row>
    <row r="1108" spans="1:16" s="40" customFormat="1" hidden="1" x14ac:dyDescent="0.3">
      <c r="A1108" s="40" t="s">
        <v>1892</v>
      </c>
      <c r="B1108" s="34" t="s">
        <v>0</v>
      </c>
      <c r="C1108" s="35" t="s">
        <v>2739</v>
      </c>
      <c r="D1108" s="41">
        <v>102</v>
      </c>
      <c r="E1108" s="42">
        <f>VLOOKUP(D1108,episodes!$A$1:$B$76,2,FALSE)</f>
        <v>3</v>
      </c>
      <c r="F1108" s="37" t="str">
        <f>VLOOKUP(D1108,episodes!$A$1:$E$76,5,FALSE)</f>
        <v>Charlie X</v>
      </c>
      <c r="G1108" s="37">
        <f>VLOOKUP(D1108,episodes!$A$1:$D$76,3,FALSE)</f>
        <v>1</v>
      </c>
      <c r="H1108" s="37">
        <f>VLOOKUP(D1108,episodes!$A$1:$D$76,4,FALSE)</f>
        <v>2</v>
      </c>
      <c r="I1108" s="36"/>
      <c r="J1108" s="43"/>
      <c r="K1108" s="44">
        <f>COUNTIFS(A:A,A1107)</f>
        <v>41</v>
      </c>
      <c r="L1108" s="44">
        <f>COUNTIFS(B:B,B1108)</f>
        <v>63</v>
      </c>
      <c r="M1108" s="39" t="s">
        <v>573</v>
      </c>
      <c r="N1108" s="39" t="s">
        <v>584</v>
      </c>
      <c r="O1108" s="46"/>
      <c r="P1108" s="39" t="s">
        <v>2996</v>
      </c>
    </row>
    <row r="1109" spans="1:16" s="40" customFormat="1" hidden="1" x14ac:dyDescent="0.3">
      <c r="A1109" s="40" t="s">
        <v>1892</v>
      </c>
      <c r="B1109" s="34" t="s">
        <v>0</v>
      </c>
      <c r="C1109" s="35" t="s">
        <v>2607</v>
      </c>
      <c r="D1109" s="41">
        <v>102</v>
      </c>
      <c r="E1109" s="42">
        <f>VLOOKUP(D1109,episodes!$A$1:$B$76,2,FALSE)</f>
        <v>3</v>
      </c>
      <c r="F1109" s="37" t="str">
        <f>VLOOKUP(D1109,episodes!$A$1:$E$76,5,FALSE)</f>
        <v>Charlie X</v>
      </c>
      <c r="G1109" s="37">
        <f>VLOOKUP(D1109,episodes!$A$1:$D$76,3,FALSE)</f>
        <v>1</v>
      </c>
      <c r="H1109" s="37">
        <f>VLOOKUP(D1109,episodes!$A$1:$D$76,4,FALSE)</f>
        <v>2</v>
      </c>
      <c r="I1109" s="36"/>
      <c r="J1109" s="43"/>
      <c r="K1109" s="44">
        <f>COUNTIFS(A:A,A1108)</f>
        <v>41</v>
      </c>
      <c r="L1109" s="44">
        <f>COUNTIFS(B:B,B1109)</f>
        <v>63</v>
      </c>
      <c r="M1109" s="39" t="s">
        <v>573</v>
      </c>
      <c r="N1109" s="39" t="s">
        <v>584</v>
      </c>
      <c r="O1109" s="39" t="s">
        <v>1522</v>
      </c>
      <c r="P1109" s="39" t="s">
        <v>2979</v>
      </c>
    </row>
    <row r="1110" spans="1:16" s="40" customFormat="1" hidden="1" x14ac:dyDescent="0.3">
      <c r="A1110" s="40" t="s">
        <v>1892</v>
      </c>
      <c r="B1110" s="34" t="s">
        <v>0</v>
      </c>
      <c r="C1110" s="35" t="s">
        <v>2740</v>
      </c>
      <c r="D1110" s="41">
        <v>102</v>
      </c>
      <c r="E1110" s="42">
        <f>VLOOKUP(D1110,episodes!$A$1:$B$76,2,FALSE)</f>
        <v>3</v>
      </c>
      <c r="F1110" s="37" t="str">
        <f>VLOOKUP(D1110,episodes!$A$1:$E$76,5,FALSE)</f>
        <v>Charlie X</v>
      </c>
      <c r="G1110" s="37">
        <f>VLOOKUP(D1110,episodes!$A$1:$D$76,3,FALSE)</f>
        <v>1</v>
      </c>
      <c r="H1110" s="37">
        <f>VLOOKUP(D1110,episodes!$A$1:$D$76,4,FALSE)</f>
        <v>2</v>
      </c>
      <c r="I1110" s="36"/>
      <c r="J1110" s="43"/>
      <c r="K1110" s="44">
        <f>COUNTIFS(A:A,A1109)</f>
        <v>41</v>
      </c>
      <c r="L1110" s="44">
        <f>COUNTIFS(B:B,B1110)</f>
        <v>63</v>
      </c>
      <c r="M1110" s="39" t="s">
        <v>573</v>
      </c>
      <c r="N1110" s="39" t="s">
        <v>584</v>
      </c>
      <c r="O1110" s="46" t="s">
        <v>838</v>
      </c>
      <c r="P1110" s="39" t="s">
        <v>2997</v>
      </c>
    </row>
    <row r="1111" spans="1:16" s="40" customFormat="1" hidden="1" x14ac:dyDescent="0.3">
      <c r="A1111" s="40" t="s">
        <v>1892</v>
      </c>
      <c r="B1111" s="34" t="s">
        <v>0</v>
      </c>
      <c r="C1111" s="35" t="s">
        <v>2012</v>
      </c>
      <c r="D1111" s="41">
        <v>102</v>
      </c>
      <c r="E1111" s="42">
        <f>VLOOKUP(D1111,episodes!$A$1:$B$76,2,FALSE)</f>
        <v>3</v>
      </c>
      <c r="F1111" s="37" t="str">
        <f>VLOOKUP(D1111,episodes!$A$1:$E$76,5,FALSE)</f>
        <v>Charlie X</v>
      </c>
      <c r="G1111" s="37">
        <f>VLOOKUP(D1111,episodes!$A$1:$D$76,3,FALSE)</f>
        <v>1</v>
      </c>
      <c r="H1111" s="37">
        <f>VLOOKUP(D1111,episodes!$A$1:$D$76,4,FALSE)</f>
        <v>2</v>
      </c>
      <c r="I1111" s="36"/>
      <c r="J1111" s="43"/>
      <c r="K1111" s="44">
        <f>COUNTIFS(A:A,A1110)</f>
        <v>41</v>
      </c>
      <c r="L1111" s="44">
        <f>COUNTIFS(B:B,B1111)</f>
        <v>63</v>
      </c>
      <c r="M1111" s="46" t="s">
        <v>584</v>
      </c>
      <c r="N1111" s="39" t="s">
        <v>573</v>
      </c>
      <c r="O1111" s="39" t="s">
        <v>1408</v>
      </c>
      <c r="P1111" s="39" t="s">
        <v>2979</v>
      </c>
    </row>
    <row r="1112" spans="1:16" s="40" customFormat="1" hidden="1" x14ac:dyDescent="0.3">
      <c r="A1112" s="40" t="s">
        <v>1892</v>
      </c>
      <c r="B1112" s="34" t="s">
        <v>0</v>
      </c>
      <c r="C1112" s="35" t="s">
        <v>2018</v>
      </c>
      <c r="D1112" s="41">
        <v>103</v>
      </c>
      <c r="E1112" s="42">
        <f>VLOOKUP(D1112,episodes!$A$1:$B$76,2,FALSE)</f>
        <v>4</v>
      </c>
      <c r="F1112" s="37" t="str">
        <f>VLOOKUP(D1112,episodes!$A$1:$E$76,5,FALSE)</f>
        <v>Where No Man Has Gone Before</v>
      </c>
      <c r="G1112" s="37">
        <f>VLOOKUP(D1112,episodes!$A$1:$D$76,3,FALSE)</f>
        <v>1</v>
      </c>
      <c r="H1112" s="37">
        <f>VLOOKUP(D1112,episodes!$A$1:$D$76,4,FALSE)</f>
        <v>3</v>
      </c>
      <c r="I1112" s="36"/>
      <c r="J1112" s="43"/>
      <c r="K1112" s="44">
        <f>COUNTIFS(A:A,A1111)</f>
        <v>41</v>
      </c>
      <c r="L1112" s="44">
        <f>COUNTIFS(B:B,B1112)</f>
        <v>63</v>
      </c>
      <c r="M1112" s="39" t="s">
        <v>510</v>
      </c>
      <c r="N1112" s="39" t="s">
        <v>587</v>
      </c>
      <c r="O1112" s="39" t="s">
        <v>1728</v>
      </c>
      <c r="P1112" s="39" t="s">
        <v>2979</v>
      </c>
    </row>
    <row r="1113" spans="1:16" s="40" customFormat="1" hidden="1" x14ac:dyDescent="0.3">
      <c r="A1113" s="40" t="s">
        <v>1892</v>
      </c>
      <c r="B1113" s="34" t="s">
        <v>0</v>
      </c>
      <c r="C1113" s="35" t="s">
        <v>2743</v>
      </c>
      <c r="D1113" s="41">
        <v>103</v>
      </c>
      <c r="E1113" s="42">
        <f>VLOOKUP(D1113,episodes!$A$1:$B$76,2,FALSE)</f>
        <v>4</v>
      </c>
      <c r="F1113" s="37" t="str">
        <f>VLOOKUP(D1113,episodes!$A$1:$E$76,5,FALSE)</f>
        <v>Where No Man Has Gone Before</v>
      </c>
      <c r="G1113" s="37">
        <f>VLOOKUP(D1113,episodes!$A$1:$D$76,3,FALSE)</f>
        <v>1</v>
      </c>
      <c r="H1113" s="37">
        <f>VLOOKUP(D1113,episodes!$A$1:$D$76,4,FALSE)</f>
        <v>3</v>
      </c>
      <c r="I1113" s="36"/>
      <c r="J1113" s="43"/>
      <c r="K1113" s="44">
        <f>COUNTIFS(A:A,A1112)</f>
        <v>41</v>
      </c>
      <c r="L1113" s="44">
        <f>COUNTIFS(B:B,B1113)</f>
        <v>63</v>
      </c>
      <c r="M1113" s="39" t="s">
        <v>510</v>
      </c>
      <c r="N1113" s="39" t="s">
        <v>586</v>
      </c>
      <c r="O1113" s="46"/>
      <c r="P1113" s="39" t="s">
        <v>3000</v>
      </c>
    </row>
    <row r="1114" spans="1:16" s="61" customFormat="1" hidden="1" x14ac:dyDescent="0.3">
      <c r="A1114" s="40" t="s">
        <v>1892</v>
      </c>
      <c r="B1114" s="34" t="s">
        <v>0</v>
      </c>
      <c r="C1114" s="35" t="s">
        <v>2036</v>
      </c>
      <c r="D1114" s="41">
        <v>104</v>
      </c>
      <c r="E1114" s="42">
        <f>VLOOKUP(D1114,episodes!$A$1:$B$76,2,FALSE)</f>
        <v>5</v>
      </c>
      <c r="F1114" s="37" t="str">
        <f>VLOOKUP(D1114,episodes!$A$1:$E$76,5,FALSE)</f>
        <v>The Naked Time</v>
      </c>
      <c r="G1114" s="37">
        <f>VLOOKUP(D1114,episodes!$A$1:$D$76,3,FALSE)</f>
        <v>1</v>
      </c>
      <c r="H1114" s="37">
        <f>VLOOKUP(D1114,episodes!$A$1:$D$76,4,FALSE)</f>
        <v>4</v>
      </c>
      <c r="I1114" s="36"/>
      <c r="J1114" s="43"/>
      <c r="K1114" s="44">
        <f>COUNTIFS(A:A,A1113)</f>
        <v>41</v>
      </c>
      <c r="L1114" s="44">
        <f>COUNTIFS(B:B,B1114)</f>
        <v>63</v>
      </c>
      <c r="M1114" s="46" t="s">
        <v>1068</v>
      </c>
      <c r="N1114" s="39" t="s">
        <v>585</v>
      </c>
      <c r="O1114" s="39" t="s">
        <v>1409</v>
      </c>
      <c r="P1114" s="39" t="s">
        <v>2979</v>
      </c>
    </row>
    <row r="1115" spans="1:16" s="61" customFormat="1" hidden="1" x14ac:dyDescent="0.3">
      <c r="A1115" s="40" t="s">
        <v>1892</v>
      </c>
      <c r="B1115" s="34" t="s">
        <v>0</v>
      </c>
      <c r="C1115" s="35" t="s">
        <v>2752</v>
      </c>
      <c r="D1115" s="41">
        <v>104</v>
      </c>
      <c r="E1115" s="42">
        <f>VLOOKUP(D1115,episodes!$A$1:$B$76,2,FALSE)</f>
        <v>5</v>
      </c>
      <c r="F1115" s="37" t="str">
        <f>VLOOKUP(D1115,episodes!$A$1:$E$76,5,FALSE)</f>
        <v>The Naked Time</v>
      </c>
      <c r="G1115" s="37">
        <f>VLOOKUP(D1115,episodes!$A$1:$D$76,3,FALSE)</f>
        <v>1</v>
      </c>
      <c r="H1115" s="37">
        <f>VLOOKUP(D1115,episodes!$A$1:$D$76,4,FALSE)</f>
        <v>4</v>
      </c>
      <c r="I1115" s="36"/>
      <c r="J1115" s="43"/>
      <c r="K1115" s="44">
        <f>COUNTIFS(A:A,A1114)</f>
        <v>41</v>
      </c>
      <c r="L1115" s="44">
        <f>COUNTIFS(B:B,B1115)</f>
        <v>63</v>
      </c>
      <c r="M1115" s="39" t="s">
        <v>2491</v>
      </c>
      <c r="N1115" s="39"/>
      <c r="O1115" s="39" t="s">
        <v>1410</v>
      </c>
      <c r="P1115" s="39" t="s">
        <v>2979</v>
      </c>
    </row>
    <row r="1116" spans="1:16" s="40" customFormat="1" hidden="1" x14ac:dyDescent="0.3">
      <c r="A1116" s="40" t="s">
        <v>1892</v>
      </c>
      <c r="B1116" s="34" t="s">
        <v>0</v>
      </c>
      <c r="C1116" s="35" t="s">
        <v>2038</v>
      </c>
      <c r="D1116" s="41">
        <v>104</v>
      </c>
      <c r="E1116" s="42">
        <f>VLOOKUP(D1116,episodes!$A$1:$B$76,2,FALSE)</f>
        <v>5</v>
      </c>
      <c r="F1116" s="37" t="str">
        <f>VLOOKUP(D1116,episodes!$A$1:$E$76,5,FALSE)</f>
        <v>The Naked Time</v>
      </c>
      <c r="G1116" s="37">
        <f>VLOOKUP(D1116,episodes!$A$1:$D$76,3,FALSE)</f>
        <v>1</v>
      </c>
      <c r="H1116" s="37">
        <f>VLOOKUP(D1116,episodes!$A$1:$D$76,4,FALSE)</f>
        <v>4</v>
      </c>
      <c r="I1116" s="36"/>
      <c r="J1116" s="43"/>
      <c r="K1116" s="44">
        <f>COUNTIFS(A:A,A1115)</f>
        <v>41</v>
      </c>
      <c r="L1116" s="44">
        <f>COUNTIFS(B:B,B1116)</f>
        <v>63</v>
      </c>
      <c r="M1116" s="39" t="s">
        <v>584</v>
      </c>
      <c r="N1116" s="39"/>
      <c r="O1116" s="39" t="s">
        <v>1411</v>
      </c>
      <c r="P1116" s="39" t="s">
        <v>2979</v>
      </c>
    </row>
    <row r="1117" spans="1:16" s="40" customFormat="1" hidden="1" x14ac:dyDescent="0.3">
      <c r="A1117" s="40" t="s">
        <v>1892</v>
      </c>
      <c r="B1117" s="34" t="s">
        <v>0</v>
      </c>
      <c r="C1117" s="35" t="s">
        <v>2053</v>
      </c>
      <c r="D1117" s="41">
        <v>105</v>
      </c>
      <c r="E1117" s="42">
        <f>VLOOKUP(D1117,episodes!$A$1:$B$76,2,FALSE)</f>
        <v>6</v>
      </c>
      <c r="F1117" s="37" t="str">
        <f>VLOOKUP(D1117,episodes!$A$1:$E$76,5,FALSE)</f>
        <v>The Enemy Within</v>
      </c>
      <c r="G1117" s="37">
        <f>VLOOKUP(D1117,episodes!$A$1:$D$76,3,FALSE)</f>
        <v>1</v>
      </c>
      <c r="H1117" s="37">
        <f>VLOOKUP(D1117,episodes!$A$1:$D$76,4,FALSE)</f>
        <v>5</v>
      </c>
      <c r="I1117" s="36"/>
      <c r="J1117" s="43"/>
      <c r="K1117" s="44">
        <f>COUNTIFS(A:A,A1116)</f>
        <v>41</v>
      </c>
      <c r="L1117" s="44">
        <f>COUNTIFS(B:B,B1117)</f>
        <v>63</v>
      </c>
      <c r="M1117" s="39" t="s">
        <v>584</v>
      </c>
      <c r="N1117" s="39"/>
      <c r="O1117" s="39" t="s">
        <v>1412</v>
      </c>
      <c r="P1117" s="39" t="s">
        <v>3010</v>
      </c>
    </row>
    <row r="1118" spans="1:16" s="40" customFormat="1" hidden="1" x14ac:dyDescent="0.3">
      <c r="A1118" s="40" t="s">
        <v>1892</v>
      </c>
      <c r="B1118" s="34" t="s">
        <v>0</v>
      </c>
      <c r="C1118" s="35" t="s">
        <v>2763</v>
      </c>
      <c r="D1118" s="41">
        <v>106</v>
      </c>
      <c r="E1118" s="42">
        <f>VLOOKUP(D1118,episodes!$A$1:$B$76,2,FALSE)</f>
        <v>7</v>
      </c>
      <c r="F1118" s="37" t="str">
        <f>VLOOKUP(D1118,episodes!$A$1:$E$76,5,FALSE)</f>
        <v>Mudd's Women</v>
      </c>
      <c r="G1118" s="37">
        <f>VLOOKUP(D1118,episodes!$A$1:$D$76,3,FALSE)</f>
        <v>1</v>
      </c>
      <c r="H1118" s="37">
        <f>VLOOKUP(D1118,episodes!$A$1:$D$76,4,FALSE)</f>
        <v>6</v>
      </c>
      <c r="I1118" s="36"/>
      <c r="J1118" s="43"/>
      <c r="K1118" s="44">
        <f>COUNTIFS(A:A,A1117)</f>
        <v>41</v>
      </c>
      <c r="L1118" s="44">
        <f>COUNTIFS(B:B,B1118)</f>
        <v>63</v>
      </c>
      <c r="M1118" s="52" t="s">
        <v>551</v>
      </c>
      <c r="N1118" s="39"/>
      <c r="O1118" s="46"/>
      <c r="P1118" s="39" t="s">
        <v>3020</v>
      </c>
    </row>
    <row r="1119" spans="1:16" s="40" customFormat="1" hidden="1" x14ac:dyDescent="0.3">
      <c r="A1119" s="40" t="s">
        <v>1892</v>
      </c>
      <c r="B1119" s="34" t="s">
        <v>0</v>
      </c>
      <c r="C1119" s="35" t="s">
        <v>2764</v>
      </c>
      <c r="D1119" s="41">
        <v>106</v>
      </c>
      <c r="E1119" s="42">
        <f>VLOOKUP(D1119,episodes!$A$1:$B$76,2,FALSE)</f>
        <v>7</v>
      </c>
      <c r="F1119" s="37" t="str">
        <f>VLOOKUP(D1119,episodes!$A$1:$E$76,5,FALSE)</f>
        <v>Mudd's Women</v>
      </c>
      <c r="G1119" s="37">
        <f>VLOOKUP(D1119,episodes!$A$1:$D$76,3,FALSE)</f>
        <v>1</v>
      </c>
      <c r="H1119" s="37">
        <f>VLOOKUP(D1119,episodes!$A$1:$D$76,4,FALSE)</f>
        <v>6</v>
      </c>
      <c r="I1119" s="36"/>
      <c r="J1119" s="43"/>
      <c r="K1119" s="44">
        <f>COUNTIFS(A:A,A1118)</f>
        <v>41</v>
      </c>
      <c r="L1119" s="44">
        <f>COUNTIFS(B:B,B1119)</f>
        <v>63</v>
      </c>
      <c r="M1119" s="39" t="s">
        <v>551</v>
      </c>
      <c r="N1119" s="39"/>
      <c r="O1119" s="46"/>
      <c r="P1119" s="39" t="s">
        <v>3021</v>
      </c>
    </row>
    <row r="1120" spans="1:16" s="40" customFormat="1" hidden="1" x14ac:dyDescent="0.3">
      <c r="A1120" s="40" t="s">
        <v>1892</v>
      </c>
      <c r="B1120" s="34" t="s">
        <v>0</v>
      </c>
      <c r="C1120" s="35" t="s">
        <v>2765</v>
      </c>
      <c r="D1120" s="41">
        <v>106</v>
      </c>
      <c r="E1120" s="42">
        <f>VLOOKUP(D1120,episodes!$A$1:$B$76,2,FALSE)</f>
        <v>7</v>
      </c>
      <c r="F1120" s="37" t="str">
        <f>VLOOKUP(D1120,episodes!$A$1:$E$76,5,FALSE)</f>
        <v>Mudd's Women</v>
      </c>
      <c r="G1120" s="37">
        <f>VLOOKUP(D1120,episodes!$A$1:$D$76,3,FALSE)</f>
        <v>1</v>
      </c>
      <c r="H1120" s="37">
        <f>VLOOKUP(D1120,episodes!$A$1:$D$76,4,FALSE)</f>
        <v>6</v>
      </c>
      <c r="I1120" s="36"/>
      <c r="J1120" s="43"/>
      <c r="K1120" s="44">
        <f>COUNTIFS(A:A,A1119)</f>
        <v>41</v>
      </c>
      <c r="L1120" s="44">
        <f>COUNTIFS(B:B,B1120)</f>
        <v>63</v>
      </c>
      <c r="M1120" s="39" t="s">
        <v>582</v>
      </c>
      <c r="N1120" s="39"/>
      <c r="O1120" s="46"/>
      <c r="P1120" s="39" t="s">
        <v>3022</v>
      </c>
    </row>
    <row r="1121" spans="1:16" s="40" customFormat="1" hidden="1" x14ac:dyDescent="0.3">
      <c r="A1121" s="40" t="s">
        <v>1892</v>
      </c>
      <c r="B1121" s="34" t="s">
        <v>0</v>
      </c>
      <c r="C1121" s="35" t="s">
        <v>2766</v>
      </c>
      <c r="D1121" s="41">
        <v>106</v>
      </c>
      <c r="E1121" s="42">
        <f>VLOOKUP(D1121,episodes!$A$1:$B$76,2,FALSE)</f>
        <v>7</v>
      </c>
      <c r="F1121" s="37" t="str">
        <f>VLOOKUP(D1121,episodes!$A$1:$E$76,5,FALSE)</f>
        <v>Mudd's Women</v>
      </c>
      <c r="G1121" s="37">
        <f>VLOOKUP(D1121,episodes!$A$1:$D$76,3,FALSE)</f>
        <v>1</v>
      </c>
      <c r="H1121" s="37">
        <f>VLOOKUP(D1121,episodes!$A$1:$D$76,4,FALSE)</f>
        <v>6</v>
      </c>
      <c r="I1121" s="36"/>
      <c r="J1121" s="43"/>
      <c r="K1121" s="44">
        <f>COUNTIFS(A:A,A1120)</f>
        <v>41</v>
      </c>
      <c r="L1121" s="44">
        <f>COUNTIFS(B:B,B1121)</f>
        <v>63</v>
      </c>
      <c r="M1121" s="39" t="s">
        <v>582</v>
      </c>
      <c r="N1121" s="39" t="s">
        <v>551</v>
      </c>
      <c r="O1121" s="46"/>
      <c r="P1121" s="39" t="s">
        <v>3023</v>
      </c>
    </row>
    <row r="1122" spans="1:16" s="40" customFormat="1" hidden="1" x14ac:dyDescent="0.3">
      <c r="A1122" s="40" t="s">
        <v>1892</v>
      </c>
      <c r="B1122" s="34" t="s">
        <v>0</v>
      </c>
      <c r="C1122" s="35" t="s">
        <v>2719</v>
      </c>
      <c r="D1122" s="41">
        <v>106</v>
      </c>
      <c r="E1122" s="42">
        <f>VLOOKUP(D1122,episodes!$A$1:$B$76,2,FALSE)</f>
        <v>7</v>
      </c>
      <c r="F1122" s="37" t="str">
        <f>VLOOKUP(D1122,episodes!$A$1:$E$76,5,FALSE)</f>
        <v>Mudd's Women</v>
      </c>
      <c r="G1122" s="37">
        <f>VLOOKUP(D1122,episodes!$A$1:$D$76,3,FALSE)</f>
        <v>1</v>
      </c>
      <c r="H1122" s="37">
        <f>VLOOKUP(D1122,episodes!$A$1:$D$76,4,FALSE)</f>
        <v>6</v>
      </c>
      <c r="I1122" s="36"/>
      <c r="J1122" s="43"/>
      <c r="K1122" s="44">
        <f>COUNTIFS(A:A,A1121)</f>
        <v>41</v>
      </c>
      <c r="L1122" s="44">
        <f>COUNTIFS(B:B,B1122)</f>
        <v>63</v>
      </c>
      <c r="M1122" s="39" t="s">
        <v>581</v>
      </c>
      <c r="N1122" s="39"/>
      <c r="O1122" s="39" t="s">
        <v>1337</v>
      </c>
      <c r="P1122" s="39" t="s">
        <v>2979</v>
      </c>
    </row>
    <row r="1123" spans="1:16" s="40" customFormat="1" hidden="1" x14ac:dyDescent="0.3">
      <c r="A1123" s="40" t="s">
        <v>1892</v>
      </c>
      <c r="B1123" s="34" t="s">
        <v>0</v>
      </c>
      <c r="C1123" s="35" t="s">
        <v>2767</v>
      </c>
      <c r="D1123" s="41">
        <v>106</v>
      </c>
      <c r="E1123" s="42">
        <f>VLOOKUP(D1123,episodes!$A$1:$B$76,2,FALSE)</f>
        <v>7</v>
      </c>
      <c r="F1123" s="37" t="str">
        <f>VLOOKUP(D1123,episodes!$A$1:$E$76,5,FALSE)</f>
        <v>Mudd's Women</v>
      </c>
      <c r="G1123" s="37">
        <f>VLOOKUP(D1123,episodes!$A$1:$D$76,3,FALSE)</f>
        <v>1</v>
      </c>
      <c r="H1123" s="37">
        <f>VLOOKUP(D1123,episodes!$A$1:$D$76,4,FALSE)</f>
        <v>6</v>
      </c>
      <c r="I1123" s="36"/>
      <c r="J1123" s="43"/>
      <c r="K1123" s="44">
        <f>COUNTIFS(A:A,A1122)</f>
        <v>41</v>
      </c>
      <c r="L1123" s="44">
        <f>COUNTIFS(B:B,B1123)</f>
        <v>63</v>
      </c>
      <c r="M1123" s="39" t="s">
        <v>2491</v>
      </c>
      <c r="N1123" s="39"/>
      <c r="O1123" s="39" t="s">
        <v>1027</v>
      </c>
      <c r="P1123" s="39" t="s">
        <v>2979</v>
      </c>
    </row>
    <row r="1124" spans="1:16" s="40" customFormat="1" hidden="1" x14ac:dyDescent="0.3">
      <c r="A1124" s="40" t="s">
        <v>1892</v>
      </c>
      <c r="B1124" s="34" t="s">
        <v>0</v>
      </c>
      <c r="C1124" s="35" t="s">
        <v>2071</v>
      </c>
      <c r="D1124" s="41">
        <v>106</v>
      </c>
      <c r="E1124" s="42">
        <f>VLOOKUP(D1124,episodes!$A$1:$B$76,2,FALSE)</f>
        <v>7</v>
      </c>
      <c r="F1124" s="37" t="str">
        <f>VLOOKUP(D1124,episodes!$A$1:$E$76,5,FALSE)</f>
        <v>Mudd's Women</v>
      </c>
      <c r="G1124" s="37">
        <f>VLOOKUP(D1124,episodes!$A$1:$D$76,3,FALSE)</f>
        <v>1</v>
      </c>
      <c r="H1124" s="37">
        <f>VLOOKUP(D1124,episodes!$A$1:$D$76,4,FALSE)</f>
        <v>6</v>
      </c>
      <c r="I1124" s="36"/>
      <c r="J1124" s="43"/>
      <c r="K1124" s="44">
        <f>COUNTIFS(A:A,A1123)</f>
        <v>41</v>
      </c>
      <c r="L1124" s="44">
        <f>COUNTIFS(B:B,B1124)</f>
        <v>63</v>
      </c>
      <c r="M1124" s="39" t="s">
        <v>551</v>
      </c>
      <c r="N1124" s="39"/>
      <c r="O1124" s="39" t="s">
        <v>98</v>
      </c>
      <c r="P1124" s="39" t="s">
        <v>2979</v>
      </c>
    </row>
    <row r="1125" spans="1:16" s="40" customFormat="1" hidden="1" x14ac:dyDescent="0.3">
      <c r="A1125" s="40" t="s">
        <v>1892</v>
      </c>
      <c r="B1125" s="34" t="s">
        <v>0</v>
      </c>
      <c r="C1125" s="35" t="s">
        <v>2091</v>
      </c>
      <c r="D1125" s="41">
        <v>107</v>
      </c>
      <c r="E1125" s="42">
        <f>VLOOKUP(D1125,episodes!$A$1:$B$76,2,FALSE)</f>
        <v>8</v>
      </c>
      <c r="F1125" s="37" t="str">
        <f>VLOOKUP(D1125,episodes!$A$1:$E$76,5,FALSE)</f>
        <v>What Are Little Girls Made Of?</v>
      </c>
      <c r="G1125" s="37">
        <f>VLOOKUP(D1125,episodes!$A$1:$D$76,3,FALSE)</f>
        <v>1</v>
      </c>
      <c r="H1125" s="37">
        <f>VLOOKUP(D1125,episodes!$A$1:$D$76,4,FALSE)</f>
        <v>7</v>
      </c>
      <c r="I1125" s="36"/>
      <c r="J1125" s="43"/>
      <c r="K1125" s="44">
        <f>COUNTIFS(A:A,A1124)</f>
        <v>41</v>
      </c>
      <c r="L1125" s="44">
        <f>COUNTIFS(B:B,B1125)</f>
        <v>63</v>
      </c>
      <c r="M1125" s="46" t="s">
        <v>2491</v>
      </c>
      <c r="N1125" s="39" t="s">
        <v>112</v>
      </c>
      <c r="O1125" s="39" t="s">
        <v>1640</v>
      </c>
      <c r="P1125" s="39" t="s">
        <v>2979</v>
      </c>
    </row>
    <row r="1126" spans="1:16" s="40" customFormat="1" hidden="1" x14ac:dyDescent="0.3">
      <c r="A1126" s="40" t="s">
        <v>1892</v>
      </c>
      <c r="B1126" s="34" t="s">
        <v>0</v>
      </c>
      <c r="C1126" s="35" t="s">
        <v>2977</v>
      </c>
      <c r="D1126" s="41">
        <v>108</v>
      </c>
      <c r="E1126" s="42">
        <f>VLOOKUP(D1126,episodes!$A$1:$B$76,2,FALSE)</f>
        <v>9</v>
      </c>
      <c r="F1126" s="37" t="str">
        <f>VLOOKUP(D1126,episodes!$A$1:$E$76,5,FALSE)</f>
        <v>Miri</v>
      </c>
      <c r="G1126" s="37">
        <f>VLOOKUP(D1126,episodes!$A$1:$D$76,3,FALSE)</f>
        <v>1</v>
      </c>
      <c r="H1126" s="37">
        <f>VLOOKUP(D1126,episodes!$A$1:$D$76,4,FALSE)</f>
        <v>8</v>
      </c>
      <c r="I1126" s="36"/>
      <c r="J1126" s="43"/>
      <c r="K1126" s="44">
        <f>COUNTIFS(A:A,A1125)</f>
        <v>41</v>
      </c>
      <c r="L1126" s="44">
        <f>COUNTIFS(B:B,B1126)</f>
        <v>63</v>
      </c>
      <c r="M1126" s="46" t="s">
        <v>2491</v>
      </c>
      <c r="N1126" s="45" t="s">
        <v>2544</v>
      </c>
      <c r="O1126" s="39" t="s">
        <v>1413</v>
      </c>
      <c r="P1126" s="39" t="s">
        <v>2979</v>
      </c>
    </row>
    <row r="1127" spans="1:16" s="40" customFormat="1" hidden="1" x14ac:dyDescent="0.3">
      <c r="A1127" s="40" t="s">
        <v>1892</v>
      </c>
      <c r="B1127" s="34" t="s">
        <v>0</v>
      </c>
      <c r="C1127" s="35" t="s">
        <v>2775</v>
      </c>
      <c r="D1127" s="41">
        <v>108</v>
      </c>
      <c r="E1127" s="42">
        <f>VLOOKUP(D1127,episodes!$A$1:$B$76,2,FALSE)</f>
        <v>9</v>
      </c>
      <c r="F1127" s="37" t="str">
        <f>VLOOKUP(D1127,episodes!$A$1:$E$76,5,FALSE)</f>
        <v>Miri</v>
      </c>
      <c r="G1127" s="37">
        <f>VLOOKUP(D1127,episodes!$A$1:$D$76,3,FALSE)</f>
        <v>1</v>
      </c>
      <c r="H1127" s="37">
        <f>VLOOKUP(D1127,episodes!$A$1:$D$76,4,FALSE)</f>
        <v>8</v>
      </c>
      <c r="I1127" s="36"/>
      <c r="J1127" s="43"/>
      <c r="K1127" s="44">
        <f>COUNTIFS(A:A,A1126)</f>
        <v>41</v>
      </c>
      <c r="L1127" s="44">
        <f>COUNTIFS(B:B,B1127)</f>
        <v>63</v>
      </c>
      <c r="M1127" s="46" t="s">
        <v>2491</v>
      </c>
      <c r="N1127" s="45" t="s">
        <v>118</v>
      </c>
      <c r="O1127" s="46"/>
      <c r="P1127" s="39" t="s">
        <v>3034</v>
      </c>
    </row>
    <row r="1128" spans="1:16" s="40" customFormat="1" hidden="1" x14ac:dyDescent="0.3">
      <c r="A1128" s="40" t="s">
        <v>1892</v>
      </c>
      <c r="B1128" s="34" t="s">
        <v>0</v>
      </c>
      <c r="C1128" s="35" t="s">
        <v>2776</v>
      </c>
      <c r="D1128" s="41">
        <v>108</v>
      </c>
      <c r="E1128" s="42">
        <f>VLOOKUP(D1128,episodes!$A$1:$B$76,2,FALSE)</f>
        <v>9</v>
      </c>
      <c r="F1128" s="37" t="str">
        <f>VLOOKUP(D1128,episodes!$A$1:$E$76,5,FALSE)</f>
        <v>Miri</v>
      </c>
      <c r="G1128" s="37">
        <f>VLOOKUP(D1128,episodes!$A$1:$D$76,3,FALSE)</f>
        <v>1</v>
      </c>
      <c r="H1128" s="37">
        <f>VLOOKUP(D1128,episodes!$A$1:$D$76,4,FALSE)</f>
        <v>8</v>
      </c>
      <c r="I1128" s="36"/>
      <c r="J1128" s="43"/>
      <c r="K1128" s="44">
        <f>COUNTIFS(A:A,A1127)</f>
        <v>41</v>
      </c>
      <c r="L1128" s="44">
        <f>COUNTIFS(B:B,B1128)</f>
        <v>63</v>
      </c>
      <c r="M1128" s="46" t="s">
        <v>584</v>
      </c>
      <c r="N1128" s="45" t="s">
        <v>2491</v>
      </c>
      <c r="O1128" s="46"/>
      <c r="P1128" s="39" t="s">
        <v>3035</v>
      </c>
    </row>
    <row r="1129" spans="1:16" s="40" customFormat="1" hidden="1" x14ac:dyDescent="0.3">
      <c r="A1129" s="40" t="s">
        <v>1892</v>
      </c>
      <c r="B1129" s="34" t="s">
        <v>0</v>
      </c>
      <c r="C1129" s="35" t="s">
        <v>3229</v>
      </c>
      <c r="D1129" s="41">
        <v>110</v>
      </c>
      <c r="E1129" s="42">
        <f>VLOOKUP(D1129,episodes!$A$1:$B$76,2,FALSE)</f>
        <v>11</v>
      </c>
      <c r="F1129" s="37" t="str">
        <f>VLOOKUP(D1129,episodes!$A$1:$E$76,5,FALSE)</f>
        <v>The Corbomite Maneuver</v>
      </c>
      <c r="G1129" s="37">
        <f>VLOOKUP(D1129,episodes!$A$1:$D$76,3,FALSE)</f>
        <v>1</v>
      </c>
      <c r="H1129" s="37">
        <f>VLOOKUP(D1129,episodes!$A$1:$D$76,4,FALSE)</f>
        <v>10</v>
      </c>
      <c r="I1129" s="36"/>
      <c r="J1129" s="43"/>
      <c r="K1129" s="44">
        <f>COUNTIFS(A:A,A1128)</f>
        <v>41</v>
      </c>
      <c r="L1129" s="44">
        <f>COUNTIFS(B:B,B1129)</f>
        <v>63</v>
      </c>
      <c r="M1129" s="46" t="s">
        <v>2491</v>
      </c>
      <c r="N1129" s="39" t="s">
        <v>2542</v>
      </c>
      <c r="O1129" s="46"/>
      <c r="P1129" s="39" t="s">
        <v>3230</v>
      </c>
    </row>
    <row r="1130" spans="1:16" s="40" customFormat="1" hidden="1" x14ac:dyDescent="0.3">
      <c r="A1130" s="40" t="s">
        <v>1892</v>
      </c>
      <c r="B1130" s="34" t="s">
        <v>0</v>
      </c>
      <c r="C1130" s="35" t="s">
        <v>3310</v>
      </c>
      <c r="D1130" s="48">
        <v>117</v>
      </c>
      <c r="E1130" s="42">
        <f>VLOOKUP(D1130,episodes!$A$1:$B$76,2,FALSE)</f>
        <v>18</v>
      </c>
      <c r="F1130" s="37" t="str">
        <f>VLOOKUP(D1130,episodes!$A$1:$E$76,5,FALSE)</f>
        <v>The Squire of Gothos</v>
      </c>
      <c r="G1130" s="37">
        <f>VLOOKUP(D1130,episodes!$A$1:$D$76,3,FALSE)</f>
        <v>1</v>
      </c>
      <c r="H1130" s="37">
        <f>VLOOKUP(D1130,episodes!$A$1:$D$76,4,FALSE)</f>
        <v>17</v>
      </c>
      <c r="I1130" s="36"/>
      <c r="J1130" s="43"/>
      <c r="K1130" s="44">
        <f>COUNTIFS(A:A,A1129)</f>
        <v>41</v>
      </c>
      <c r="L1130" s="44">
        <f>COUNTIFS(B:B,B1130)</f>
        <v>63</v>
      </c>
      <c r="M1130" s="46" t="s">
        <v>590</v>
      </c>
      <c r="N1130" s="49"/>
      <c r="O1130" s="46" t="s">
        <v>220</v>
      </c>
      <c r="P1130" s="46" t="s">
        <v>2979</v>
      </c>
    </row>
    <row r="1131" spans="1:16" s="40" customFormat="1" hidden="1" x14ac:dyDescent="0.3">
      <c r="A1131" s="40" t="s">
        <v>1892</v>
      </c>
      <c r="B1131" s="34" t="s">
        <v>0</v>
      </c>
      <c r="C1131" s="35" t="s">
        <v>2267</v>
      </c>
      <c r="D1131" s="48">
        <v>122</v>
      </c>
      <c r="E1131" s="42">
        <f>VLOOKUP(D1131,episodes!$A$1:$B$76,2,FALSE)</f>
        <v>23</v>
      </c>
      <c r="F1131" s="37" t="str">
        <f>VLOOKUP(D1131,episodes!$A$1:$E$76,5,FALSE)</f>
        <v>Space Seed</v>
      </c>
      <c r="G1131" s="37">
        <f>VLOOKUP(D1131,episodes!$A$1:$D$76,3,FALSE)</f>
        <v>1</v>
      </c>
      <c r="H1131" s="37">
        <f>VLOOKUP(D1131,episodes!$A$1:$D$76,4,FALSE)</f>
        <v>22</v>
      </c>
      <c r="I1131" s="36"/>
      <c r="J1131" s="43"/>
      <c r="K1131" s="44">
        <f>COUNTIFS(A:A,A1130)</f>
        <v>41</v>
      </c>
      <c r="L1131" s="44">
        <f>COUNTIFS(B:B,B1131)</f>
        <v>63</v>
      </c>
      <c r="M1131" s="46" t="s">
        <v>518</v>
      </c>
      <c r="N1131" s="49"/>
      <c r="O1131" s="46" t="s">
        <v>1671</v>
      </c>
      <c r="P1131" s="46" t="s">
        <v>2979</v>
      </c>
    </row>
    <row r="1132" spans="1:16" s="40" customFormat="1" hidden="1" x14ac:dyDescent="0.3">
      <c r="A1132" s="40" t="s">
        <v>1892</v>
      </c>
      <c r="B1132" s="34" t="s">
        <v>0</v>
      </c>
      <c r="C1132" s="35" t="s">
        <v>2268</v>
      </c>
      <c r="D1132" s="48">
        <v>122</v>
      </c>
      <c r="E1132" s="42">
        <f>VLOOKUP(D1132,episodes!$A$1:$B$76,2,FALSE)</f>
        <v>23</v>
      </c>
      <c r="F1132" s="37" t="str">
        <f>VLOOKUP(D1132,episodes!$A$1:$E$76,5,FALSE)</f>
        <v>Space Seed</v>
      </c>
      <c r="G1132" s="37">
        <f>VLOOKUP(D1132,episodes!$A$1:$D$76,3,FALSE)</f>
        <v>1</v>
      </c>
      <c r="H1132" s="37">
        <f>VLOOKUP(D1132,episodes!$A$1:$D$76,4,FALSE)</f>
        <v>22</v>
      </c>
      <c r="I1132" s="36"/>
      <c r="J1132" s="43"/>
      <c r="K1132" s="44">
        <f>COUNTIFS(A:A,A1131)</f>
        <v>41</v>
      </c>
      <c r="L1132" s="44">
        <f>COUNTIFS(B:B,B1132)</f>
        <v>63</v>
      </c>
      <c r="M1132" s="46" t="s">
        <v>517</v>
      </c>
      <c r="N1132" s="49" t="s">
        <v>207</v>
      </c>
      <c r="O1132" s="46" t="s">
        <v>1672</v>
      </c>
      <c r="P1132" s="46" t="s">
        <v>2979</v>
      </c>
    </row>
    <row r="1133" spans="1:16" s="40" customFormat="1" hidden="1" x14ac:dyDescent="0.3">
      <c r="A1133" s="40" t="s">
        <v>1892</v>
      </c>
      <c r="B1133" s="34" t="s">
        <v>0</v>
      </c>
      <c r="C1133" s="50" t="s">
        <v>3397</v>
      </c>
      <c r="D1133" s="48">
        <v>122</v>
      </c>
      <c r="E1133" s="42">
        <f>VLOOKUP(D1133,episodes!$A$1:$B$76,2,FALSE)</f>
        <v>23</v>
      </c>
      <c r="F1133" s="37" t="str">
        <f>VLOOKUP(D1133,episodes!$A$1:$E$76,5,FALSE)</f>
        <v>Space Seed</v>
      </c>
      <c r="G1133" s="37">
        <f>VLOOKUP(D1133,episodes!$A$1:$D$76,3,FALSE)</f>
        <v>1</v>
      </c>
      <c r="H1133" s="37">
        <f>VLOOKUP(D1133,episodes!$A$1:$D$76,4,FALSE)</f>
        <v>22</v>
      </c>
      <c r="I1133" s="36"/>
      <c r="J1133" s="43"/>
      <c r="K1133" s="44">
        <f>COUNTIFS(A:A,A1132)</f>
        <v>41</v>
      </c>
      <c r="L1133" s="44">
        <f>COUNTIFS(B:B,B1133)</f>
        <v>63</v>
      </c>
      <c r="M1133" s="46" t="s">
        <v>207</v>
      </c>
      <c r="N1133" s="49"/>
      <c r="O1133" s="46"/>
      <c r="P1133" s="46" t="s">
        <v>3115</v>
      </c>
    </row>
    <row r="1134" spans="1:16" s="40" customFormat="1" hidden="1" x14ac:dyDescent="0.3">
      <c r="A1134" s="40" t="s">
        <v>1892</v>
      </c>
      <c r="B1134" s="34" t="s">
        <v>0</v>
      </c>
      <c r="C1134" s="35" t="s">
        <v>3396</v>
      </c>
      <c r="D1134" s="48">
        <v>122</v>
      </c>
      <c r="E1134" s="42">
        <f>VLOOKUP(D1134,episodes!$A$1:$B$76,2,FALSE)</f>
        <v>23</v>
      </c>
      <c r="F1134" s="37" t="str">
        <f>VLOOKUP(D1134,episodes!$A$1:$E$76,5,FALSE)</f>
        <v>Space Seed</v>
      </c>
      <c r="G1134" s="37">
        <f>VLOOKUP(D1134,episodes!$A$1:$D$76,3,FALSE)</f>
        <v>1</v>
      </c>
      <c r="H1134" s="37">
        <f>VLOOKUP(D1134,episodes!$A$1:$D$76,4,FALSE)</f>
        <v>22</v>
      </c>
      <c r="I1134" s="36"/>
      <c r="J1134" s="43"/>
      <c r="K1134" s="44">
        <f>COUNTIFS(A:A,A1133)</f>
        <v>41</v>
      </c>
      <c r="L1134" s="44">
        <f>COUNTIFS(B:B,B1134)</f>
        <v>63</v>
      </c>
      <c r="M1134" s="46" t="s">
        <v>2491</v>
      </c>
      <c r="N1134" s="49" t="s">
        <v>517</v>
      </c>
      <c r="O1134" s="46" t="s">
        <v>1540</v>
      </c>
      <c r="P1134" s="46" t="s">
        <v>2979</v>
      </c>
    </row>
    <row r="1135" spans="1:16" s="40" customFormat="1" hidden="1" x14ac:dyDescent="0.3">
      <c r="A1135" s="40" t="s">
        <v>1892</v>
      </c>
      <c r="B1135" s="34" t="s">
        <v>0</v>
      </c>
      <c r="C1135" s="35" t="s">
        <v>2269</v>
      </c>
      <c r="D1135" s="48">
        <v>122</v>
      </c>
      <c r="E1135" s="42">
        <f>VLOOKUP(D1135,episodes!$A$1:$B$76,2,FALSE)</f>
        <v>23</v>
      </c>
      <c r="F1135" s="37" t="str">
        <f>VLOOKUP(D1135,episodes!$A$1:$E$76,5,FALSE)</f>
        <v>Space Seed</v>
      </c>
      <c r="G1135" s="37">
        <f>VLOOKUP(D1135,episodes!$A$1:$D$76,3,FALSE)</f>
        <v>1</v>
      </c>
      <c r="H1135" s="37">
        <f>VLOOKUP(D1135,episodes!$A$1:$D$76,4,FALSE)</f>
        <v>22</v>
      </c>
      <c r="I1135" s="36"/>
      <c r="J1135" s="43"/>
      <c r="K1135" s="44">
        <f>COUNTIFS(A:A,A1134)</f>
        <v>41</v>
      </c>
      <c r="L1135" s="44">
        <f>COUNTIFS(B:B,B1135)</f>
        <v>63</v>
      </c>
      <c r="M1135" s="46" t="s">
        <v>517</v>
      </c>
      <c r="N1135" s="49" t="s">
        <v>207</v>
      </c>
      <c r="O1135" s="46" t="s">
        <v>1674</v>
      </c>
      <c r="P1135" s="46" t="s">
        <v>2979</v>
      </c>
    </row>
    <row r="1136" spans="1:16" s="40" customFormat="1" hidden="1" x14ac:dyDescent="0.3">
      <c r="A1136" s="40" t="s">
        <v>1892</v>
      </c>
      <c r="B1136" s="34" t="s">
        <v>0</v>
      </c>
      <c r="C1136" s="35" t="s">
        <v>2270</v>
      </c>
      <c r="D1136" s="48">
        <v>122</v>
      </c>
      <c r="E1136" s="42">
        <f>VLOOKUP(D1136,episodes!$A$1:$B$76,2,FALSE)</f>
        <v>23</v>
      </c>
      <c r="F1136" s="37" t="str">
        <f>VLOOKUP(D1136,episodes!$A$1:$E$76,5,FALSE)</f>
        <v>Space Seed</v>
      </c>
      <c r="G1136" s="37">
        <f>VLOOKUP(D1136,episodes!$A$1:$D$76,3,FALSE)</f>
        <v>1</v>
      </c>
      <c r="H1136" s="37">
        <f>VLOOKUP(D1136,episodes!$A$1:$D$76,4,FALSE)</f>
        <v>22</v>
      </c>
      <c r="I1136" s="36"/>
      <c r="J1136" s="43"/>
      <c r="K1136" s="44">
        <f>COUNTIFS(A:A,A1135)</f>
        <v>41</v>
      </c>
      <c r="L1136" s="44">
        <f>COUNTIFS(B:B,B1136)</f>
        <v>63</v>
      </c>
      <c r="M1136" s="46" t="s">
        <v>517</v>
      </c>
      <c r="N1136" s="49" t="s">
        <v>207</v>
      </c>
      <c r="O1136" s="46" t="s">
        <v>1675</v>
      </c>
      <c r="P1136" s="46" t="s">
        <v>2979</v>
      </c>
    </row>
    <row r="1137" spans="1:16" s="40" customFormat="1" hidden="1" x14ac:dyDescent="0.3">
      <c r="A1137" s="40" t="s">
        <v>1892</v>
      </c>
      <c r="B1137" s="34" t="s">
        <v>0</v>
      </c>
      <c r="C1137" s="35" t="s">
        <v>2271</v>
      </c>
      <c r="D1137" s="48">
        <v>122</v>
      </c>
      <c r="E1137" s="42">
        <f>VLOOKUP(D1137,episodes!$A$1:$B$76,2,FALSE)</f>
        <v>23</v>
      </c>
      <c r="F1137" s="37" t="str">
        <f>VLOOKUP(D1137,episodes!$A$1:$E$76,5,FALSE)</f>
        <v>Space Seed</v>
      </c>
      <c r="G1137" s="37">
        <f>VLOOKUP(D1137,episodes!$A$1:$D$76,3,FALSE)</f>
        <v>1</v>
      </c>
      <c r="H1137" s="37">
        <f>VLOOKUP(D1137,episodes!$A$1:$D$76,4,FALSE)</f>
        <v>22</v>
      </c>
      <c r="I1137" s="36"/>
      <c r="J1137" s="43"/>
      <c r="K1137" s="44">
        <f>COUNTIFS(A:A,A1136)</f>
        <v>41</v>
      </c>
      <c r="L1137" s="44">
        <f>COUNTIFS(B:B,B1137)</f>
        <v>63</v>
      </c>
      <c r="M1137" s="46" t="s">
        <v>517</v>
      </c>
      <c r="N1137" s="49" t="s">
        <v>207</v>
      </c>
      <c r="O1137" s="46" t="s">
        <v>1676</v>
      </c>
      <c r="P1137" s="46" t="s">
        <v>2979</v>
      </c>
    </row>
    <row r="1138" spans="1:16" s="40" customFormat="1" hidden="1" x14ac:dyDescent="0.3">
      <c r="A1138" s="40" t="s">
        <v>1892</v>
      </c>
      <c r="B1138" s="34" t="s">
        <v>0</v>
      </c>
      <c r="C1138" s="35" t="s">
        <v>2272</v>
      </c>
      <c r="D1138" s="48">
        <v>122</v>
      </c>
      <c r="E1138" s="42">
        <f>VLOOKUP(D1138,episodes!$A$1:$B$76,2,FALSE)</f>
        <v>23</v>
      </c>
      <c r="F1138" s="37" t="str">
        <f>VLOOKUP(D1138,episodes!$A$1:$E$76,5,FALSE)</f>
        <v>Space Seed</v>
      </c>
      <c r="G1138" s="37">
        <f>VLOOKUP(D1138,episodes!$A$1:$D$76,3,FALSE)</f>
        <v>1</v>
      </c>
      <c r="H1138" s="37">
        <f>VLOOKUP(D1138,episodes!$A$1:$D$76,4,FALSE)</f>
        <v>22</v>
      </c>
      <c r="I1138" s="36"/>
      <c r="J1138" s="43"/>
      <c r="K1138" s="44">
        <f>COUNTIFS(A:A,A1137)</f>
        <v>41</v>
      </c>
      <c r="L1138" s="44">
        <f>COUNTIFS(B:B,B1138)</f>
        <v>63</v>
      </c>
      <c r="M1138" s="46" t="s">
        <v>518</v>
      </c>
      <c r="N1138" s="49"/>
      <c r="O1138" s="46" t="s">
        <v>1677</v>
      </c>
      <c r="P1138" s="46" t="s">
        <v>2979</v>
      </c>
    </row>
    <row r="1139" spans="1:16" s="40" customFormat="1" hidden="1" x14ac:dyDescent="0.3">
      <c r="A1139" s="40" t="s">
        <v>1892</v>
      </c>
      <c r="B1139" s="34" t="s">
        <v>0</v>
      </c>
      <c r="C1139" s="35" t="s">
        <v>3395</v>
      </c>
      <c r="D1139" s="48">
        <v>122</v>
      </c>
      <c r="E1139" s="42">
        <f>VLOOKUP(D1139,episodes!$A$1:$B$76,2,FALSE)</f>
        <v>23</v>
      </c>
      <c r="F1139" s="37" t="str">
        <f>VLOOKUP(D1139,episodes!$A$1:$E$76,5,FALSE)</f>
        <v>Space Seed</v>
      </c>
      <c r="G1139" s="37">
        <f>VLOOKUP(D1139,episodes!$A$1:$D$76,3,FALSE)</f>
        <v>1</v>
      </c>
      <c r="H1139" s="37">
        <f>VLOOKUP(D1139,episodes!$A$1:$D$76,4,FALSE)</f>
        <v>22</v>
      </c>
      <c r="I1139" s="36"/>
      <c r="J1139" s="43"/>
      <c r="K1139" s="44">
        <f>COUNTIFS(A:A,A1138)</f>
        <v>41</v>
      </c>
      <c r="L1139" s="44">
        <f>COUNTIFS(B:B,B1139)</f>
        <v>63</v>
      </c>
      <c r="M1139" s="46" t="s">
        <v>2542</v>
      </c>
      <c r="N1139" s="45" t="s">
        <v>2491</v>
      </c>
      <c r="O1139" s="46" t="s">
        <v>1673</v>
      </c>
      <c r="P1139" s="46" t="s">
        <v>2979</v>
      </c>
    </row>
    <row r="1140" spans="1:16" s="40" customFormat="1" hidden="1" x14ac:dyDescent="0.3">
      <c r="A1140" s="40" t="s">
        <v>1892</v>
      </c>
      <c r="B1140" s="34" t="s">
        <v>0</v>
      </c>
      <c r="C1140" s="54" t="e">
        <f>UPPER(LEFT(O1140,1))&amp;RIGHT(O1140,LEN(O1140)-1)</f>
        <v>#VALUE!</v>
      </c>
      <c r="D1140" s="48">
        <v>128</v>
      </c>
      <c r="E1140" s="42">
        <f>VLOOKUP(D1140,episodes!$A$1:$B$76,2,FALSE)</f>
        <v>29</v>
      </c>
      <c r="F1140" s="37" t="str">
        <f>VLOOKUP(D1140,episodes!$A$1:$E$76,5,FALSE)</f>
        <v>The City on the Edge of Forever</v>
      </c>
      <c r="G1140" s="37">
        <f>VLOOKUP(D1140,episodes!$A$1:$D$76,3,FALSE)</f>
        <v>1</v>
      </c>
      <c r="H1140" s="37">
        <f>VLOOKUP(D1140,episodes!$A$1:$D$76,4,FALSE)</f>
        <v>28</v>
      </c>
      <c r="I1140" s="36"/>
      <c r="J1140" s="43"/>
      <c r="K1140" s="44">
        <f>COUNTIFS(A:A,A1139)</f>
        <v>41</v>
      </c>
      <c r="L1140" s="44">
        <f>COUNTIFS(B:B,B1140)</f>
        <v>63</v>
      </c>
      <c r="M1140" s="46" t="s">
        <v>1247</v>
      </c>
      <c r="N1140" s="49"/>
      <c r="O1140" s="46"/>
      <c r="P1140" s="46" t="s">
        <v>3159</v>
      </c>
    </row>
    <row r="1141" spans="1:16" s="40" customFormat="1" hidden="1" x14ac:dyDescent="0.3">
      <c r="A1141" s="40" t="s">
        <v>1892</v>
      </c>
      <c r="B1141" s="34" t="s">
        <v>0</v>
      </c>
      <c r="C1141" s="35" t="s">
        <v>2400</v>
      </c>
      <c r="D1141" s="48">
        <v>129</v>
      </c>
      <c r="E1141" s="42">
        <f>VLOOKUP(D1141,episodes!$A$1:$B$76,2,FALSE)</f>
        <v>30</v>
      </c>
      <c r="F1141" s="37" t="str">
        <f>VLOOKUP(D1141,episodes!$A$1:$E$76,5,FALSE)</f>
        <v>Operation: Annihilate!</v>
      </c>
      <c r="G1141" s="37">
        <f>VLOOKUP(D1141,episodes!$A$1:$D$76,3,FALSE)</f>
        <v>1</v>
      </c>
      <c r="H1141" s="37">
        <f>VLOOKUP(D1141,episodes!$A$1:$D$76,4,FALSE)</f>
        <v>29</v>
      </c>
      <c r="I1141" s="36"/>
      <c r="J1141" s="43"/>
      <c r="K1141" s="44">
        <f>COUNTIFS(A:A,A1140)</f>
        <v>41</v>
      </c>
      <c r="L1141" s="44">
        <f>COUNTIFS(B:B,B1141)</f>
        <v>63</v>
      </c>
      <c r="M1141" s="46" t="s">
        <v>2491</v>
      </c>
      <c r="N1141" s="46" t="s">
        <v>2507</v>
      </c>
      <c r="O1141" s="46" t="s">
        <v>278</v>
      </c>
      <c r="P1141" s="46" t="s">
        <v>2979</v>
      </c>
    </row>
    <row r="1142" spans="1:16" s="40" customFormat="1" hidden="1" x14ac:dyDescent="0.3">
      <c r="A1142" s="40" t="s">
        <v>1892</v>
      </c>
      <c r="B1142" s="34" t="s">
        <v>0</v>
      </c>
      <c r="C1142" s="35" t="s">
        <v>2424</v>
      </c>
      <c r="D1142" s="48">
        <v>201</v>
      </c>
      <c r="E1142" s="42">
        <f>VLOOKUP(D1142,episodes!$A$1:$B$76,2,FALSE)</f>
        <v>31</v>
      </c>
      <c r="F1142" s="37" t="str">
        <f>VLOOKUP(D1142,episodes!$A$1:$E$76,5,FALSE)</f>
        <v>Amok Time</v>
      </c>
      <c r="G1142" s="37">
        <f>VLOOKUP(D1142,episodes!$A$1:$D$76,3,FALSE)</f>
        <v>2</v>
      </c>
      <c r="H1142" s="37">
        <f>VLOOKUP(D1142,episodes!$A$1:$D$76,4,FALSE)</f>
        <v>1</v>
      </c>
      <c r="I1142" s="36"/>
      <c r="J1142" s="43"/>
      <c r="K1142" s="44">
        <f>COUNTIFS(A:A,A1141)</f>
        <v>41</v>
      </c>
      <c r="L1142" s="44">
        <f>COUNTIFS(B:B,B1142)</f>
        <v>63</v>
      </c>
      <c r="M1142" s="46" t="s">
        <v>521</v>
      </c>
      <c r="N1142" s="49" t="s">
        <v>1068</v>
      </c>
      <c r="O1142" s="46" t="s">
        <v>1116</v>
      </c>
      <c r="P1142" s="46" t="s">
        <v>2979</v>
      </c>
    </row>
    <row r="1143" spans="1:16" s="40" customFormat="1" hidden="1" x14ac:dyDescent="0.3">
      <c r="A1143" s="40" t="s">
        <v>1892</v>
      </c>
      <c r="B1143" s="34" t="s">
        <v>0</v>
      </c>
      <c r="C1143" s="54" t="e">
        <f>UPPER(LEFT(O1143,1))&amp;RIGHT(O1143,LEN(O1143)-1)</f>
        <v>#VALUE!</v>
      </c>
      <c r="D1143" s="48">
        <v>202</v>
      </c>
      <c r="E1143" s="42">
        <f>VLOOKUP(D1143,episodes!$A$1:$B$76,2,FALSE)</f>
        <v>32</v>
      </c>
      <c r="F1143" s="37" t="str">
        <f>VLOOKUP(D1143,episodes!$A$1:$E$76,5,FALSE)</f>
        <v>Who Mourns for Adonais?</v>
      </c>
      <c r="G1143" s="37">
        <f>VLOOKUP(D1143,episodes!$A$1:$D$76,3,FALSE)</f>
        <v>2</v>
      </c>
      <c r="H1143" s="37">
        <f>VLOOKUP(D1143,episodes!$A$1:$D$76,4,FALSE)</f>
        <v>2</v>
      </c>
      <c r="I1143" s="36"/>
      <c r="J1143" s="43"/>
      <c r="K1143" s="44">
        <f>COUNTIFS(A:A,A1142)</f>
        <v>41</v>
      </c>
      <c r="L1143" s="44">
        <f>COUNTIFS(B:B,B1143)</f>
        <v>63</v>
      </c>
      <c r="M1143" s="46" t="s">
        <v>348</v>
      </c>
      <c r="N1143" s="49" t="s">
        <v>559</v>
      </c>
      <c r="O1143" s="46"/>
      <c r="P1143" s="46" t="s">
        <v>3205</v>
      </c>
    </row>
    <row r="1144" spans="1:16" s="40" customFormat="1" hidden="1" x14ac:dyDescent="0.3">
      <c r="A1144" s="40" t="s">
        <v>1892</v>
      </c>
      <c r="B1144" s="34" t="s">
        <v>0</v>
      </c>
      <c r="C1144" s="35" t="s">
        <v>2783</v>
      </c>
      <c r="D1144" s="41">
        <v>203</v>
      </c>
      <c r="E1144" s="42">
        <f>VLOOKUP(D1144,episodes!$A$1:$B$76,2,FALSE)</f>
        <v>33</v>
      </c>
      <c r="F1144" s="37" t="str">
        <f>VLOOKUP(D1144,episodes!$A$1:$E$76,5,FALSE)</f>
        <v>The Changeling</v>
      </c>
      <c r="G1144" s="37">
        <f>VLOOKUP(D1144,episodes!$A$1:$D$76,3,FALSE)</f>
        <v>2</v>
      </c>
      <c r="H1144" s="37">
        <f>VLOOKUP(D1144,episodes!$A$1:$D$76,4,FALSE)</f>
        <v>3</v>
      </c>
      <c r="I1144" s="36"/>
      <c r="J1144" s="43"/>
      <c r="K1144" s="44">
        <f>COUNTIFS(A:A,A1143)</f>
        <v>41</v>
      </c>
      <c r="L1144" s="44">
        <f>COUNTIFS(B:B,B1144)</f>
        <v>63</v>
      </c>
      <c r="M1144" s="39" t="s">
        <v>852</v>
      </c>
      <c r="N1144" s="45" t="s">
        <v>1068</v>
      </c>
      <c r="O1144" s="39"/>
      <c r="P1144" s="39" t="s">
        <v>3045</v>
      </c>
    </row>
    <row r="1145" spans="1:16" s="40" customFormat="1" hidden="1" x14ac:dyDescent="0.3">
      <c r="A1145" s="40" t="s">
        <v>1893</v>
      </c>
      <c r="B1145" s="34" t="s">
        <v>854</v>
      </c>
      <c r="C1145" s="50" t="s">
        <v>3213</v>
      </c>
      <c r="D1145" s="41">
        <v>109</v>
      </c>
      <c r="E1145" s="42">
        <f>VLOOKUP(D1145,episodes!$A$1:$B$76,2,FALSE)</f>
        <v>10</v>
      </c>
      <c r="F1145" s="37" t="str">
        <f>VLOOKUP(D1145,episodes!$A$1:$E$76,5,FALSE)</f>
        <v>Dagger of the Mind</v>
      </c>
      <c r="G1145" s="37">
        <f>VLOOKUP(D1145,episodes!$A$1:$D$76,3,FALSE)</f>
        <v>1</v>
      </c>
      <c r="H1145" s="37">
        <f>VLOOKUP(D1145,episodes!$A$1:$D$76,4,FALSE)</f>
        <v>9</v>
      </c>
      <c r="I1145" s="36"/>
      <c r="J1145" s="43"/>
      <c r="K1145" s="44">
        <f>COUNTIFS(A:A,A1144)</f>
        <v>41</v>
      </c>
      <c r="L1145" s="44">
        <f>COUNTIFS(B:B,B1145)</f>
        <v>7</v>
      </c>
      <c r="M1145" s="46" t="s">
        <v>1068</v>
      </c>
      <c r="N1145" s="45" t="s">
        <v>533</v>
      </c>
      <c r="O1145" s="39" t="s">
        <v>1581</v>
      </c>
      <c r="P1145" s="39" t="s">
        <v>2979</v>
      </c>
    </row>
    <row r="1146" spans="1:16" s="40" customFormat="1" hidden="1" x14ac:dyDescent="0.3">
      <c r="A1146" s="40" t="s">
        <v>1893</v>
      </c>
      <c r="B1146" s="34" t="s">
        <v>854</v>
      </c>
      <c r="C1146" s="50" t="s">
        <v>3358</v>
      </c>
      <c r="D1146" s="48">
        <v>121</v>
      </c>
      <c r="E1146" s="42">
        <f>VLOOKUP(D1146,episodes!$A$1:$B$76,2,FALSE)</f>
        <v>22</v>
      </c>
      <c r="F1146" s="37" t="str">
        <f>VLOOKUP(D1146,episodes!$A$1:$E$76,5,FALSE)</f>
        <v>The Return of the Archons</v>
      </c>
      <c r="G1146" s="37">
        <f>VLOOKUP(D1146,episodes!$A$1:$D$76,3,FALSE)</f>
        <v>1</v>
      </c>
      <c r="H1146" s="37">
        <f>VLOOKUP(D1146,episodes!$A$1:$D$76,4,FALSE)</f>
        <v>21</v>
      </c>
      <c r="I1146" s="36"/>
      <c r="J1146" s="43"/>
      <c r="K1146" s="44">
        <f>COUNTIFS(A:A,A1145)</f>
        <v>7</v>
      </c>
      <c r="L1146" s="44">
        <f>COUNTIFS(B:B,B1146)</f>
        <v>7</v>
      </c>
      <c r="M1146" s="46" t="s">
        <v>1068</v>
      </c>
      <c r="N1146" s="39" t="s">
        <v>2542</v>
      </c>
      <c r="O1146" s="46" t="s">
        <v>204</v>
      </c>
      <c r="P1146" s="46" t="s">
        <v>2979</v>
      </c>
    </row>
    <row r="1147" spans="1:16" s="40" customFormat="1" hidden="1" x14ac:dyDescent="0.3">
      <c r="A1147" s="40" t="s">
        <v>1893</v>
      </c>
      <c r="B1147" s="34" t="s">
        <v>854</v>
      </c>
      <c r="C1147" s="54" t="str">
        <f>UPPER(LEFT(O1147,1))&amp;RIGHT(O1147,LEN(O1147)-1)</f>
        <v>Controls the guard through the wall</v>
      </c>
      <c r="D1147" s="48">
        <v>123</v>
      </c>
      <c r="E1147" s="42">
        <f>VLOOKUP(D1147,episodes!$A$1:$B$76,2,FALSE)</f>
        <v>24</v>
      </c>
      <c r="F1147" s="37" t="str">
        <f>VLOOKUP(D1147,episodes!$A$1:$E$76,5,FALSE)</f>
        <v>A Taste of Armageddon</v>
      </c>
      <c r="G1147" s="37">
        <f>VLOOKUP(D1147,episodes!$A$1:$D$76,3,FALSE)</f>
        <v>1</v>
      </c>
      <c r="H1147" s="37">
        <f>VLOOKUP(D1147,episodes!$A$1:$D$76,4,FALSE)</f>
        <v>23</v>
      </c>
      <c r="I1147" s="36"/>
      <c r="J1147" s="43"/>
      <c r="K1147" s="44">
        <f>COUNTIFS(A:A,A1146)</f>
        <v>7</v>
      </c>
      <c r="L1147" s="44">
        <f>COUNTIFS(B:B,B1147)</f>
        <v>7</v>
      </c>
      <c r="M1147" s="46" t="s">
        <v>1068</v>
      </c>
      <c r="N1147" s="46" t="s">
        <v>539</v>
      </c>
      <c r="O1147" s="46" t="s">
        <v>337</v>
      </c>
      <c r="P1147" s="46" t="s">
        <v>2979</v>
      </c>
    </row>
    <row r="1148" spans="1:16" s="40" customFormat="1" hidden="1" x14ac:dyDescent="0.3">
      <c r="A1148" s="40" t="s">
        <v>1893</v>
      </c>
      <c r="B1148" s="34" t="s">
        <v>854</v>
      </c>
      <c r="C1148" s="54" t="str">
        <f>UPPER(LEFT(O1148,1))&amp;RIGHT(O1148,LEN(O1148)-1)</f>
        <v>Mind meld with Horta</v>
      </c>
      <c r="D1148" s="48">
        <v>125</v>
      </c>
      <c r="E1148" s="42">
        <f>VLOOKUP(D1148,episodes!$A$1:$B$76,2,FALSE)</f>
        <v>26</v>
      </c>
      <c r="F1148" s="37" t="str">
        <f>VLOOKUP(D1148,episodes!$A$1:$E$76,5,FALSE)</f>
        <v>The Devil in the Dark</v>
      </c>
      <c r="G1148" s="37">
        <f>VLOOKUP(D1148,episodes!$A$1:$D$76,3,FALSE)</f>
        <v>1</v>
      </c>
      <c r="H1148" s="37">
        <f>VLOOKUP(D1148,episodes!$A$1:$D$76,4,FALSE)</f>
        <v>25</v>
      </c>
      <c r="I1148" s="36"/>
      <c r="J1148" s="43"/>
      <c r="K1148" s="44">
        <f>COUNTIFS(A:A,A1147)</f>
        <v>7</v>
      </c>
      <c r="L1148" s="44">
        <f>COUNTIFS(B:B,B1148)</f>
        <v>7</v>
      </c>
      <c r="M1148" s="46" t="s">
        <v>1068</v>
      </c>
      <c r="N1148" s="39"/>
      <c r="O1148" s="46" t="s">
        <v>1701</v>
      </c>
      <c r="P1148" s="46" t="s">
        <v>2979</v>
      </c>
    </row>
    <row r="1149" spans="1:16" s="40" customFormat="1" hidden="1" x14ac:dyDescent="0.3">
      <c r="A1149" s="40" t="s">
        <v>1893</v>
      </c>
      <c r="B1149" s="34" t="s">
        <v>854</v>
      </c>
      <c r="C1149" s="54" t="e">
        <f>UPPER(LEFT(O1149,1))&amp;RIGHT(O1149,LEN(O1149)-1)</f>
        <v>#VALUE!</v>
      </c>
      <c r="D1149" s="48">
        <v>201</v>
      </c>
      <c r="E1149" s="42">
        <f>VLOOKUP(D1149,episodes!$A$1:$B$76,2,FALSE)</f>
        <v>31</v>
      </c>
      <c r="F1149" s="37" t="str">
        <f>VLOOKUP(D1149,episodes!$A$1:$E$76,5,FALSE)</f>
        <v>Amok Time</v>
      </c>
      <c r="G1149" s="37">
        <f>VLOOKUP(D1149,episodes!$A$1:$D$76,3,FALSE)</f>
        <v>2</v>
      </c>
      <c r="H1149" s="37">
        <f>VLOOKUP(D1149,episodes!$A$1:$D$76,4,FALSE)</f>
        <v>1</v>
      </c>
      <c r="I1149" s="36"/>
      <c r="J1149" s="43"/>
      <c r="K1149" s="44">
        <f>COUNTIFS(A:A,A1148)</f>
        <v>7</v>
      </c>
      <c r="L1149" s="44">
        <f>COUNTIFS(B:B,B1149)</f>
        <v>7</v>
      </c>
      <c r="M1149" s="46" t="s">
        <v>287</v>
      </c>
      <c r="N1149" s="49" t="s">
        <v>1068</v>
      </c>
      <c r="O1149" s="46"/>
      <c r="P1149" s="46" t="s">
        <v>2979</v>
      </c>
    </row>
    <row r="1150" spans="1:16" s="40" customFormat="1" hidden="1" x14ac:dyDescent="0.3">
      <c r="A1150" s="40" t="s">
        <v>1893</v>
      </c>
      <c r="B1150" s="34" t="s">
        <v>854</v>
      </c>
      <c r="C1150" s="54" t="str">
        <f>UPPER(LEFT(O1150,1))&amp;RIGHT(O1150,LEN(O1150)-1)</f>
        <v>Spock mind melds with Nomad</v>
      </c>
      <c r="D1150" s="41">
        <v>203</v>
      </c>
      <c r="E1150" s="42">
        <f>VLOOKUP(D1150,episodes!$A$1:$B$76,2,FALSE)</f>
        <v>33</v>
      </c>
      <c r="F1150" s="37" t="str">
        <f>VLOOKUP(D1150,episodes!$A$1:$E$76,5,FALSE)</f>
        <v>The Changeling</v>
      </c>
      <c r="G1150" s="37">
        <f>VLOOKUP(D1150,episodes!$A$1:$D$76,3,FALSE)</f>
        <v>2</v>
      </c>
      <c r="H1150" s="37">
        <f>VLOOKUP(D1150,episodes!$A$1:$D$76,4,FALSE)</f>
        <v>3</v>
      </c>
      <c r="I1150" s="36"/>
      <c r="J1150" s="43"/>
      <c r="K1150" s="44">
        <f>COUNTIFS(A:A,A1149)</f>
        <v>7</v>
      </c>
      <c r="L1150" s="44">
        <f>COUNTIFS(B:B,B1150)</f>
        <v>7</v>
      </c>
      <c r="M1150" s="46" t="s">
        <v>1068</v>
      </c>
      <c r="N1150" s="45" t="s">
        <v>845</v>
      </c>
      <c r="O1150" s="39" t="s">
        <v>1514</v>
      </c>
      <c r="P1150" s="39" t="s">
        <v>2979</v>
      </c>
    </row>
    <row r="1151" spans="1:16" s="40" customFormat="1" hidden="1" x14ac:dyDescent="0.3">
      <c r="A1151" s="40" t="s">
        <v>1893</v>
      </c>
      <c r="B1151" s="34" t="s">
        <v>854</v>
      </c>
      <c r="C1151" s="50" t="s">
        <v>3440</v>
      </c>
      <c r="D1151" s="41">
        <v>204</v>
      </c>
      <c r="E1151" s="42">
        <f>VLOOKUP(D1151,episodes!$A$1:$B$81,2,FALSE)</f>
        <v>34</v>
      </c>
      <c r="F1151" s="37" t="str">
        <f>VLOOKUP(D1151,episodes!$A$1:$E$81,5,FALSE)</f>
        <v>Mirror, Mirror</v>
      </c>
      <c r="G1151" s="37">
        <f>VLOOKUP(D1151,episodes!$A$1:$D$81,3,FALSE)</f>
        <v>2</v>
      </c>
      <c r="H1151" s="37">
        <f>VLOOKUP(D1151,episodes!$A$1:$D$81,4,FALSE)</f>
        <v>4</v>
      </c>
      <c r="I1151" s="36"/>
      <c r="J1151" s="43"/>
      <c r="K1151" s="44">
        <f>COUNTIFS(A:A,A1151)</f>
        <v>7</v>
      </c>
      <c r="L1151" s="44">
        <f>COUNTIFS(B:B,B1151)</f>
        <v>7</v>
      </c>
      <c r="M1151" s="39" t="s">
        <v>192</v>
      </c>
      <c r="N1151" s="39" t="s">
        <v>192</v>
      </c>
      <c r="O1151" s="39" t="s">
        <v>192</v>
      </c>
      <c r="P1151" s="39" t="s">
        <v>2979</v>
      </c>
    </row>
    <row r="1152" spans="1:16" s="40" customFormat="1" hidden="1" x14ac:dyDescent="0.3">
      <c r="A1152" s="40" t="s">
        <v>1894</v>
      </c>
      <c r="B1152" s="43" t="s">
        <v>798</v>
      </c>
      <c r="C1152" s="50" t="s">
        <v>2753</v>
      </c>
      <c r="D1152" s="41">
        <v>104</v>
      </c>
      <c r="E1152" s="42">
        <f>VLOOKUP(D1152,episodes!$A$1:$B$76,2,FALSE)</f>
        <v>5</v>
      </c>
      <c r="F1152" s="37" t="str">
        <f>VLOOKUP(D1152,episodes!$A$1:$E$76,5,FALSE)</f>
        <v>The Naked Time</v>
      </c>
      <c r="G1152" s="37">
        <f>VLOOKUP(D1152,episodes!$A$1:$D$76,3,FALSE)</f>
        <v>1</v>
      </c>
      <c r="H1152" s="37">
        <f>VLOOKUP(D1152,episodes!$A$1:$D$76,4,FALSE)</f>
        <v>4</v>
      </c>
      <c r="I1152" s="36"/>
      <c r="J1152" s="43"/>
      <c r="K1152" s="44">
        <f>COUNTIFS(A:A,A1151)</f>
        <v>7</v>
      </c>
      <c r="L1152" s="44">
        <f>COUNTIFS(B:B,B1152)</f>
        <v>9</v>
      </c>
      <c r="M1152" s="46" t="s">
        <v>2536</v>
      </c>
      <c r="N1152" s="39"/>
      <c r="O1152" s="46"/>
      <c r="P1152" s="39" t="s">
        <v>3007</v>
      </c>
    </row>
    <row r="1153" spans="1:16" s="40" customFormat="1" hidden="1" x14ac:dyDescent="0.3">
      <c r="A1153" s="40" t="s">
        <v>1895</v>
      </c>
      <c r="B1153" s="40" t="s">
        <v>732</v>
      </c>
      <c r="C1153" s="50" t="s">
        <v>2645</v>
      </c>
      <c r="D1153" s="41">
        <v>104</v>
      </c>
      <c r="E1153" s="42">
        <f>VLOOKUP(D1153,episodes!$A$1:$B$76,2,FALSE)</f>
        <v>5</v>
      </c>
      <c r="F1153" s="37" t="str">
        <f>VLOOKUP(D1153,episodes!$A$1:$E$76,5,FALSE)</f>
        <v>The Naked Time</v>
      </c>
      <c r="G1153" s="37">
        <f>VLOOKUP(D1153,episodes!$A$1:$D$76,3,FALSE)</f>
        <v>1</v>
      </c>
      <c r="H1153" s="37">
        <f>VLOOKUP(D1153,episodes!$A$1:$D$76,4,FALSE)</f>
        <v>4</v>
      </c>
      <c r="I1153" s="36"/>
      <c r="J1153" s="43"/>
      <c r="K1153" s="44">
        <f>COUNTIFS(A:A,A1152)</f>
        <v>1</v>
      </c>
      <c r="L1153" s="44">
        <f>COUNTIFS(B:B,B1153)</f>
        <v>78</v>
      </c>
      <c r="M1153" s="39" t="s">
        <v>2536</v>
      </c>
      <c r="N1153" s="45"/>
      <c r="O1153" s="39" t="s">
        <v>1222</v>
      </c>
      <c r="P1153" s="39" t="s">
        <v>2979</v>
      </c>
    </row>
    <row r="1154" spans="1:16" s="40" customFormat="1" hidden="1" x14ac:dyDescent="0.3">
      <c r="A1154" s="40" t="s">
        <v>1895</v>
      </c>
      <c r="B1154" s="40" t="s">
        <v>732</v>
      </c>
      <c r="C1154" s="50" t="s">
        <v>2688</v>
      </c>
      <c r="D1154" s="41">
        <v>105</v>
      </c>
      <c r="E1154" s="42">
        <f>VLOOKUP(D1154,episodes!$A$1:$B$76,2,FALSE)</f>
        <v>6</v>
      </c>
      <c r="F1154" s="37" t="str">
        <f>VLOOKUP(D1154,episodes!$A$1:$E$76,5,FALSE)</f>
        <v>The Enemy Within</v>
      </c>
      <c r="G1154" s="37">
        <f>VLOOKUP(D1154,episodes!$A$1:$D$76,3,FALSE)</f>
        <v>1</v>
      </c>
      <c r="H1154" s="37">
        <f>VLOOKUP(D1154,episodes!$A$1:$D$76,4,FALSE)</f>
        <v>5</v>
      </c>
      <c r="I1154" s="36"/>
      <c r="J1154" s="43"/>
      <c r="K1154" s="44">
        <f>COUNTIFS(A:A,A1153)</f>
        <v>3</v>
      </c>
      <c r="L1154" s="44">
        <f>COUNTIFS(B:B,B1154)</f>
        <v>78</v>
      </c>
      <c r="M1154" s="39" t="s">
        <v>2527</v>
      </c>
      <c r="N1154" s="39" t="s">
        <v>248</v>
      </c>
      <c r="O1154" s="39" t="s">
        <v>1256</v>
      </c>
      <c r="P1154" s="39" t="s">
        <v>2979</v>
      </c>
    </row>
    <row r="1155" spans="1:16" s="40" customFormat="1" hidden="1" x14ac:dyDescent="0.3">
      <c r="A1155" s="40" t="s">
        <v>1895</v>
      </c>
      <c r="B1155" s="40" t="s">
        <v>732</v>
      </c>
      <c r="C1155" s="50" t="s">
        <v>3231</v>
      </c>
      <c r="D1155" s="41">
        <v>110</v>
      </c>
      <c r="E1155" s="42">
        <f>VLOOKUP(D1155,episodes!$A$1:$B$76,2,FALSE)</f>
        <v>11</v>
      </c>
      <c r="F1155" s="37" t="str">
        <f>VLOOKUP(D1155,episodes!$A$1:$E$76,5,FALSE)</f>
        <v>The Corbomite Maneuver</v>
      </c>
      <c r="G1155" s="37">
        <f>VLOOKUP(D1155,episodes!$A$1:$D$76,3,FALSE)</f>
        <v>1</v>
      </c>
      <c r="H1155" s="37">
        <f>VLOOKUP(D1155,episodes!$A$1:$D$76,4,FALSE)</f>
        <v>10</v>
      </c>
      <c r="I1155" s="36"/>
      <c r="J1155" s="43"/>
      <c r="K1155" s="44">
        <f>COUNTIFS(A:A,A1154)</f>
        <v>3</v>
      </c>
      <c r="L1155" s="44">
        <f>COUNTIFS(B:B,B1155)</f>
        <v>78</v>
      </c>
      <c r="M1155" s="39" t="s">
        <v>584</v>
      </c>
      <c r="N1155" s="39"/>
      <c r="O1155" s="39" t="s">
        <v>363</v>
      </c>
      <c r="P1155" s="39" t="s">
        <v>2979</v>
      </c>
    </row>
    <row r="1156" spans="1:16" s="40" customFormat="1" hidden="1" x14ac:dyDescent="0.3">
      <c r="A1156" s="40" t="s">
        <v>1896</v>
      </c>
      <c r="B1156" s="43" t="s">
        <v>791</v>
      </c>
      <c r="C1156" s="50" t="s">
        <v>1487</v>
      </c>
      <c r="D1156" s="48">
        <v>117</v>
      </c>
      <c r="E1156" s="42">
        <f>VLOOKUP(D1156,episodes!$A$1:$B$76,2,FALSE)</f>
        <v>18</v>
      </c>
      <c r="F1156" s="37" t="str">
        <f>VLOOKUP(D1156,episodes!$A$1:$E$76,5,FALSE)</f>
        <v>The Squire of Gothos</v>
      </c>
      <c r="G1156" s="37">
        <f>VLOOKUP(D1156,episodes!$A$1:$D$76,3,FALSE)</f>
        <v>1</v>
      </c>
      <c r="H1156" s="37">
        <f>VLOOKUP(D1156,episodes!$A$1:$D$76,4,FALSE)</f>
        <v>17</v>
      </c>
      <c r="I1156" s="36"/>
      <c r="J1156" s="43"/>
      <c r="K1156" s="44">
        <f>COUNTIFS(A:A,A1155)</f>
        <v>3</v>
      </c>
      <c r="L1156" s="44">
        <f>COUNTIFS(B:B,B1156)</f>
        <v>7</v>
      </c>
      <c r="M1156" s="46" t="s">
        <v>1247</v>
      </c>
      <c r="N1156" s="49"/>
      <c r="O1156" s="46" t="s">
        <v>1487</v>
      </c>
      <c r="P1156" s="46" t="s">
        <v>2979</v>
      </c>
    </row>
    <row r="1157" spans="1:16" s="40" customFormat="1" hidden="1" x14ac:dyDescent="0.3">
      <c r="A1157" s="40" t="s">
        <v>1897</v>
      </c>
      <c r="B1157" s="43" t="s">
        <v>791</v>
      </c>
      <c r="C1157" s="35" t="s">
        <v>2571</v>
      </c>
      <c r="D1157" s="41">
        <v>102</v>
      </c>
      <c r="E1157" s="42">
        <f>VLOOKUP(D1157,episodes!$A$1:$B$76,2,FALSE)</f>
        <v>3</v>
      </c>
      <c r="F1157" s="37" t="str">
        <f>VLOOKUP(D1157,episodes!$A$1:$E$76,5,FALSE)</f>
        <v>Charlie X</v>
      </c>
      <c r="G1157" s="37">
        <f>VLOOKUP(D1157,episodes!$A$1:$D$76,3,FALSE)</f>
        <v>1</v>
      </c>
      <c r="H1157" s="37">
        <f>VLOOKUP(D1157,episodes!$A$1:$D$76,4,FALSE)</f>
        <v>2</v>
      </c>
      <c r="I1157" s="36"/>
      <c r="J1157" s="43"/>
      <c r="K1157" s="44">
        <f>COUNTIFS(A:A,A1156)</f>
        <v>4</v>
      </c>
      <c r="L1157" s="44">
        <f>COUNTIFS(B:B,B1157)</f>
        <v>7</v>
      </c>
      <c r="M1157" s="39" t="s">
        <v>1247</v>
      </c>
      <c r="N1157" s="39"/>
      <c r="O1157" s="39" t="s">
        <v>1244</v>
      </c>
      <c r="P1157" s="39" t="s">
        <v>2979</v>
      </c>
    </row>
    <row r="1158" spans="1:16" s="40" customFormat="1" hidden="1" x14ac:dyDescent="0.3">
      <c r="A1158" s="40" t="s">
        <v>1897</v>
      </c>
      <c r="B1158" s="43" t="s">
        <v>791</v>
      </c>
      <c r="C1158" s="50" t="s">
        <v>1245</v>
      </c>
      <c r="D1158" s="41">
        <v>113</v>
      </c>
      <c r="E1158" s="42">
        <f>VLOOKUP(D1158,episodes!$A$1:$B$76,2,FALSE)</f>
        <v>14</v>
      </c>
      <c r="F1158" s="37" t="str">
        <f>VLOOKUP(D1158,episodes!$A$1:$E$76,5,FALSE)</f>
        <v>The Conscience of the King</v>
      </c>
      <c r="G1158" s="37">
        <f>VLOOKUP(D1158,episodes!$A$1:$D$76,3,FALSE)</f>
        <v>1</v>
      </c>
      <c r="H1158" s="37">
        <f>VLOOKUP(D1158,episodes!$A$1:$D$76,4,FALSE)</f>
        <v>13</v>
      </c>
      <c r="I1158" s="36"/>
      <c r="J1158" s="43"/>
      <c r="K1158" s="44">
        <f>COUNTIFS(A:A,A1157)</f>
        <v>3</v>
      </c>
      <c r="L1158" s="44">
        <f>COUNTIFS(B:B,B1158)</f>
        <v>7</v>
      </c>
      <c r="M1158" s="39" t="s">
        <v>1247</v>
      </c>
      <c r="N1158" s="39"/>
      <c r="O1158" s="39" t="s">
        <v>1245</v>
      </c>
      <c r="P1158" s="39" t="s">
        <v>2979</v>
      </c>
    </row>
    <row r="1159" spans="1:16" s="40" customFormat="1" hidden="1" x14ac:dyDescent="0.3">
      <c r="A1159" s="40" t="s">
        <v>1897</v>
      </c>
      <c r="B1159" s="43" t="s">
        <v>791</v>
      </c>
      <c r="C1159" s="54" t="str">
        <f>UPPER(LEFT(O1159,1))&amp;RIGHT(O1159,LEN(O1159)-1)</f>
        <v>Uhura sing while waiting for lt_sungh</v>
      </c>
      <c r="D1159" s="41">
        <v>203</v>
      </c>
      <c r="E1159" s="42">
        <f>VLOOKUP(D1159,episodes!$A$1:$B$76,2,FALSE)</f>
        <v>33</v>
      </c>
      <c r="F1159" s="37" t="str">
        <f>VLOOKUP(D1159,episodes!$A$1:$E$76,5,FALSE)</f>
        <v>The Changeling</v>
      </c>
      <c r="G1159" s="37">
        <f>VLOOKUP(D1159,episodes!$A$1:$D$76,3,FALSE)</f>
        <v>2</v>
      </c>
      <c r="H1159" s="37">
        <f>VLOOKUP(D1159,episodes!$A$1:$D$76,4,FALSE)</f>
        <v>3</v>
      </c>
      <c r="I1159" s="36"/>
      <c r="J1159" s="43"/>
      <c r="K1159" s="44">
        <f>COUNTIFS(A:A,A1158)</f>
        <v>3</v>
      </c>
      <c r="L1159" s="44">
        <f>COUNTIFS(B:B,B1159)</f>
        <v>7</v>
      </c>
      <c r="M1159" s="39" t="s">
        <v>1247</v>
      </c>
      <c r="N1159" s="39"/>
      <c r="O1159" s="39" t="s">
        <v>1246</v>
      </c>
      <c r="P1159" s="39" t="s">
        <v>2979</v>
      </c>
    </row>
    <row r="1160" spans="1:16" s="40" customFormat="1" hidden="1" x14ac:dyDescent="0.3">
      <c r="A1160" s="40" t="s">
        <v>1898</v>
      </c>
      <c r="B1160" s="43" t="s">
        <v>798</v>
      </c>
      <c r="C1160" s="35" t="s">
        <v>1969</v>
      </c>
      <c r="D1160" s="41">
        <v>100</v>
      </c>
      <c r="E1160" s="42">
        <f>VLOOKUP(D1160,episodes!$A$1:$B$76,2,FALSE)</f>
        <v>1</v>
      </c>
      <c r="F1160" s="37" t="str">
        <f>VLOOKUP(D1160,episodes!$A$1:$E$76,5,FALSE)</f>
        <v>The Cage</v>
      </c>
      <c r="G1160" s="37">
        <f>VLOOKUP(D1160,episodes!$A$1:$D$76,3,FALSE)</f>
        <v>1</v>
      </c>
      <c r="H1160" s="37">
        <f>VLOOKUP(D1160,episodes!$A$1:$D$76,4,FALSE)</f>
        <v>0</v>
      </c>
      <c r="I1160" s="36"/>
      <c r="J1160" s="43"/>
      <c r="K1160" s="44">
        <f>COUNTIFS(A:A,A1159)</f>
        <v>3</v>
      </c>
      <c r="L1160" s="44">
        <f>COUNTIFS(B:B,B1160)</f>
        <v>9</v>
      </c>
      <c r="M1160" s="39"/>
      <c r="N1160" s="45"/>
      <c r="O1160" s="39" t="s">
        <v>34</v>
      </c>
      <c r="P1160" s="39" t="s">
        <v>2979</v>
      </c>
    </row>
    <row r="1161" spans="1:16" s="40" customFormat="1" hidden="1" x14ac:dyDescent="0.3">
      <c r="A1161" s="40" t="s">
        <v>1898</v>
      </c>
      <c r="B1161" s="43" t="s">
        <v>798</v>
      </c>
      <c r="C1161" s="50" t="s">
        <v>2602</v>
      </c>
      <c r="D1161" s="41">
        <v>103</v>
      </c>
      <c r="E1161" s="42">
        <f>VLOOKUP(D1161,episodes!$A$1:$B$76,2,FALSE)</f>
        <v>4</v>
      </c>
      <c r="F1161" s="37" t="str">
        <f>VLOOKUP(D1161,episodes!$A$1:$E$76,5,FALSE)</f>
        <v>Where No Man Has Gone Before</v>
      </c>
      <c r="G1161" s="37">
        <f>VLOOKUP(D1161,episodes!$A$1:$D$76,3,FALSE)</f>
        <v>1</v>
      </c>
      <c r="H1161" s="37">
        <f>VLOOKUP(D1161,episodes!$A$1:$D$76,4,FALSE)</f>
        <v>3</v>
      </c>
      <c r="I1161" s="36"/>
      <c r="J1161" s="43"/>
      <c r="K1161" s="44">
        <f>COUNTIFS(A:A,A1160)</f>
        <v>4</v>
      </c>
      <c r="L1161" s="44">
        <f>COUNTIFS(B:B,B1161)</f>
        <v>9</v>
      </c>
      <c r="M1161" s="39"/>
      <c r="N1161" s="39"/>
      <c r="O1161" s="39" t="s">
        <v>33</v>
      </c>
      <c r="P1161" s="39" t="s">
        <v>2979</v>
      </c>
    </row>
    <row r="1162" spans="1:16" s="40" customFormat="1" hidden="1" x14ac:dyDescent="0.3">
      <c r="A1162" s="40" t="s">
        <v>1898</v>
      </c>
      <c r="B1162" s="43" t="s">
        <v>798</v>
      </c>
      <c r="C1162" s="50" t="s">
        <v>364</v>
      </c>
      <c r="D1162" s="48">
        <v>117</v>
      </c>
      <c r="E1162" s="42">
        <f>VLOOKUP(D1162,episodes!$A$1:$B$76,2,FALSE)</f>
        <v>18</v>
      </c>
      <c r="F1162" s="37" t="str">
        <f>VLOOKUP(D1162,episodes!$A$1:$E$76,5,FALSE)</f>
        <v>The Squire of Gothos</v>
      </c>
      <c r="G1162" s="37">
        <f>VLOOKUP(D1162,episodes!$A$1:$D$76,3,FALSE)</f>
        <v>1</v>
      </c>
      <c r="H1162" s="37">
        <f>VLOOKUP(D1162,episodes!$A$1:$D$76,4,FALSE)</f>
        <v>17</v>
      </c>
      <c r="I1162" s="36"/>
      <c r="J1162" s="43"/>
      <c r="K1162" s="44">
        <f>COUNTIFS(A:A,A1161)</f>
        <v>4</v>
      </c>
      <c r="L1162" s="44">
        <f>COUNTIFS(B:B,B1162)</f>
        <v>9</v>
      </c>
      <c r="M1162" s="39"/>
      <c r="N1162" s="45"/>
      <c r="O1162" s="39" t="s">
        <v>364</v>
      </c>
      <c r="P1162" s="46" t="s">
        <v>2979</v>
      </c>
    </row>
    <row r="1163" spans="1:16" s="40" customFormat="1" hidden="1" x14ac:dyDescent="0.3">
      <c r="A1163" s="40" t="s">
        <v>1898</v>
      </c>
      <c r="B1163" s="43" t="s">
        <v>798</v>
      </c>
      <c r="C1163" s="54" t="str">
        <f>UPPER(LEFT(O1163,1))&amp;RIGHT(O1163,LEN(O1163)-1)</f>
        <v>The big green hand that holds the Enterprise</v>
      </c>
      <c r="D1163" s="36">
        <v>202</v>
      </c>
      <c r="E1163" s="42">
        <f>VLOOKUP(D1163,episodes!$A$1:$B$76,2,FALSE)</f>
        <v>32</v>
      </c>
      <c r="F1163" s="37" t="str">
        <f>VLOOKUP(D1163,episodes!$A$1:$E$76,5,FALSE)</f>
        <v>Who Mourns for Adonais?</v>
      </c>
      <c r="G1163" s="37">
        <f>VLOOKUP(D1163,episodes!$A$1:$D$76,3,FALSE)</f>
        <v>2</v>
      </c>
      <c r="H1163" s="37">
        <f>VLOOKUP(D1163,episodes!$A$1:$D$76,4,FALSE)</f>
        <v>2</v>
      </c>
      <c r="I1163" s="36"/>
      <c r="J1163" s="43"/>
      <c r="K1163" s="44">
        <f>COUNTIFS(A:A,A1162)</f>
        <v>4</v>
      </c>
      <c r="L1163" s="44">
        <f>COUNTIFS(B:B,B1163)</f>
        <v>9</v>
      </c>
      <c r="M1163" s="39"/>
      <c r="N1163" s="39"/>
      <c r="O1163" s="39" t="s">
        <v>1293</v>
      </c>
      <c r="P1163" s="39" t="s">
        <v>2979</v>
      </c>
    </row>
    <row r="1164" spans="1:16" s="40" customFormat="1" hidden="1" x14ac:dyDescent="0.3">
      <c r="A1164" s="40" t="s">
        <v>1899</v>
      </c>
      <c r="B1164" s="34" t="s">
        <v>714</v>
      </c>
      <c r="C1164" s="35" t="s">
        <v>2484</v>
      </c>
      <c r="D1164" s="41">
        <v>101</v>
      </c>
      <c r="E1164" s="42">
        <f>VLOOKUP(D1164,episodes!$A$1:$B$76,2,FALSE)</f>
        <v>2</v>
      </c>
      <c r="F1164" s="37" t="str">
        <f>VLOOKUP(D1164,episodes!$A$1:$E$76,5,FALSE)</f>
        <v>The Man Trap</v>
      </c>
      <c r="G1164" s="37">
        <f>VLOOKUP(D1164,episodes!$A$1:$D$76,3,FALSE)</f>
        <v>1</v>
      </c>
      <c r="H1164" s="37">
        <f>VLOOKUP(D1164,episodes!$A$1:$D$76,4,FALSE)</f>
        <v>1</v>
      </c>
      <c r="I1164" s="36"/>
      <c r="J1164" s="43"/>
      <c r="K1164" s="44">
        <f>COUNTIFS(A:A,A1163)</f>
        <v>4</v>
      </c>
      <c r="L1164" s="44">
        <f>COUNTIFS(B:B,B1164)</f>
        <v>4</v>
      </c>
      <c r="M1164" s="39" t="s">
        <v>530</v>
      </c>
      <c r="N1164" s="45" t="s">
        <v>2542</v>
      </c>
      <c r="O1164" s="39" t="s">
        <v>1181</v>
      </c>
      <c r="P1164" s="39" t="s">
        <v>2979</v>
      </c>
    </row>
    <row r="1165" spans="1:16" s="40" customFormat="1" hidden="1" x14ac:dyDescent="0.3">
      <c r="A1165" s="40" t="s">
        <v>1899</v>
      </c>
      <c r="B1165" s="34" t="s">
        <v>714</v>
      </c>
      <c r="C1165" s="50" t="s">
        <v>3277</v>
      </c>
      <c r="D1165" s="41">
        <v>115</v>
      </c>
      <c r="E1165" s="42">
        <f>VLOOKUP(D1165,episodes!$A$1:$B$76,2,FALSE)</f>
        <v>16</v>
      </c>
      <c r="F1165" s="37" t="str">
        <f>VLOOKUP(D1165,episodes!$A$1:$E$76,5,FALSE)</f>
        <v>Shore Leave</v>
      </c>
      <c r="G1165" s="37">
        <f>VLOOKUP(D1165,episodes!$A$1:$D$76,3,FALSE)</f>
        <v>1</v>
      </c>
      <c r="H1165" s="37">
        <f>VLOOKUP(D1165,episodes!$A$1:$D$76,4,FALSE)</f>
        <v>15</v>
      </c>
      <c r="I1165" s="36"/>
      <c r="J1165" s="43"/>
      <c r="K1165" s="44">
        <f>COUNTIFS(A:A,A1164)</f>
        <v>3</v>
      </c>
      <c r="L1165" s="44">
        <f>COUNTIFS(B:B,B1165)</f>
        <v>4</v>
      </c>
      <c r="M1165" s="39" t="s">
        <v>97</v>
      </c>
      <c r="N1165" s="45" t="s">
        <v>2491</v>
      </c>
      <c r="O1165" s="39" t="s">
        <v>1028</v>
      </c>
      <c r="P1165" s="39" t="s">
        <v>2979</v>
      </c>
    </row>
    <row r="1166" spans="1:16" s="40" customFormat="1" hidden="1" x14ac:dyDescent="0.3">
      <c r="A1166" s="40" t="s">
        <v>1899</v>
      </c>
      <c r="B1166" s="34" t="s">
        <v>714</v>
      </c>
      <c r="C1166" s="50" t="s">
        <v>3351</v>
      </c>
      <c r="D1166" s="41">
        <v>120</v>
      </c>
      <c r="E1166" s="42">
        <f>VLOOKUP(D1166,episodes!$A$1:$B$76,2,FALSE)</f>
        <v>21</v>
      </c>
      <c r="F1166" s="37" t="str">
        <f>VLOOKUP(D1166,episodes!$A$1:$E$76,5,FALSE)</f>
        <v>Court Martial</v>
      </c>
      <c r="G1166" s="37">
        <f>VLOOKUP(D1166,episodes!$A$1:$D$76,3,FALSE)</f>
        <v>1</v>
      </c>
      <c r="H1166" s="37">
        <f>VLOOKUP(D1166,episodes!$A$1:$D$76,4,FALSE)</f>
        <v>20</v>
      </c>
      <c r="I1166" s="36"/>
      <c r="J1166" s="43"/>
      <c r="K1166" s="44">
        <f>COUNTIFS(A:A,A1165)</f>
        <v>3</v>
      </c>
      <c r="L1166" s="44">
        <f>COUNTIFS(B:B,B1166)</f>
        <v>4</v>
      </c>
      <c r="M1166" s="39" t="s">
        <v>560</v>
      </c>
      <c r="N1166" s="45" t="s">
        <v>2491</v>
      </c>
      <c r="O1166" s="39" t="s">
        <v>1181</v>
      </c>
      <c r="P1166" s="39" t="s">
        <v>2979</v>
      </c>
    </row>
    <row r="1167" spans="1:16" s="40" customFormat="1" hidden="1" x14ac:dyDescent="0.3">
      <c r="A1167" s="40" t="s">
        <v>1900</v>
      </c>
      <c r="B1167" s="34" t="s">
        <v>504</v>
      </c>
      <c r="C1167" s="35" t="s">
        <v>1987</v>
      </c>
      <c r="D1167" s="41">
        <v>100</v>
      </c>
      <c r="E1167" s="42">
        <f>VLOOKUP(D1167,episodes!$A$1:$B$76,2,FALSE)</f>
        <v>1</v>
      </c>
      <c r="F1167" s="37" t="str">
        <f>VLOOKUP(D1167,episodes!$A$1:$E$76,5,FALSE)</f>
        <v>The Cage</v>
      </c>
      <c r="G1167" s="37">
        <f>VLOOKUP(D1167,episodes!$A$1:$D$76,3,FALSE)</f>
        <v>1</v>
      </c>
      <c r="H1167" s="37">
        <f>VLOOKUP(D1167,episodes!$A$1:$D$76,4,FALSE)</f>
        <v>0</v>
      </c>
      <c r="I1167" s="36"/>
      <c r="J1167" s="43"/>
      <c r="K1167" s="44">
        <f>COUNTIFS(A:A,A1166)</f>
        <v>3</v>
      </c>
      <c r="L1167" s="44">
        <f>COUNTIFS(B:B,B1167)</f>
        <v>7</v>
      </c>
      <c r="M1167" s="39" t="s">
        <v>79</v>
      </c>
      <c r="N1167" s="45"/>
      <c r="O1167" s="39" t="s">
        <v>882</v>
      </c>
      <c r="P1167" s="39" t="s">
        <v>2979</v>
      </c>
    </row>
    <row r="1168" spans="1:16" s="40" customFormat="1" hidden="1" x14ac:dyDescent="0.3">
      <c r="A1168" s="40" t="s">
        <v>1901</v>
      </c>
      <c r="B1168" s="43" t="s">
        <v>800</v>
      </c>
      <c r="C1168" s="50" t="s">
        <v>3311</v>
      </c>
      <c r="D1168" s="48">
        <v>117</v>
      </c>
      <c r="E1168" s="42">
        <f>VLOOKUP(D1168,episodes!$A$1:$B$76,2,FALSE)</f>
        <v>18</v>
      </c>
      <c r="F1168" s="37" t="str">
        <f>VLOOKUP(D1168,episodes!$A$1:$E$76,5,FALSE)</f>
        <v>The Squire of Gothos</v>
      </c>
      <c r="G1168" s="37">
        <f>VLOOKUP(D1168,episodes!$A$1:$D$76,3,FALSE)</f>
        <v>1</v>
      </c>
      <c r="H1168" s="37">
        <f>VLOOKUP(D1168,episodes!$A$1:$D$76,4,FALSE)</f>
        <v>17</v>
      </c>
      <c r="I1168" s="36"/>
      <c r="J1168" s="43"/>
      <c r="K1168" s="44">
        <f>COUNTIFS(A:A,A1167)</f>
        <v>1</v>
      </c>
      <c r="L1168" s="44">
        <f>COUNTIFS(B:B,B1168)</f>
        <v>1</v>
      </c>
      <c r="M1168" s="39" t="s">
        <v>184</v>
      </c>
      <c r="N1168" s="45"/>
      <c r="O1168" s="39" t="s">
        <v>333</v>
      </c>
      <c r="P1168" s="46" t="s">
        <v>2979</v>
      </c>
    </row>
    <row r="1169" spans="1:16" s="40" customFormat="1" hidden="1" x14ac:dyDescent="0.3">
      <c r="A1169" s="40" t="s">
        <v>1902</v>
      </c>
      <c r="B1169" s="40" t="s">
        <v>713</v>
      </c>
      <c r="C1169" s="35" t="s">
        <v>2485</v>
      </c>
      <c r="D1169" s="41">
        <v>101</v>
      </c>
      <c r="E1169" s="42">
        <f>VLOOKUP(D1169,episodes!$A$1:$B$76,2,FALSE)</f>
        <v>2</v>
      </c>
      <c r="F1169" s="37" t="str">
        <f>VLOOKUP(D1169,episodes!$A$1:$E$76,5,FALSE)</f>
        <v>The Man Trap</v>
      </c>
      <c r="G1169" s="37">
        <f>VLOOKUP(D1169,episodes!$A$1:$D$76,3,FALSE)</f>
        <v>1</v>
      </c>
      <c r="H1169" s="37">
        <f>VLOOKUP(D1169,episodes!$A$1:$D$76,4,FALSE)</f>
        <v>1</v>
      </c>
      <c r="I1169" s="36"/>
      <c r="J1169" s="43"/>
      <c r="K1169" s="44">
        <f>COUNTIFS(A:A,A1168)</f>
        <v>1</v>
      </c>
      <c r="L1169" s="44">
        <f>COUNTIFS(B:B,B1169)</f>
        <v>3</v>
      </c>
      <c r="M1169" s="39" t="s">
        <v>530</v>
      </c>
      <c r="N1169" s="39" t="s">
        <v>2542</v>
      </c>
      <c r="O1169" s="39" t="s">
        <v>1692</v>
      </c>
      <c r="P1169" s="39" t="s">
        <v>2979</v>
      </c>
    </row>
    <row r="1170" spans="1:16" s="40" customFormat="1" hidden="1" x14ac:dyDescent="0.3">
      <c r="A1170" s="40" t="s">
        <v>1902</v>
      </c>
      <c r="B1170" s="43" t="s">
        <v>713</v>
      </c>
      <c r="C1170" s="50" t="s">
        <v>1641</v>
      </c>
      <c r="D1170" s="41">
        <v>103</v>
      </c>
      <c r="E1170" s="42">
        <f>VLOOKUP(D1170,episodes!$A$1:$B$76,2,FALSE)</f>
        <v>4</v>
      </c>
      <c r="F1170" s="37" t="str">
        <f>VLOOKUP(D1170,episodes!$A$1:$E$76,5,FALSE)</f>
        <v>Where No Man Has Gone Before</v>
      </c>
      <c r="G1170" s="37">
        <f>VLOOKUP(D1170,episodes!$A$1:$D$76,3,FALSE)</f>
        <v>1</v>
      </c>
      <c r="H1170" s="37">
        <f>VLOOKUP(D1170,episodes!$A$1:$D$76,4,FALSE)</f>
        <v>3</v>
      </c>
      <c r="I1170" s="36"/>
      <c r="J1170" s="43"/>
      <c r="K1170" s="44">
        <f>COUNTIFS(A:A,A1169)</f>
        <v>3</v>
      </c>
      <c r="L1170" s="44">
        <f>COUNTIFS(B:B,B1170)</f>
        <v>3</v>
      </c>
      <c r="M1170" s="39" t="s">
        <v>112</v>
      </c>
      <c r="N1170" s="45" t="s">
        <v>547</v>
      </c>
      <c r="O1170" s="39" t="s">
        <v>1641</v>
      </c>
      <c r="P1170" s="39" t="s">
        <v>2979</v>
      </c>
    </row>
    <row r="1171" spans="1:16" s="40" customFormat="1" hidden="1" x14ac:dyDescent="0.3">
      <c r="A1171" s="40" t="s">
        <v>1902</v>
      </c>
      <c r="B1171" s="43" t="s">
        <v>713</v>
      </c>
      <c r="C1171" s="50" t="s">
        <v>2613</v>
      </c>
      <c r="D1171" s="41">
        <v>103</v>
      </c>
      <c r="E1171" s="42">
        <f>VLOOKUP(D1171,episodes!$A$1:$B$76,2,FALSE)</f>
        <v>4</v>
      </c>
      <c r="F1171" s="37" t="str">
        <f>VLOOKUP(D1171,episodes!$A$1:$E$76,5,FALSE)</f>
        <v>Where No Man Has Gone Before</v>
      </c>
      <c r="G1171" s="37">
        <f>VLOOKUP(D1171,episodes!$A$1:$D$76,3,FALSE)</f>
        <v>1</v>
      </c>
      <c r="H1171" s="37">
        <f>VLOOKUP(D1171,episodes!$A$1:$D$76,4,FALSE)</f>
        <v>3</v>
      </c>
      <c r="I1171" s="36"/>
      <c r="J1171" s="43"/>
      <c r="K1171" s="44">
        <f>COUNTIFS(A:A,A1170)</f>
        <v>3</v>
      </c>
      <c r="L1171" s="44">
        <f>COUNTIFS(B:B,B1171)</f>
        <v>3</v>
      </c>
      <c r="M1171" s="39" t="s">
        <v>547</v>
      </c>
      <c r="N1171" s="45" t="s">
        <v>521</v>
      </c>
      <c r="O1171" s="39" t="s">
        <v>712</v>
      </c>
      <c r="P1171" s="39" t="s">
        <v>2979</v>
      </c>
    </row>
    <row r="1172" spans="1:16" s="40" customFormat="1" hidden="1" x14ac:dyDescent="0.3">
      <c r="A1172" s="40" t="s">
        <v>1903</v>
      </c>
      <c r="B1172" s="43" t="s">
        <v>3468</v>
      </c>
      <c r="C1172" s="50" t="s">
        <v>1223</v>
      </c>
      <c r="D1172" s="41">
        <v>103</v>
      </c>
      <c r="E1172" s="42">
        <f>VLOOKUP(D1172,episodes!$A$1:$B$76,2,FALSE)</f>
        <v>4</v>
      </c>
      <c r="F1172" s="37" t="str">
        <f>VLOOKUP(D1172,episodes!$A$1:$E$76,5,FALSE)</f>
        <v>Where No Man Has Gone Before</v>
      </c>
      <c r="G1172" s="37">
        <f>VLOOKUP(D1172,episodes!$A$1:$D$76,3,FALSE)</f>
        <v>1</v>
      </c>
      <c r="H1172" s="37">
        <f>VLOOKUP(D1172,episodes!$A$1:$D$76,4,FALSE)</f>
        <v>3</v>
      </c>
      <c r="I1172" s="36"/>
      <c r="J1172" s="43"/>
      <c r="K1172" s="44">
        <f>COUNTIFS(A:A,A1171)</f>
        <v>3</v>
      </c>
      <c r="L1172" s="44">
        <f>COUNTIFS(B:B,B1172)</f>
        <v>2</v>
      </c>
      <c r="M1172" s="39" t="s">
        <v>2536</v>
      </c>
      <c r="N1172" s="45"/>
      <c r="O1172" s="39" t="s">
        <v>1223</v>
      </c>
      <c r="P1172" s="39" t="s">
        <v>2979</v>
      </c>
    </row>
    <row r="1173" spans="1:16" s="40" customFormat="1" hidden="1" x14ac:dyDescent="0.3">
      <c r="A1173" s="40" t="s">
        <v>1903</v>
      </c>
      <c r="B1173" s="43" t="s">
        <v>3468</v>
      </c>
      <c r="C1173" s="50" t="s">
        <v>2614</v>
      </c>
      <c r="D1173" s="41">
        <v>103</v>
      </c>
      <c r="E1173" s="42">
        <f>VLOOKUP(D1173,episodes!$A$1:$B$76,2,FALSE)</f>
        <v>4</v>
      </c>
      <c r="F1173" s="37" t="str">
        <f>VLOOKUP(D1173,episodes!$A$1:$E$76,5,FALSE)</f>
        <v>Where No Man Has Gone Before</v>
      </c>
      <c r="G1173" s="37">
        <f>VLOOKUP(D1173,episodes!$A$1:$D$76,3,FALSE)</f>
        <v>1</v>
      </c>
      <c r="H1173" s="37">
        <f>VLOOKUP(D1173,episodes!$A$1:$D$76,4,FALSE)</f>
        <v>3</v>
      </c>
      <c r="I1173" s="36"/>
      <c r="J1173" s="43"/>
      <c r="K1173" s="44">
        <f>COUNTIFS(A:A,A1172)</f>
        <v>2</v>
      </c>
      <c r="L1173" s="44">
        <f>COUNTIFS(B:B,B1173)</f>
        <v>2</v>
      </c>
      <c r="M1173" s="39" t="s">
        <v>2527</v>
      </c>
      <c r="N1173" s="45"/>
      <c r="O1173" s="39" t="s">
        <v>1257</v>
      </c>
      <c r="P1173" s="39" t="s">
        <v>2979</v>
      </c>
    </row>
    <row r="1174" spans="1:16" s="40" customFormat="1" hidden="1" x14ac:dyDescent="0.3">
      <c r="A1174" s="40" t="s">
        <v>1904</v>
      </c>
      <c r="B1174" s="40" t="s">
        <v>876</v>
      </c>
      <c r="C1174" s="50" t="s">
        <v>3279</v>
      </c>
      <c r="D1174" s="41">
        <v>115</v>
      </c>
      <c r="E1174" s="42">
        <f>VLOOKUP(D1174,episodes!$A$1:$B$76,2,FALSE)</f>
        <v>16</v>
      </c>
      <c r="F1174" s="37" t="str">
        <f>VLOOKUP(D1174,episodes!$A$1:$E$76,5,FALSE)</f>
        <v>Shore Leave</v>
      </c>
      <c r="G1174" s="37">
        <f>VLOOKUP(D1174,episodes!$A$1:$D$76,3,FALSE)</f>
        <v>1</v>
      </c>
      <c r="H1174" s="37">
        <f>VLOOKUP(D1174,episodes!$A$1:$D$76,4,FALSE)</f>
        <v>15</v>
      </c>
      <c r="I1174" s="36"/>
      <c r="J1174" s="43"/>
      <c r="K1174" s="44">
        <f>COUNTIFS(A:A,A1173)</f>
        <v>2</v>
      </c>
      <c r="L1174" s="44">
        <f>COUNTIFS(B:B,B1174)</f>
        <v>4</v>
      </c>
      <c r="M1174" s="39" t="s">
        <v>524</v>
      </c>
      <c r="N1174" s="45"/>
      <c r="O1174" s="39" t="s">
        <v>331</v>
      </c>
      <c r="P1174" s="39" t="s">
        <v>2979</v>
      </c>
    </row>
    <row r="1175" spans="1:16" s="40" customFormat="1" hidden="1" x14ac:dyDescent="0.3">
      <c r="A1175" s="40" t="s">
        <v>1904</v>
      </c>
      <c r="B1175" s="40" t="s">
        <v>876</v>
      </c>
      <c r="C1175" s="50" t="s">
        <v>3278</v>
      </c>
      <c r="D1175" s="41">
        <v>115</v>
      </c>
      <c r="E1175" s="42">
        <f>VLOOKUP(D1175,episodes!$A$1:$B$76,2,FALSE)</f>
        <v>16</v>
      </c>
      <c r="F1175" s="37" t="str">
        <f>VLOOKUP(D1175,episodes!$A$1:$E$76,5,FALSE)</f>
        <v>Shore Leave</v>
      </c>
      <c r="G1175" s="37">
        <f>VLOOKUP(D1175,episodes!$A$1:$D$76,3,FALSE)</f>
        <v>1</v>
      </c>
      <c r="H1175" s="37">
        <f>VLOOKUP(D1175,episodes!$A$1:$D$76,4,FALSE)</f>
        <v>15</v>
      </c>
      <c r="I1175" s="36"/>
      <c r="J1175" s="43"/>
      <c r="K1175" s="44">
        <f>COUNTIFS(A:A,A1174)</f>
        <v>4</v>
      </c>
      <c r="L1175" s="44">
        <f>COUNTIFS(B:B,B1175)</f>
        <v>4</v>
      </c>
      <c r="M1175" s="39" t="s">
        <v>2542</v>
      </c>
      <c r="N1175" s="45"/>
      <c r="O1175" s="39" t="s">
        <v>331</v>
      </c>
      <c r="P1175" s="39" t="s">
        <v>2979</v>
      </c>
    </row>
    <row r="1176" spans="1:16" s="40" customFormat="1" hidden="1" x14ac:dyDescent="0.3">
      <c r="A1176" s="40" t="s">
        <v>1904</v>
      </c>
      <c r="B1176" s="40" t="s">
        <v>876</v>
      </c>
      <c r="C1176" s="54" t="str">
        <f>UPPER(LEFT(O1176,1))&amp;RIGHT(O1176,LEN(O1176)-1)</f>
        <v>McCoy slips Kirk a mickie and he appears to die in battle</v>
      </c>
      <c r="D1176" s="48">
        <v>201</v>
      </c>
      <c r="E1176" s="42">
        <f>VLOOKUP(D1176,episodes!$A$1:$B$76,2,FALSE)</f>
        <v>31</v>
      </c>
      <c r="F1176" s="37" t="str">
        <f>VLOOKUP(D1176,episodes!$A$1:$E$76,5,FALSE)</f>
        <v>Amok Time</v>
      </c>
      <c r="G1176" s="37">
        <f>VLOOKUP(D1176,episodes!$A$1:$D$76,3,FALSE)</f>
        <v>2</v>
      </c>
      <c r="H1176" s="37">
        <f>VLOOKUP(D1176,episodes!$A$1:$D$76,4,FALSE)</f>
        <v>1</v>
      </c>
      <c r="I1176" s="36"/>
      <c r="J1176" s="43"/>
      <c r="K1176" s="44">
        <f>COUNTIFS(A:A,A1175)</f>
        <v>4</v>
      </c>
      <c r="L1176" s="44">
        <f>COUNTIFS(B:B,B1176)</f>
        <v>4</v>
      </c>
      <c r="M1176" s="46" t="s">
        <v>2491</v>
      </c>
      <c r="N1176" s="49" t="s">
        <v>2542</v>
      </c>
      <c r="O1176" s="46" t="s">
        <v>1182</v>
      </c>
      <c r="P1176" s="46" t="s">
        <v>2979</v>
      </c>
    </row>
    <row r="1177" spans="1:16" s="40" customFormat="1" hidden="1" x14ac:dyDescent="0.3">
      <c r="A1177" s="40" t="s">
        <v>1904</v>
      </c>
      <c r="B1177" s="40" t="s">
        <v>876</v>
      </c>
      <c r="C1177" s="54" t="str">
        <f>UPPER(LEFT(O1177,1))&amp;RIGHT(O1177,LEN(O1177)-1)</f>
        <v>Nomad kills Scotty but brings him back to life</v>
      </c>
      <c r="D1177" s="48">
        <v>203</v>
      </c>
      <c r="E1177" s="42">
        <f>VLOOKUP(D1177,episodes!$A$1:$B$76,2,FALSE)</f>
        <v>33</v>
      </c>
      <c r="F1177" s="37" t="str">
        <f>VLOOKUP(D1177,episodes!$A$1:$E$76,5,FALSE)</f>
        <v>The Changeling</v>
      </c>
      <c r="G1177" s="37">
        <f>VLOOKUP(D1177,episodes!$A$1:$D$76,3,FALSE)</f>
        <v>2</v>
      </c>
      <c r="H1177" s="37">
        <f>VLOOKUP(D1177,episodes!$A$1:$D$76,4,FALSE)</f>
        <v>3</v>
      </c>
      <c r="I1177" s="36"/>
      <c r="J1177" s="43"/>
      <c r="K1177" s="44">
        <f>COUNTIFS(A:A,A1176)</f>
        <v>4</v>
      </c>
      <c r="L1177" s="44">
        <f>COUNTIFS(B:B,B1177)</f>
        <v>4</v>
      </c>
      <c r="M1177" s="46" t="s">
        <v>2536</v>
      </c>
      <c r="N1177" s="49"/>
      <c r="O1177" s="46" t="s">
        <v>1515</v>
      </c>
      <c r="P1177" s="46" t="s">
        <v>2979</v>
      </c>
    </row>
    <row r="1178" spans="1:16" s="40" customFormat="1" hidden="1" x14ac:dyDescent="0.3">
      <c r="A1178" s="40" t="s">
        <v>1905</v>
      </c>
      <c r="B1178" s="34" t="s">
        <v>757</v>
      </c>
      <c r="C1178" s="50" t="s">
        <v>2689</v>
      </c>
      <c r="D1178" s="41">
        <v>105</v>
      </c>
      <c r="E1178" s="42">
        <f>VLOOKUP(D1178,episodes!$A$1:$B$76,2,FALSE)</f>
        <v>6</v>
      </c>
      <c r="F1178" s="37" t="str">
        <f>VLOOKUP(D1178,episodes!$A$1:$E$76,5,FALSE)</f>
        <v>The Enemy Within</v>
      </c>
      <c r="G1178" s="37">
        <f>VLOOKUP(D1178,episodes!$A$1:$D$76,3,FALSE)</f>
        <v>1</v>
      </c>
      <c r="H1178" s="37">
        <f>VLOOKUP(D1178,episodes!$A$1:$D$76,4,FALSE)</f>
        <v>5</v>
      </c>
      <c r="I1178" s="36"/>
      <c r="J1178" s="43"/>
      <c r="K1178" s="44">
        <f>COUNTIFS(A:A,A1177)</f>
        <v>4</v>
      </c>
      <c r="L1178" s="44">
        <f>COUNTIFS(B:B,B1178)</f>
        <v>16</v>
      </c>
      <c r="M1178" s="39" t="s">
        <v>584</v>
      </c>
      <c r="N1178" s="39" t="s">
        <v>2494</v>
      </c>
      <c r="O1178" s="39" t="s">
        <v>1574</v>
      </c>
      <c r="P1178" s="39" t="s">
        <v>2979</v>
      </c>
    </row>
    <row r="1179" spans="1:16" s="40" customFormat="1" hidden="1" x14ac:dyDescent="0.3">
      <c r="A1179" s="40" t="s">
        <v>1905</v>
      </c>
      <c r="B1179" s="34" t="s">
        <v>757</v>
      </c>
      <c r="C1179" s="50" t="s">
        <v>2955</v>
      </c>
      <c r="D1179" s="41">
        <v>107</v>
      </c>
      <c r="E1179" s="42">
        <f>VLOOKUP(D1179,episodes!$A$1:$B$76,2,FALSE)</f>
        <v>8</v>
      </c>
      <c r="F1179" s="37" t="str">
        <f>VLOOKUP(D1179,episodes!$A$1:$E$76,5,FALSE)</f>
        <v>What Are Little Girls Made Of?</v>
      </c>
      <c r="G1179" s="37">
        <f>VLOOKUP(D1179,episodes!$A$1:$D$76,3,FALSE)</f>
        <v>1</v>
      </c>
      <c r="H1179" s="37">
        <f>VLOOKUP(D1179,episodes!$A$1:$D$76,4,FALSE)</f>
        <v>7</v>
      </c>
      <c r="I1179" s="36"/>
      <c r="J1179" s="43"/>
      <c r="K1179" s="44">
        <f>COUNTIFS(A:A,A1178)</f>
        <v>7</v>
      </c>
      <c r="L1179" s="44">
        <f>COUNTIFS(B:B,B1179)</f>
        <v>16</v>
      </c>
      <c r="M1179" s="39" t="s">
        <v>521</v>
      </c>
      <c r="N1179" s="39"/>
      <c r="O1179" s="39" t="s">
        <v>1431</v>
      </c>
      <c r="P1179" s="39" t="s">
        <v>2979</v>
      </c>
    </row>
    <row r="1180" spans="1:16" s="40" customFormat="1" hidden="1" x14ac:dyDescent="0.3">
      <c r="A1180" s="40" t="s">
        <v>1905</v>
      </c>
      <c r="B1180" s="34" t="s">
        <v>757</v>
      </c>
      <c r="C1180" s="50" t="s">
        <v>3036</v>
      </c>
      <c r="D1180" s="41">
        <v>108</v>
      </c>
      <c r="E1180" s="42">
        <f>VLOOKUP(D1180,episodes!$A$1:$B$76,2,FALSE)</f>
        <v>9</v>
      </c>
      <c r="F1180" s="37" t="str">
        <f>VLOOKUP(D1180,episodes!$A$1:$E$76,5,FALSE)</f>
        <v>Miri</v>
      </c>
      <c r="G1180" s="37">
        <f>VLOOKUP(D1180,episodes!$A$1:$D$76,3,FALSE)</f>
        <v>1</v>
      </c>
      <c r="H1180" s="37">
        <f>VLOOKUP(D1180,episodes!$A$1:$D$76,4,FALSE)</f>
        <v>8</v>
      </c>
      <c r="I1180" s="36"/>
      <c r="J1180" s="43"/>
      <c r="K1180" s="44">
        <f>COUNTIFS(A:A,A1179)</f>
        <v>7</v>
      </c>
      <c r="L1180" s="44">
        <f>COUNTIFS(B:B,B1180)</f>
        <v>16</v>
      </c>
      <c r="M1180" s="46" t="s">
        <v>584</v>
      </c>
      <c r="N1180" s="45"/>
      <c r="O1180" s="39" t="s">
        <v>387</v>
      </c>
      <c r="P1180" s="39" t="s">
        <v>2979</v>
      </c>
    </row>
    <row r="1181" spans="1:16" s="40" customFormat="1" hidden="1" x14ac:dyDescent="0.3">
      <c r="A1181" s="40" t="s">
        <v>1905</v>
      </c>
      <c r="B1181" s="34" t="s">
        <v>757</v>
      </c>
      <c r="C1181" s="50" t="s">
        <v>3214</v>
      </c>
      <c r="D1181" s="41">
        <v>109</v>
      </c>
      <c r="E1181" s="42">
        <f>VLOOKUP(D1181,episodes!$A$1:$B$76,2,FALSE)</f>
        <v>10</v>
      </c>
      <c r="F1181" s="37" t="str">
        <f>VLOOKUP(D1181,episodes!$A$1:$E$76,5,FALSE)</f>
        <v>Dagger of the Mind</v>
      </c>
      <c r="G1181" s="37">
        <f>VLOOKUP(D1181,episodes!$A$1:$D$76,3,FALSE)</f>
        <v>1</v>
      </c>
      <c r="H1181" s="37">
        <f>VLOOKUP(D1181,episodes!$A$1:$D$76,4,FALSE)</f>
        <v>9</v>
      </c>
      <c r="I1181" s="36"/>
      <c r="J1181" s="43"/>
      <c r="K1181" s="44">
        <f>COUNTIFS(A:A,A1180)</f>
        <v>7</v>
      </c>
      <c r="L1181" s="44">
        <f>COUNTIFS(B:B,B1181)</f>
        <v>16</v>
      </c>
      <c r="M1181" s="39" t="s">
        <v>516</v>
      </c>
      <c r="N1181" s="45"/>
      <c r="O1181" s="39" t="s">
        <v>659</v>
      </c>
      <c r="P1181" s="39" t="s">
        <v>2979</v>
      </c>
    </row>
    <row r="1182" spans="1:16" s="40" customFormat="1" hidden="1" x14ac:dyDescent="0.3">
      <c r="A1182" s="40" t="s">
        <v>1905</v>
      </c>
      <c r="B1182" s="43" t="s">
        <v>0</v>
      </c>
      <c r="C1182" s="54" t="s">
        <v>3492</v>
      </c>
      <c r="D1182" s="48">
        <v>116</v>
      </c>
      <c r="E1182" s="42">
        <f>VLOOKUP(D1182,episodes!$A$1:$B$76,2,FALSE)</f>
        <v>17</v>
      </c>
      <c r="F1182" s="37" t="str">
        <f>VLOOKUP(D1182,episodes!$A$1:$E$76,5,FALSE)</f>
        <v>The Galileo Seven</v>
      </c>
      <c r="G1182" s="37">
        <f>VLOOKUP(D1182,episodes!$A$1:$D$76,3,FALSE)</f>
        <v>1</v>
      </c>
      <c r="H1182" s="37">
        <f>VLOOKUP(D1182,episodes!$A$1:$D$76,4,FALSE)</f>
        <v>16</v>
      </c>
      <c r="I1182" s="36"/>
      <c r="J1182" s="43"/>
      <c r="K1182" s="44">
        <f>COUNTIFS(A:A,A1174)</f>
        <v>4</v>
      </c>
      <c r="L1182" s="44">
        <f>COUNTIFS(B:B,B1182)</f>
        <v>63</v>
      </c>
      <c r="M1182" s="46"/>
      <c r="N1182" s="39"/>
      <c r="O1182" s="49" t="s">
        <v>1476</v>
      </c>
      <c r="P1182" s="46" t="s">
        <v>2979</v>
      </c>
    </row>
    <row r="1183" spans="1:16" s="40" customFormat="1" hidden="1" x14ac:dyDescent="0.3">
      <c r="A1183" s="40" t="s">
        <v>1905</v>
      </c>
      <c r="B1183" s="34" t="s">
        <v>757</v>
      </c>
      <c r="C1183" s="54" t="str">
        <f>UPPER(LEFT(O1183,1))&amp;RIGHT(O1183,LEN(O1183)-1)</f>
        <v>Uhura</v>
      </c>
      <c r="D1183" s="48">
        <v>128</v>
      </c>
      <c r="E1183" s="42">
        <f>VLOOKUP(D1183,episodes!$A$1:$B$76,2,FALSE)</f>
        <v>29</v>
      </c>
      <c r="F1183" s="37" t="str">
        <f>VLOOKUP(D1183,episodes!$A$1:$E$76,5,FALSE)</f>
        <v>The City on the Edge of Forever</v>
      </c>
      <c r="G1183" s="37">
        <f>VLOOKUP(D1183,episodes!$A$1:$D$76,3,FALSE)</f>
        <v>1</v>
      </c>
      <c r="H1183" s="37">
        <f>VLOOKUP(D1183,episodes!$A$1:$D$76,4,FALSE)</f>
        <v>28</v>
      </c>
      <c r="I1183" s="36"/>
      <c r="J1183" s="43"/>
      <c r="K1183" s="44">
        <f>COUNTIFS(A:A,A1182)</f>
        <v>7</v>
      </c>
      <c r="L1183" s="44">
        <f>COUNTIFS(B:B,B1183)</f>
        <v>16</v>
      </c>
      <c r="M1183" s="46" t="s">
        <v>1247</v>
      </c>
      <c r="N1183" s="49"/>
      <c r="O1183" s="46" t="s">
        <v>1247</v>
      </c>
      <c r="P1183" s="46" t="s">
        <v>2979</v>
      </c>
    </row>
    <row r="1184" spans="1:16" s="40" customFormat="1" hidden="1" x14ac:dyDescent="0.3">
      <c r="A1184" s="40" t="s">
        <v>1905</v>
      </c>
      <c r="B1184" s="34" t="s">
        <v>757</v>
      </c>
      <c r="C1184" s="54" t="str">
        <f>UPPER(LEFT(O1184,1))&amp;RIGHT(O1184,LEN(O1184)-1)</f>
        <v>Uhura on bridge</v>
      </c>
      <c r="D1184" s="48">
        <v>202</v>
      </c>
      <c r="E1184" s="42">
        <f>VLOOKUP(D1184,episodes!$A$1:$B$76,2,FALSE)</f>
        <v>32</v>
      </c>
      <c r="F1184" s="37" t="str">
        <f>VLOOKUP(D1184,episodes!$A$1:$E$76,5,FALSE)</f>
        <v>Who Mourns for Adonais?</v>
      </c>
      <c r="G1184" s="37">
        <f>VLOOKUP(D1184,episodes!$A$1:$D$76,3,FALSE)</f>
        <v>2</v>
      </c>
      <c r="H1184" s="37">
        <f>VLOOKUP(D1184,episodes!$A$1:$D$76,4,FALSE)</f>
        <v>2</v>
      </c>
      <c r="I1184" s="36"/>
      <c r="J1184" s="43"/>
      <c r="K1184" s="44">
        <f>COUNTIFS(A:A,A1183)</f>
        <v>7</v>
      </c>
      <c r="L1184" s="44">
        <f>COUNTIFS(B:B,B1184)</f>
        <v>16</v>
      </c>
      <c r="M1184" s="46" t="s">
        <v>1247</v>
      </c>
      <c r="N1184" s="49"/>
      <c r="O1184" s="46" t="s">
        <v>1248</v>
      </c>
      <c r="P1184" s="46" t="s">
        <v>2979</v>
      </c>
    </row>
    <row r="1185" spans="1:16" s="40" customFormat="1" hidden="1" x14ac:dyDescent="0.3">
      <c r="A1185" s="40" t="s">
        <v>1906</v>
      </c>
      <c r="B1185" s="43" t="s">
        <v>789</v>
      </c>
      <c r="C1185" s="35" t="s">
        <v>2573</v>
      </c>
      <c r="D1185" s="41">
        <v>102</v>
      </c>
      <c r="E1185" s="42">
        <f>VLOOKUP(D1185,episodes!$A$1:$B$76,2,FALSE)</f>
        <v>3</v>
      </c>
      <c r="F1185" s="37" t="str">
        <f>VLOOKUP(D1185,episodes!$A$1:$E$76,5,FALSE)</f>
        <v>Charlie X</v>
      </c>
      <c r="G1185" s="37">
        <f>VLOOKUP(D1185,episodes!$A$1:$D$76,3,FALSE)</f>
        <v>1</v>
      </c>
      <c r="H1185" s="37">
        <f>VLOOKUP(D1185,episodes!$A$1:$D$76,4,FALSE)</f>
        <v>2</v>
      </c>
      <c r="I1185" s="36"/>
      <c r="J1185" s="43"/>
      <c r="K1185" s="44">
        <f>COUNTIFS(A:A,A1184)</f>
        <v>7</v>
      </c>
      <c r="L1185" s="44">
        <f>COUNTIFS(B:B,B1185)</f>
        <v>8</v>
      </c>
      <c r="M1185" s="46" t="s">
        <v>2543</v>
      </c>
      <c r="N1185" s="39"/>
      <c r="O1185" s="39" t="s">
        <v>1448</v>
      </c>
      <c r="P1185" s="39" t="s">
        <v>2979</v>
      </c>
    </row>
    <row r="1186" spans="1:16" s="40" customFormat="1" hidden="1" x14ac:dyDescent="0.3">
      <c r="A1186" s="40" t="s">
        <v>1906</v>
      </c>
      <c r="B1186" s="43" t="s">
        <v>789</v>
      </c>
      <c r="C1186" s="35" t="s">
        <v>2572</v>
      </c>
      <c r="D1186" s="41">
        <v>102</v>
      </c>
      <c r="E1186" s="42">
        <f>VLOOKUP(D1186,episodes!$A$1:$B$76,2,FALSE)</f>
        <v>3</v>
      </c>
      <c r="F1186" s="37" t="str">
        <f>VLOOKUP(D1186,episodes!$A$1:$E$76,5,FALSE)</f>
        <v>Charlie X</v>
      </c>
      <c r="G1186" s="37">
        <f>VLOOKUP(D1186,episodes!$A$1:$D$76,3,FALSE)</f>
        <v>1</v>
      </c>
      <c r="H1186" s="37">
        <f>VLOOKUP(D1186,episodes!$A$1:$D$76,4,FALSE)</f>
        <v>2</v>
      </c>
      <c r="I1186" s="36"/>
      <c r="J1186" s="43"/>
      <c r="K1186" s="44">
        <f>COUNTIFS(A:A,A1185)</f>
        <v>3</v>
      </c>
      <c r="L1186" s="44">
        <f>COUNTIFS(B:B,B1186)</f>
        <v>8</v>
      </c>
      <c r="M1186" s="39" t="s">
        <v>88</v>
      </c>
      <c r="N1186" s="45"/>
      <c r="O1186" s="39" t="s">
        <v>1523</v>
      </c>
      <c r="P1186" s="39" t="s">
        <v>2979</v>
      </c>
    </row>
    <row r="1187" spans="1:16" s="40" customFormat="1" hidden="1" x14ac:dyDescent="0.3">
      <c r="A1187" s="40" t="s">
        <v>1906</v>
      </c>
      <c r="B1187" s="43" t="s">
        <v>789</v>
      </c>
      <c r="C1187" s="50" t="s">
        <v>3312</v>
      </c>
      <c r="D1187" s="41">
        <v>117</v>
      </c>
      <c r="E1187" s="42">
        <f>VLOOKUP(D1187,episodes!$A$1:$B$76,2,FALSE)</f>
        <v>18</v>
      </c>
      <c r="F1187" s="37" t="str">
        <f>VLOOKUP(D1187,episodes!$A$1:$E$76,5,FALSE)</f>
        <v>The Squire of Gothos</v>
      </c>
      <c r="G1187" s="37">
        <f>VLOOKUP(D1187,episodes!$A$1:$D$76,3,FALSE)</f>
        <v>1</v>
      </c>
      <c r="H1187" s="37">
        <f>VLOOKUP(D1187,episodes!$A$1:$D$76,4,FALSE)</f>
        <v>17</v>
      </c>
      <c r="I1187" s="36"/>
      <c r="J1187" s="43"/>
      <c r="K1187" s="44">
        <f>COUNTIFS(A:A,A1186)</f>
        <v>3</v>
      </c>
      <c r="L1187" s="44">
        <f>COUNTIFS(B:B,B1187)</f>
        <v>8</v>
      </c>
      <c r="M1187" s="39" t="s">
        <v>512</v>
      </c>
      <c r="N1187" s="45"/>
      <c r="O1187" s="39" t="s">
        <v>1488</v>
      </c>
      <c r="P1187" s="39" t="s">
        <v>2979</v>
      </c>
    </row>
    <row r="1188" spans="1:16" s="40" customFormat="1" hidden="1" x14ac:dyDescent="0.3">
      <c r="A1188" s="40" t="s">
        <v>1908</v>
      </c>
      <c r="B1188" s="34" t="s">
        <v>507</v>
      </c>
      <c r="C1188" s="35" t="s">
        <v>2464</v>
      </c>
      <c r="D1188" s="41">
        <v>100</v>
      </c>
      <c r="E1188" s="42">
        <f>VLOOKUP(D1188,episodes!$A$1:$B$76,2,FALSE)</f>
        <v>1</v>
      </c>
      <c r="F1188" s="37" t="str">
        <f>VLOOKUP(D1188,episodes!$A$1:$E$76,5,FALSE)</f>
        <v>The Cage</v>
      </c>
      <c r="G1188" s="37">
        <f>VLOOKUP(D1188,episodes!$A$1:$D$76,3,FALSE)</f>
        <v>1</v>
      </c>
      <c r="H1188" s="37">
        <f>VLOOKUP(D1188,episodes!$A$1:$D$76,4,FALSE)</f>
        <v>0</v>
      </c>
      <c r="I1188" s="36"/>
      <c r="J1188" s="43"/>
      <c r="K1188" s="44">
        <f>COUNTIFS(A:A,A1187)</f>
        <v>3</v>
      </c>
      <c r="L1188" s="44">
        <f>COUNTIFS(B:B,B1188)</f>
        <v>45</v>
      </c>
      <c r="M1188" s="39"/>
      <c r="N1188" s="45"/>
      <c r="O1188" s="39" t="s">
        <v>694</v>
      </c>
      <c r="P1188" s="39" t="s">
        <v>2979</v>
      </c>
    </row>
    <row r="1189" spans="1:16" s="40" customFormat="1" hidden="1" x14ac:dyDescent="0.3">
      <c r="A1189" s="40" t="s">
        <v>1908</v>
      </c>
      <c r="B1189" s="34" t="s">
        <v>507</v>
      </c>
      <c r="C1189" s="50" t="s">
        <v>3215</v>
      </c>
      <c r="D1189" s="48">
        <v>109</v>
      </c>
      <c r="E1189" s="42">
        <f>VLOOKUP(D1189,episodes!$A$1:$B$76,2,FALSE)</f>
        <v>10</v>
      </c>
      <c r="F1189" s="37" t="str">
        <f>VLOOKUP(D1189,episodes!$A$1:$E$76,5,FALSE)</f>
        <v>Dagger of the Mind</v>
      </c>
      <c r="G1189" s="37">
        <f>VLOOKUP(D1189,episodes!$A$1:$D$76,3,FALSE)</f>
        <v>1</v>
      </c>
      <c r="H1189" s="37">
        <f>VLOOKUP(D1189,episodes!$A$1:$D$76,4,FALSE)</f>
        <v>9</v>
      </c>
      <c r="I1189" s="36"/>
      <c r="J1189" s="43"/>
      <c r="K1189" s="44">
        <f>COUNTIFS(A:A,A1188)</f>
        <v>13</v>
      </c>
      <c r="L1189" s="44">
        <f>COUNTIFS(B:B,B1189)</f>
        <v>45</v>
      </c>
      <c r="M1189" s="46" t="s">
        <v>580</v>
      </c>
      <c r="N1189" s="46"/>
      <c r="O1189" s="46" t="s">
        <v>124</v>
      </c>
      <c r="P1189" s="46" t="s">
        <v>2979</v>
      </c>
    </row>
    <row r="1190" spans="1:16" s="40" customFormat="1" hidden="1" x14ac:dyDescent="0.3">
      <c r="A1190" s="40" t="s">
        <v>1908</v>
      </c>
      <c r="B1190" s="34" t="s">
        <v>772</v>
      </c>
      <c r="C1190" s="50" t="s">
        <v>3232</v>
      </c>
      <c r="D1190" s="41">
        <v>110</v>
      </c>
      <c r="E1190" s="42">
        <f>VLOOKUP(D1190,episodes!$A$1:$B$76,2,FALSE)</f>
        <v>11</v>
      </c>
      <c r="F1190" s="37" t="str">
        <f>VLOOKUP(D1190,episodes!$A$1:$E$76,5,FALSE)</f>
        <v>The Corbomite Maneuver</v>
      </c>
      <c r="G1190" s="37">
        <f>VLOOKUP(D1190,episodes!$A$1:$D$76,3,FALSE)</f>
        <v>1</v>
      </c>
      <c r="H1190" s="37">
        <f>VLOOKUP(D1190,episodes!$A$1:$D$76,4,FALSE)</f>
        <v>10</v>
      </c>
      <c r="I1190" s="36"/>
      <c r="J1190" s="43"/>
      <c r="K1190" s="44">
        <f>COUNTIFS(A:A,A1189)</f>
        <v>13</v>
      </c>
      <c r="L1190" s="44">
        <f>COUNTIFS(B:B,B1190)</f>
        <v>4</v>
      </c>
      <c r="M1190" s="46" t="s">
        <v>127</v>
      </c>
      <c r="N1190" s="45"/>
      <c r="O1190" s="39" t="s">
        <v>318</v>
      </c>
      <c r="P1190" s="39" t="s">
        <v>2979</v>
      </c>
    </row>
    <row r="1191" spans="1:16" s="40" customFormat="1" hidden="1" x14ac:dyDescent="0.3">
      <c r="A1191" s="40" t="s">
        <v>1908</v>
      </c>
      <c r="B1191" s="34" t="s">
        <v>769</v>
      </c>
      <c r="C1191" s="50" t="s">
        <v>3516</v>
      </c>
      <c r="D1191" s="41">
        <v>111</v>
      </c>
      <c r="E1191" s="42">
        <f>VLOOKUP(D1191,episodes!$A$1:$B$76,2,FALSE)</f>
        <v>12</v>
      </c>
      <c r="F1191" s="37" t="str">
        <f>VLOOKUP(D1191,episodes!$A$1:$E$76,5,FALSE)</f>
        <v>The Menagerie, Part I</v>
      </c>
      <c r="G1191" s="37">
        <f>VLOOKUP(D1191,episodes!$A$1:$D$76,3,FALSE)</f>
        <v>1</v>
      </c>
      <c r="H1191" s="37">
        <f>VLOOKUP(D1191,episodes!$A$1:$D$76,4,FALSE)</f>
        <v>11</v>
      </c>
      <c r="I1191" s="36"/>
      <c r="J1191" s="43"/>
      <c r="K1191" s="44">
        <f>COUNTIFS(A:A,A1190)</f>
        <v>13</v>
      </c>
      <c r="L1191" s="44">
        <f>COUNTIFS(B:B,B1191)</f>
        <v>3</v>
      </c>
      <c r="M1191" s="46" t="s">
        <v>2491</v>
      </c>
      <c r="N1191" s="45" t="s">
        <v>598</v>
      </c>
      <c r="O1191" s="39" t="s">
        <v>176</v>
      </c>
      <c r="P1191" s="39" t="s">
        <v>2979</v>
      </c>
    </row>
    <row r="1192" spans="1:16" s="40" customFormat="1" hidden="1" x14ac:dyDescent="0.3">
      <c r="A1192" s="40" t="s">
        <v>1908</v>
      </c>
      <c r="B1192" s="34" t="s">
        <v>772</v>
      </c>
      <c r="C1192" s="50" t="s">
        <v>3240</v>
      </c>
      <c r="D1192" s="41">
        <v>111</v>
      </c>
      <c r="E1192" s="42">
        <f>VLOOKUP(D1192,episodes!$A$1:$B$76,2,FALSE)</f>
        <v>12</v>
      </c>
      <c r="F1192" s="37" t="str">
        <f>VLOOKUP(D1192,episodes!$A$1:$E$76,5,FALSE)</f>
        <v>The Menagerie, Part I</v>
      </c>
      <c r="G1192" s="37">
        <f>VLOOKUP(D1192,episodes!$A$1:$D$76,3,FALSE)</f>
        <v>1</v>
      </c>
      <c r="H1192" s="37">
        <f>VLOOKUP(D1192,episodes!$A$1:$D$76,4,FALSE)</f>
        <v>11</v>
      </c>
      <c r="I1192" s="36"/>
      <c r="J1192" s="43"/>
      <c r="K1192" s="44">
        <f>COUNTIFS(A:A,A1191)</f>
        <v>13</v>
      </c>
      <c r="L1192" s="44">
        <f>COUNTIFS(B:B,B1192)</f>
        <v>4</v>
      </c>
      <c r="M1192" s="46" t="s">
        <v>243</v>
      </c>
      <c r="N1192" s="39" t="s">
        <v>176</v>
      </c>
      <c r="O1192" s="39" t="s">
        <v>1294</v>
      </c>
      <c r="P1192" s="39" t="s">
        <v>2979</v>
      </c>
    </row>
    <row r="1193" spans="1:16" s="40" customFormat="1" hidden="1" x14ac:dyDescent="0.3">
      <c r="A1193" s="40" t="s">
        <v>1908</v>
      </c>
      <c r="B1193" s="34" t="s">
        <v>507</v>
      </c>
      <c r="C1193" s="50" t="s">
        <v>3263</v>
      </c>
      <c r="D1193" s="48">
        <v>114</v>
      </c>
      <c r="E1193" s="42">
        <f>VLOOKUP(D1193,episodes!$A$1:$B$76,2,FALSE)</f>
        <v>15</v>
      </c>
      <c r="F1193" s="37" t="str">
        <f>VLOOKUP(D1193,episodes!$A$1:$E$76,5,FALSE)</f>
        <v>Balance of Terror</v>
      </c>
      <c r="G1193" s="37">
        <f>VLOOKUP(D1193,episodes!$A$1:$D$76,3,FALSE)</f>
        <v>1</v>
      </c>
      <c r="H1193" s="37">
        <f>VLOOKUP(D1193,episodes!$A$1:$D$76,4,FALSE)</f>
        <v>14</v>
      </c>
      <c r="I1193" s="36"/>
      <c r="J1193" s="43"/>
      <c r="K1193" s="44">
        <f>COUNTIFS(A:A,A1192)</f>
        <v>13</v>
      </c>
      <c r="L1193" s="44">
        <f>COUNTIFS(B:B,B1193)</f>
        <v>45</v>
      </c>
      <c r="M1193" s="46"/>
      <c r="N1193" s="49"/>
      <c r="O1193" s="46" t="s">
        <v>366</v>
      </c>
      <c r="P1193" s="46" t="s">
        <v>2979</v>
      </c>
    </row>
    <row r="1194" spans="1:16" s="40" customFormat="1" hidden="1" x14ac:dyDescent="0.3">
      <c r="A1194" s="40" t="s">
        <v>1908</v>
      </c>
      <c r="B1194" s="34" t="s">
        <v>760</v>
      </c>
      <c r="C1194" s="50" t="s">
        <v>3262</v>
      </c>
      <c r="D1194" s="48">
        <v>114</v>
      </c>
      <c r="E1194" s="42">
        <f>VLOOKUP(D1194,episodes!$A$1:$B$76,2,FALSE)</f>
        <v>15</v>
      </c>
      <c r="F1194" s="37" t="str">
        <f>VLOOKUP(D1194,episodes!$A$1:$E$76,5,FALSE)</f>
        <v>Balance of Terror</v>
      </c>
      <c r="G1194" s="37">
        <f>VLOOKUP(D1194,episodes!$A$1:$D$76,3,FALSE)</f>
        <v>1</v>
      </c>
      <c r="H1194" s="37">
        <f>VLOOKUP(D1194,episodes!$A$1:$D$76,4,FALSE)</f>
        <v>14</v>
      </c>
      <c r="I1194" s="36"/>
      <c r="J1194" s="43"/>
      <c r="K1194" s="44">
        <f>COUNTIFS(A:A,A1193)</f>
        <v>13</v>
      </c>
      <c r="L1194" s="44">
        <f>COUNTIFS(B:B,B1194)</f>
        <v>1</v>
      </c>
      <c r="M1194" s="46" t="s">
        <v>594</v>
      </c>
      <c r="N1194" s="46"/>
      <c r="O1194" s="46" t="s">
        <v>1498</v>
      </c>
      <c r="P1194" s="46" t="s">
        <v>2979</v>
      </c>
    </row>
    <row r="1195" spans="1:16" s="40" customFormat="1" hidden="1" x14ac:dyDescent="0.3">
      <c r="A1195" s="40" t="s">
        <v>1908</v>
      </c>
      <c r="B1195" s="34" t="s">
        <v>769</v>
      </c>
      <c r="C1195" s="50" t="s">
        <v>3291</v>
      </c>
      <c r="D1195" s="48">
        <v>116</v>
      </c>
      <c r="E1195" s="42">
        <f>VLOOKUP(D1195,episodes!$A$1:$B$76,2,FALSE)</f>
        <v>17</v>
      </c>
      <c r="F1195" s="37" t="str">
        <f>VLOOKUP(D1195,episodes!$A$1:$E$76,5,FALSE)</f>
        <v>The Galileo Seven</v>
      </c>
      <c r="G1195" s="37">
        <f>VLOOKUP(D1195,episodes!$A$1:$D$76,3,FALSE)</f>
        <v>1</v>
      </c>
      <c r="H1195" s="37">
        <f>VLOOKUP(D1195,episodes!$A$1:$D$76,4,FALSE)</f>
        <v>16</v>
      </c>
      <c r="I1195" s="36"/>
      <c r="J1195" s="43"/>
      <c r="K1195" s="44">
        <f>COUNTIFS(A:A,A1194)</f>
        <v>13</v>
      </c>
      <c r="L1195" s="44">
        <f>COUNTIFS(B:B,B1195)</f>
        <v>3</v>
      </c>
      <c r="M1195" s="46"/>
      <c r="N1195" s="49"/>
      <c r="O1195" s="46" t="s">
        <v>367</v>
      </c>
      <c r="P1195" s="46" t="s">
        <v>2979</v>
      </c>
    </row>
    <row r="1196" spans="1:16" s="40" customFormat="1" hidden="1" x14ac:dyDescent="0.3">
      <c r="A1196" s="40" t="s">
        <v>1908</v>
      </c>
      <c r="B1196" s="34" t="s">
        <v>769</v>
      </c>
      <c r="C1196" s="50" t="s">
        <v>3292</v>
      </c>
      <c r="D1196" s="48">
        <v>116</v>
      </c>
      <c r="E1196" s="42">
        <f>VLOOKUP(D1196,episodes!$A$1:$B$76,2,FALSE)</f>
        <v>17</v>
      </c>
      <c r="F1196" s="37" t="str">
        <f>VLOOKUP(D1196,episodes!$A$1:$E$76,5,FALSE)</f>
        <v>The Galileo Seven</v>
      </c>
      <c r="G1196" s="37">
        <f>VLOOKUP(D1196,episodes!$A$1:$D$76,3,FALSE)</f>
        <v>1</v>
      </c>
      <c r="H1196" s="37">
        <f>VLOOKUP(D1196,episodes!$A$1:$D$76,4,FALSE)</f>
        <v>16</v>
      </c>
      <c r="I1196" s="36"/>
      <c r="J1196" s="43"/>
      <c r="K1196" s="44">
        <f>COUNTIFS(A:A,A1195)</f>
        <v>13</v>
      </c>
      <c r="L1196" s="44">
        <f>COUNTIFS(B:B,B1196)</f>
        <v>3</v>
      </c>
      <c r="M1196" s="46"/>
      <c r="N1196" s="49"/>
      <c r="O1196" s="46" t="s">
        <v>368</v>
      </c>
      <c r="P1196" s="46" t="s">
        <v>2979</v>
      </c>
    </row>
    <row r="1197" spans="1:16" s="40" customFormat="1" hidden="1" x14ac:dyDescent="0.3">
      <c r="A1197" s="40" t="s">
        <v>1908</v>
      </c>
      <c r="B1197" s="34" t="s">
        <v>772</v>
      </c>
      <c r="C1197" s="50" t="s">
        <v>3334</v>
      </c>
      <c r="D1197" s="48">
        <v>119</v>
      </c>
      <c r="E1197" s="42">
        <f>VLOOKUP(D1197,episodes!$A$1:$B$76,2,FALSE)</f>
        <v>20</v>
      </c>
      <c r="F1197" s="37" t="str">
        <f>VLOOKUP(D1197,episodes!$A$1:$E$76,5,FALSE)</f>
        <v>Tomorrow Is Yesterday</v>
      </c>
      <c r="G1197" s="37">
        <f>VLOOKUP(D1197,episodes!$A$1:$D$76,3,FALSE)</f>
        <v>1</v>
      </c>
      <c r="H1197" s="37">
        <f>VLOOKUP(D1197,episodes!$A$1:$D$76,4,FALSE)</f>
        <v>19</v>
      </c>
      <c r="I1197" s="36"/>
      <c r="J1197" s="43"/>
      <c r="K1197" s="44">
        <f>COUNTIFS(A:A,A1196)</f>
        <v>13</v>
      </c>
      <c r="L1197" s="44">
        <f>COUNTIFS(B:B,B1197)</f>
        <v>4</v>
      </c>
      <c r="M1197" s="46" t="s">
        <v>2491</v>
      </c>
      <c r="N1197" s="49"/>
      <c r="O1197" s="46" t="s">
        <v>1295</v>
      </c>
      <c r="P1197" s="46" t="s">
        <v>2979</v>
      </c>
    </row>
    <row r="1198" spans="1:16" s="40" customFormat="1" hidden="1" x14ac:dyDescent="0.3">
      <c r="A1198" s="40" t="s">
        <v>1908</v>
      </c>
      <c r="B1198" s="34" t="s">
        <v>507</v>
      </c>
      <c r="C1198" s="54" t="str">
        <f>UPPER(LEFT(O1198,1))&amp;RIGHT(O1198,LEN(O1198)-1)</f>
        <v>Pergium, needed all over the Federation</v>
      </c>
      <c r="D1198" s="48">
        <v>125</v>
      </c>
      <c r="E1198" s="42">
        <f>VLOOKUP(D1198,episodes!$A$1:$B$76,2,FALSE)</f>
        <v>26</v>
      </c>
      <c r="F1198" s="37" t="str">
        <f>VLOOKUP(D1198,episodes!$A$1:$E$76,5,FALSE)</f>
        <v>The Devil in the Dark</v>
      </c>
      <c r="G1198" s="37">
        <f>VLOOKUP(D1198,episodes!$A$1:$D$76,3,FALSE)</f>
        <v>1</v>
      </c>
      <c r="H1198" s="37">
        <f>VLOOKUP(D1198,episodes!$A$1:$D$76,4,FALSE)</f>
        <v>25</v>
      </c>
      <c r="I1198" s="36"/>
      <c r="J1198" s="43"/>
      <c r="K1198" s="44">
        <f>COUNTIFS(A:A,A1197)</f>
        <v>13</v>
      </c>
      <c r="L1198" s="44">
        <f>COUNTIFS(B:B,B1198)</f>
        <v>45</v>
      </c>
      <c r="M1198" s="46"/>
      <c r="N1198" s="39"/>
      <c r="O1198" s="39" t="s">
        <v>1552</v>
      </c>
      <c r="P1198" s="46" t="s">
        <v>2979</v>
      </c>
    </row>
    <row r="1199" spans="1:16" s="40" customFormat="1" hidden="1" x14ac:dyDescent="0.3">
      <c r="A1199" s="40" t="s">
        <v>1908</v>
      </c>
      <c r="B1199" s="34" t="s">
        <v>508</v>
      </c>
      <c r="C1199" s="54" t="str">
        <f>UPPER(LEFT(O1199,1))&amp;RIGHT(O1199,LEN(O1199)-1)</f>
        <v>Cordrazine, magical medicine</v>
      </c>
      <c r="D1199" s="48">
        <v>128</v>
      </c>
      <c r="E1199" s="42">
        <f>VLOOKUP(D1199,episodes!$A$1:$B$76,2,FALSE)</f>
        <v>29</v>
      </c>
      <c r="F1199" s="37" t="str">
        <f>VLOOKUP(D1199,episodes!$A$1:$E$76,5,FALSE)</f>
        <v>The City on the Edge of Forever</v>
      </c>
      <c r="G1199" s="37">
        <f>VLOOKUP(D1199,episodes!$A$1:$D$76,3,FALSE)</f>
        <v>1</v>
      </c>
      <c r="H1199" s="37">
        <f>VLOOKUP(D1199,episodes!$A$1:$D$76,4,FALSE)</f>
        <v>28</v>
      </c>
      <c r="I1199" s="36"/>
      <c r="J1199" s="43"/>
      <c r="K1199" s="44">
        <f>COUNTIFS(A:A,A1198)</f>
        <v>13</v>
      </c>
      <c r="L1199" s="44">
        <f>COUNTIFS(B:B,B1199)</f>
        <v>5</v>
      </c>
      <c r="M1199" s="46" t="s">
        <v>2542</v>
      </c>
      <c r="N1199" s="49" t="s">
        <v>2527</v>
      </c>
      <c r="O1199" s="46" t="s">
        <v>693</v>
      </c>
      <c r="P1199" s="46" t="s">
        <v>2979</v>
      </c>
    </row>
    <row r="1200" spans="1:16" s="40" customFormat="1" hidden="1" x14ac:dyDescent="0.3">
      <c r="A1200" s="40" t="s">
        <v>1908</v>
      </c>
      <c r="B1200" s="34" t="s">
        <v>772</v>
      </c>
      <c r="C1200" s="54" t="str">
        <f>UPPER(LEFT(O1200,1))&amp;RIGHT(O1200,LEN(O1200)-1)</f>
        <v>Kirk: "our forward tracter beams, adjust to repel"</v>
      </c>
      <c r="D1200" s="48">
        <v>202</v>
      </c>
      <c r="E1200" s="42">
        <f>VLOOKUP(D1200,episodes!$A$1:$B$76,2,FALSE)</f>
        <v>32</v>
      </c>
      <c r="F1200" s="37" t="str">
        <f>VLOOKUP(D1200,episodes!$A$1:$E$76,5,FALSE)</f>
        <v>Who Mourns for Adonais?</v>
      </c>
      <c r="G1200" s="37">
        <f>VLOOKUP(D1200,episodes!$A$1:$D$76,3,FALSE)</f>
        <v>2</v>
      </c>
      <c r="H1200" s="37">
        <f>VLOOKUP(D1200,episodes!$A$1:$D$76,4,FALSE)</f>
        <v>2</v>
      </c>
      <c r="I1200" s="36"/>
      <c r="J1200" s="43"/>
      <c r="K1200" s="44">
        <f>COUNTIFS(A:A,A1199)</f>
        <v>13</v>
      </c>
      <c r="L1200" s="44">
        <f>COUNTIFS(B:B,B1200)</f>
        <v>4</v>
      </c>
      <c r="M1200" s="46" t="s">
        <v>2491</v>
      </c>
      <c r="N1200" s="49" t="s">
        <v>2527</v>
      </c>
      <c r="O1200" s="46" t="s">
        <v>1029</v>
      </c>
      <c r="P1200" s="46" t="s">
        <v>2979</v>
      </c>
    </row>
    <row r="1201" spans="1:16" s="40" customFormat="1" hidden="1" x14ac:dyDescent="0.3">
      <c r="A1201" s="40" t="s">
        <v>1909</v>
      </c>
      <c r="B1201" s="34" t="s">
        <v>771</v>
      </c>
      <c r="C1201" s="50" t="s">
        <v>2646</v>
      </c>
      <c r="D1201" s="36">
        <v>104</v>
      </c>
      <c r="E1201" s="42">
        <f>VLOOKUP(D1201,episodes!$A$1:$B$76,2,FALSE)</f>
        <v>5</v>
      </c>
      <c r="F1201" s="37" t="str">
        <f>VLOOKUP(D1201,episodes!$A$1:$E$76,5,FALSE)</f>
        <v>The Naked Time</v>
      </c>
      <c r="G1201" s="37">
        <f>VLOOKUP(D1201,episodes!$A$1:$D$76,3,FALSE)</f>
        <v>1</v>
      </c>
      <c r="H1201" s="37">
        <f>VLOOKUP(D1201,episodes!$A$1:$D$76,4,FALSE)</f>
        <v>4</v>
      </c>
      <c r="I1201" s="36"/>
      <c r="J1201" s="43"/>
      <c r="K1201" s="44">
        <f>COUNTIFS(A:A,A1200)</f>
        <v>13</v>
      </c>
      <c r="L1201" s="44">
        <f>COUNTIFS(B:B,B1201)</f>
        <v>2</v>
      </c>
      <c r="M1201" s="46" t="s">
        <v>1068</v>
      </c>
      <c r="N1201" s="45" t="s">
        <v>2536</v>
      </c>
      <c r="O1201" s="39" t="s">
        <v>380</v>
      </c>
      <c r="P1201" s="39" t="s">
        <v>2979</v>
      </c>
    </row>
    <row r="1202" spans="1:16" s="40" customFormat="1" hidden="1" x14ac:dyDescent="0.3">
      <c r="A1202" s="40" t="s">
        <v>1909</v>
      </c>
      <c r="B1202" s="34" t="s">
        <v>507</v>
      </c>
      <c r="C1202" s="50" t="s">
        <v>2933</v>
      </c>
      <c r="D1202" s="41">
        <v>106</v>
      </c>
      <c r="E1202" s="42">
        <f>VLOOKUP(D1202,episodes!$A$1:$B$76,2,FALSE)</f>
        <v>7</v>
      </c>
      <c r="F1202" s="37" t="str">
        <f>VLOOKUP(D1202,episodes!$A$1:$E$76,5,FALSE)</f>
        <v>Mudd's Women</v>
      </c>
      <c r="G1202" s="37">
        <f>VLOOKUP(D1202,episodes!$A$1:$D$76,3,FALSE)</f>
        <v>1</v>
      </c>
      <c r="H1202" s="37">
        <f>VLOOKUP(D1202,episodes!$A$1:$D$76,4,FALSE)</f>
        <v>6</v>
      </c>
      <c r="I1202" s="36"/>
      <c r="J1202" s="43"/>
      <c r="K1202" s="44">
        <f>COUNTIFS(A:A,A1201)</f>
        <v>9</v>
      </c>
      <c r="L1202" s="44">
        <f>COUNTIFS(B:B,B1202)</f>
        <v>45</v>
      </c>
      <c r="M1202" s="39"/>
      <c r="N1202" s="39"/>
      <c r="O1202" s="39" t="s">
        <v>1716</v>
      </c>
      <c r="P1202" s="39" t="s">
        <v>2979</v>
      </c>
    </row>
    <row r="1203" spans="1:16" s="40" customFormat="1" hidden="1" x14ac:dyDescent="0.3">
      <c r="A1203" s="40" t="s">
        <v>1909</v>
      </c>
      <c r="B1203" s="34" t="s">
        <v>759</v>
      </c>
      <c r="C1203" s="50" t="s">
        <v>2956</v>
      </c>
      <c r="D1203" s="41">
        <v>107</v>
      </c>
      <c r="E1203" s="42">
        <f>VLOOKUP(D1203,episodes!$A$1:$B$76,2,FALSE)</f>
        <v>8</v>
      </c>
      <c r="F1203" s="37" t="str">
        <f>VLOOKUP(D1203,episodes!$A$1:$E$76,5,FALSE)</f>
        <v>What Are Little Girls Made Of?</v>
      </c>
      <c r="G1203" s="37">
        <f>VLOOKUP(D1203,episodes!$A$1:$D$76,3,FALSE)</f>
        <v>1</v>
      </c>
      <c r="H1203" s="37">
        <f>VLOOKUP(D1203,episodes!$A$1:$D$76,4,FALSE)</f>
        <v>7</v>
      </c>
      <c r="I1203" s="36"/>
      <c r="J1203" s="43"/>
      <c r="K1203" s="44">
        <f>COUNTIFS(A:A,A1202)</f>
        <v>9</v>
      </c>
      <c r="L1203" s="44">
        <f>COUNTIFS(B:B,B1203)</f>
        <v>6</v>
      </c>
      <c r="M1203" s="39"/>
      <c r="N1203" s="39"/>
      <c r="O1203" s="39" t="s">
        <v>1607</v>
      </c>
      <c r="P1203" s="39" t="s">
        <v>2979</v>
      </c>
    </row>
    <row r="1204" spans="1:16" s="40" customFormat="1" hidden="1" x14ac:dyDescent="0.3">
      <c r="A1204" s="40" t="s">
        <v>1909</v>
      </c>
      <c r="B1204" s="34" t="s">
        <v>759</v>
      </c>
      <c r="C1204" s="50" t="s">
        <v>2957</v>
      </c>
      <c r="D1204" s="41">
        <v>107</v>
      </c>
      <c r="E1204" s="42">
        <f>VLOOKUP(D1204,episodes!$A$1:$B$76,2,FALSE)</f>
        <v>8</v>
      </c>
      <c r="F1204" s="37" t="str">
        <f>VLOOKUP(D1204,episodes!$A$1:$E$76,5,FALSE)</f>
        <v>What Are Little Girls Made Of?</v>
      </c>
      <c r="G1204" s="37">
        <f>VLOOKUP(D1204,episodes!$A$1:$D$76,3,FALSE)</f>
        <v>1</v>
      </c>
      <c r="H1204" s="37">
        <f>VLOOKUP(D1204,episodes!$A$1:$D$76,4,FALSE)</f>
        <v>7</v>
      </c>
      <c r="I1204" s="36"/>
      <c r="J1204" s="43"/>
      <c r="K1204" s="44">
        <f>COUNTIFS(A:A,A1203)</f>
        <v>9</v>
      </c>
      <c r="L1204" s="44">
        <f>COUNTIFS(B:B,B1204)</f>
        <v>6</v>
      </c>
      <c r="M1204" s="39" t="s">
        <v>2491</v>
      </c>
      <c r="N1204" s="39"/>
      <c r="O1204" s="39" t="s">
        <v>1030</v>
      </c>
      <c r="P1204" s="39" t="s">
        <v>2979</v>
      </c>
    </row>
    <row r="1205" spans="1:16" s="40" customFormat="1" hidden="1" x14ac:dyDescent="0.3">
      <c r="A1205" s="40" t="s">
        <v>1909</v>
      </c>
      <c r="B1205" s="40" t="s">
        <v>735</v>
      </c>
      <c r="C1205" s="50" t="s">
        <v>3264</v>
      </c>
      <c r="D1205" s="48">
        <v>114</v>
      </c>
      <c r="E1205" s="42">
        <f>VLOOKUP(D1205,episodes!$A$1:$B$76,2,FALSE)</f>
        <v>15</v>
      </c>
      <c r="F1205" s="37" t="str">
        <f>VLOOKUP(D1205,episodes!$A$1:$E$76,5,FALSE)</f>
        <v>Balance of Terror</v>
      </c>
      <c r="G1205" s="37">
        <f>VLOOKUP(D1205,episodes!$A$1:$D$76,3,FALSE)</f>
        <v>1</v>
      </c>
      <c r="H1205" s="37">
        <f>VLOOKUP(D1205,episodes!$A$1:$D$76,4,FALSE)</f>
        <v>14</v>
      </c>
      <c r="I1205" s="36"/>
      <c r="J1205" s="43"/>
      <c r="K1205" s="44">
        <f>COUNTIFS(A:A,A1204)</f>
        <v>9</v>
      </c>
      <c r="L1205" s="44">
        <f>COUNTIFS(B:B,B1205)</f>
        <v>2</v>
      </c>
      <c r="M1205" s="46" t="s">
        <v>160</v>
      </c>
      <c r="N1205" s="49"/>
      <c r="O1205" s="46" t="s">
        <v>1499</v>
      </c>
      <c r="P1205" s="46" t="s">
        <v>2979</v>
      </c>
    </row>
    <row r="1206" spans="1:16" s="40" customFormat="1" hidden="1" x14ac:dyDescent="0.3">
      <c r="A1206" s="40" t="s">
        <v>1909</v>
      </c>
      <c r="B1206" s="34" t="s">
        <v>764</v>
      </c>
      <c r="C1206" s="50" t="s">
        <v>3280</v>
      </c>
      <c r="D1206" s="41">
        <v>115</v>
      </c>
      <c r="E1206" s="42">
        <f>VLOOKUP(D1206,episodes!$A$1:$B$76,2,FALSE)</f>
        <v>16</v>
      </c>
      <c r="F1206" s="37" t="str">
        <f>VLOOKUP(D1206,episodes!$A$1:$E$76,5,FALSE)</f>
        <v>Shore Leave</v>
      </c>
      <c r="G1206" s="37">
        <f>VLOOKUP(D1206,episodes!$A$1:$D$76,3,FALSE)</f>
        <v>1</v>
      </c>
      <c r="H1206" s="37">
        <f>VLOOKUP(D1206,episodes!$A$1:$D$76,4,FALSE)</f>
        <v>15</v>
      </c>
      <c r="I1206" s="36"/>
      <c r="J1206" s="43"/>
      <c r="K1206" s="44">
        <f>COUNTIFS(A:A,A1205)</f>
        <v>9</v>
      </c>
      <c r="L1206" s="44">
        <f>COUNTIFS(B:B,B1206)</f>
        <v>1</v>
      </c>
      <c r="M1206" s="39" t="s">
        <v>515</v>
      </c>
      <c r="N1206" s="45"/>
      <c r="O1206" s="39" t="s">
        <v>638</v>
      </c>
      <c r="P1206" s="39" t="s">
        <v>2979</v>
      </c>
    </row>
    <row r="1207" spans="1:16" s="40" customFormat="1" hidden="1" x14ac:dyDescent="0.3">
      <c r="A1207" s="40" t="s">
        <v>1909</v>
      </c>
      <c r="B1207" s="34" t="s">
        <v>763</v>
      </c>
      <c r="C1207" s="54" t="str">
        <f>UPPER(LEFT(O1207,1))&amp;RIGHT(O1207,LEN(O1207)-1)</f>
        <v>Ambassador Fox, along with his assistant, beaming down to Eminiar 7 while the Enterprise's "screens" were up</v>
      </c>
      <c r="D1207" s="48">
        <v>123</v>
      </c>
      <c r="E1207" s="42">
        <f>VLOOKUP(D1207,episodes!$A$1:$B$76,2,FALSE)</f>
        <v>24</v>
      </c>
      <c r="F1207" s="37" t="str">
        <f>VLOOKUP(D1207,episodes!$A$1:$E$76,5,FALSE)</f>
        <v>A Taste of Armageddon</v>
      </c>
      <c r="G1207" s="37">
        <f>VLOOKUP(D1207,episodes!$A$1:$D$76,3,FALSE)</f>
        <v>1</v>
      </c>
      <c r="H1207" s="37">
        <f>VLOOKUP(D1207,episodes!$A$1:$D$76,4,FALSE)</f>
        <v>23</v>
      </c>
      <c r="I1207" s="36"/>
      <c r="J1207" s="43"/>
      <c r="K1207" s="44">
        <f>COUNTIFS(A:A,A1206)</f>
        <v>9</v>
      </c>
      <c r="L1207" s="44">
        <f>COUNTIFS(B:B,B1207)</f>
        <v>1</v>
      </c>
      <c r="M1207" s="46" t="s">
        <v>617</v>
      </c>
      <c r="N1207" s="46"/>
      <c r="O1207" s="46" t="s">
        <v>336</v>
      </c>
      <c r="P1207" s="46" t="s">
        <v>2979</v>
      </c>
    </row>
    <row r="1208" spans="1:16" s="40" customFormat="1" hidden="1" x14ac:dyDescent="0.3">
      <c r="A1208" s="40" t="s">
        <v>1909</v>
      </c>
      <c r="B1208" s="40" t="s">
        <v>508</v>
      </c>
      <c r="C1208" s="54" t="str">
        <f>UPPER(LEFT(O1208,1))&amp;RIGHT(O1208,LEN(O1208)-1)</f>
        <v>In a pretty standard Trek move; a planet where you can send people to restore them to perfect health (including regrowing internal organs) is never considered as a potential solution to future health based problems.</v>
      </c>
      <c r="D1208" s="48">
        <v>124</v>
      </c>
      <c r="E1208" s="42">
        <f>VLOOKUP(D1208,episodes!$A$1:$B$76,2,FALSE)</f>
        <v>25</v>
      </c>
      <c r="F1208" s="37" t="str">
        <f>VLOOKUP(D1208,episodes!$A$1:$E$76,5,FALSE)</f>
        <v>This Side of Paradise</v>
      </c>
      <c r="G1208" s="37">
        <f>VLOOKUP(D1208,episodes!$A$1:$D$76,3,FALSE)</f>
        <v>1</v>
      </c>
      <c r="H1208" s="37">
        <f>VLOOKUP(D1208,episodes!$A$1:$D$76,4,FALSE)</f>
        <v>24</v>
      </c>
      <c r="I1208" s="36"/>
      <c r="J1208" s="43"/>
      <c r="K1208" s="44">
        <f>COUNTIFS(A:A,A1207)</f>
        <v>9</v>
      </c>
      <c r="L1208" s="44">
        <f>COUNTIFS(B:B,B1208)</f>
        <v>5</v>
      </c>
      <c r="M1208" s="46"/>
      <c r="N1208" s="49"/>
      <c r="O1208" s="46" t="s">
        <v>338</v>
      </c>
      <c r="P1208" s="46" t="s">
        <v>2979</v>
      </c>
    </row>
    <row r="1209" spans="1:16" s="40" customFormat="1" hidden="1" x14ac:dyDescent="0.3">
      <c r="A1209" s="40" t="s">
        <v>1909</v>
      </c>
      <c r="B1209" s="34" t="s">
        <v>771</v>
      </c>
      <c r="C1209" s="54" t="str">
        <f>UPPER(LEFT(O1209,1))&amp;RIGHT(O1209,LEN(O1209)-1)</f>
        <v>Leave guardian's planet ignoring it for the rest of the franchise</v>
      </c>
      <c r="D1209" s="36">
        <v>128</v>
      </c>
      <c r="E1209" s="42">
        <f>VLOOKUP(D1209,episodes!$A$1:$B$76,2,FALSE)</f>
        <v>29</v>
      </c>
      <c r="F1209" s="37" t="str">
        <f>VLOOKUP(D1209,episodes!$A$1:$E$76,5,FALSE)</f>
        <v>The City on the Edge of Forever</v>
      </c>
      <c r="G1209" s="37">
        <f>VLOOKUP(D1209,episodes!$A$1:$D$76,3,FALSE)</f>
        <v>1</v>
      </c>
      <c r="H1209" s="37">
        <f>VLOOKUP(D1209,episodes!$A$1:$D$76,4,FALSE)</f>
        <v>28</v>
      </c>
      <c r="I1209" s="36"/>
      <c r="J1209" s="43"/>
      <c r="K1209" s="44">
        <f>COUNTIFS(A:A,A1208)</f>
        <v>9</v>
      </c>
      <c r="L1209" s="44">
        <f>COUNTIFS(B:B,B1209)</f>
        <v>2</v>
      </c>
      <c r="M1209" s="46" t="s">
        <v>373</v>
      </c>
      <c r="N1209" s="39"/>
      <c r="O1209" s="39" t="s">
        <v>374</v>
      </c>
      <c r="P1209" s="39" t="s">
        <v>2979</v>
      </c>
    </row>
    <row r="1210" spans="1:16" s="40" customFormat="1" hidden="1" x14ac:dyDescent="0.3">
      <c r="A1210" s="40" t="s">
        <v>1910</v>
      </c>
      <c r="B1210" s="34" t="s">
        <v>508</v>
      </c>
      <c r="C1210" s="50" t="s">
        <v>2647</v>
      </c>
      <c r="D1210" s="36">
        <v>104</v>
      </c>
      <c r="E1210" s="42">
        <f>VLOOKUP(D1210,episodes!$A$1:$B$76,2,FALSE)</f>
        <v>5</v>
      </c>
      <c r="F1210" s="37" t="str">
        <f>VLOOKUP(D1210,episodes!$A$1:$E$76,5,FALSE)</f>
        <v>The Naked Time</v>
      </c>
      <c r="G1210" s="37">
        <f>VLOOKUP(D1210,episodes!$A$1:$D$76,3,FALSE)</f>
        <v>1</v>
      </c>
      <c r="H1210" s="37">
        <f>VLOOKUP(D1210,episodes!$A$1:$D$76,4,FALSE)</f>
        <v>4</v>
      </c>
      <c r="I1210" s="36"/>
      <c r="J1210" s="43"/>
      <c r="K1210" s="44">
        <f>COUNTIFS(A:A,A1209)</f>
        <v>9</v>
      </c>
      <c r="L1210" s="44">
        <f>COUNTIFS(B:B,B1210)</f>
        <v>5</v>
      </c>
      <c r="M1210" s="39"/>
      <c r="N1210" s="39"/>
      <c r="O1210" s="39" t="s">
        <v>658</v>
      </c>
      <c r="P1210" s="39" t="s">
        <v>2979</v>
      </c>
    </row>
    <row r="1211" spans="1:16" s="40" customFormat="1" hidden="1" x14ac:dyDescent="0.3">
      <c r="A1211" s="40" t="s">
        <v>1910</v>
      </c>
      <c r="B1211" s="34" t="s">
        <v>508</v>
      </c>
      <c r="C1211" s="50" t="s">
        <v>2978</v>
      </c>
      <c r="D1211" s="41">
        <v>108</v>
      </c>
      <c r="E1211" s="42">
        <f>VLOOKUP(D1211,episodes!$A$1:$B$76,2,FALSE)</f>
        <v>9</v>
      </c>
      <c r="F1211" s="37" t="str">
        <f>VLOOKUP(D1211,episodes!$A$1:$E$76,5,FALSE)</f>
        <v>Miri</v>
      </c>
      <c r="G1211" s="37">
        <f>VLOOKUP(D1211,episodes!$A$1:$D$76,3,FALSE)</f>
        <v>1</v>
      </c>
      <c r="H1211" s="37">
        <f>VLOOKUP(D1211,episodes!$A$1:$D$76,4,FALSE)</f>
        <v>8</v>
      </c>
      <c r="I1211" s="36"/>
      <c r="J1211" s="43"/>
      <c r="K1211" s="44">
        <f>COUNTIFS(A:A,A1210)</f>
        <v>2</v>
      </c>
      <c r="L1211" s="44">
        <f>COUNTIFS(B:B,B1211)</f>
        <v>5</v>
      </c>
      <c r="M1211" s="39"/>
      <c r="N1211" s="45"/>
      <c r="O1211" s="39" t="s">
        <v>388</v>
      </c>
      <c r="P1211" s="39" t="s">
        <v>2979</v>
      </c>
    </row>
    <row r="1212" spans="1:16" s="40" customFormat="1" hidden="1" x14ac:dyDescent="0.3">
      <c r="A1212" s="40" t="s">
        <v>1911</v>
      </c>
      <c r="B1212" s="34" t="s">
        <v>9</v>
      </c>
      <c r="C1212" s="35" t="s">
        <v>2465</v>
      </c>
      <c r="D1212" s="41">
        <v>100</v>
      </c>
      <c r="E1212" s="42">
        <f>VLOOKUP(D1212,episodes!$A$1:$B$76,2,FALSE)</f>
        <v>1</v>
      </c>
      <c r="F1212" s="37" t="str">
        <f>VLOOKUP(D1212,episodes!$A$1:$E$76,5,FALSE)</f>
        <v>The Cage</v>
      </c>
      <c r="G1212" s="37">
        <f>VLOOKUP(D1212,episodes!$A$1:$D$76,3,FALSE)</f>
        <v>1</v>
      </c>
      <c r="H1212" s="37">
        <f>VLOOKUP(D1212,episodes!$A$1:$D$76,4,FALSE)</f>
        <v>0</v>
      </c>
      <c r="I1212" s="36"/>
      <c r="J1212" s="43"/>
      <c r="K1212" s="44">
        <f>COUNTIFS(A:A,A1211)</f>
        <v>2</v>
      </c>
      <c r="L1212" s="44">
        <f>COUNTIFS(B:B,B1212)</f>
        <v>14</v>
      </c>
      <c r="M1212" s="39" t="s">
        <v>886</v>
      </c>
      <c r="N1212" s="46"/>
      <c r="O1212" s="45" t="s">
        <v>407</v>
      </c>
      <c r="P1212" s="39" t="s">
        <v>2979</v>
      </c>
    </row>
    <row r="1213" spans="1:16" s="40" customFormat="1" hidden="1" x14ac:dyDescent="0.3">
      <c r="A1213" s="40" t="s">
        <v>1911</v>
      </c>
      <c r="B1213" s="34" t="s">
        <v>9</v>
      </c>
      <c r="C1213" s="50" t="s">
        <v>3265</v>
      </c>
      <c r="D1213" s="48">
        <v>114</v>
      </c>
      <c r="E1213" s="42">
        <f>VLOOKUP(D1213,episodes!$A$1:$B$76,2,FALSE)</f>
        <v>15</v>
      </c>
      <c r="F1213" s="37" t="str">
        <f>VLOOKUP(D1213,episodes!$A$1:$E$76,5,FALSE)</f>
        <v>Balance of Terror</v>
      </c>
      <c r="G1213" s="37">
        <f>VLOOKUP(D1213,episodes!$A$1:$D$76,3,FALSE)</f>
        <v>1</v>
      </c>
      <c r="H1213" s="37">
        <f>VLOOKUP(D1213,episodes!$A$1:$D$76,4,FALSE)</f>
        <v>14</v>
      </c>
      <c r="I1213" s="36"/>
      <c r="J1213" s="43"/>
      <c r="K1213" s="44">
        <f>COUNTIFS(A:A,A1212)</f>
        <v>5</v>
      </c>
      <c r="L1213" s="44">
        <f>COUNTIFS(B:B,B1213)</f>
        <v>14</v>
      </c>
      <c r="M1213" s="46" t="s">
        <v>160</v>
      </c>
      <c r="N1213" s="49"/>
      <c r="O1213" s="46" t="s">
        <v>1500</v>
      </c>
      <c r="P1213" s="46" t="s">
        <v>2979</v>
      </c>
    </row>
    <row r="1214" spans="1:16" s="40" customFormat="1" hidden="1" x14ac:dyDescent="0.3">
      <c r="A1214" s="40" t="s">
        <v>1911</v>
      </c>
      <c r="B1214" s="34" t="s">
        <v>9</v>
      </c>
      <c r="C1214" s="54" t="str">
        <f>UPPER(LEFT(O1214,1))&amp;RIGHT(O1214,LEN(O1214)-1)</f>
        <v>A single cultural world: Klingons are all warlike</v>
      </c>
      <c r="D1214" s="48">
        <v>126</v>
      </c>
      <c r="E1214" s="42">
        <f>VLOOKUP(D1214,episodes!$A$1:$B$76,2,FALSE)</f>
        <v>27</v>
      </c>
      <c r="F1214" s="37" t="str">
        <f>VLOOKUP(D1214,episodes!$A$1:$E$76,5,FALSE)</f>
        <v>Errand of Mercy</v>
      </c>
      <c r="G1214" s="37">
        <f>VLOOKUP(D1214,episodes!$A$1:$D$76,3,FALSE)</f>
        <v>1</v>
      </c>
      <c r="H1214" s="37">
        <f>VLOOKUP(D1214,episodes!$A$1:$D$76,4,FALSE)</f>
        <v>26</v>
      </c>
      <c r="I1214" s="36"/>
      <c r="J1214" s="43"/>
      <c r="K1214" s="44">
        <f>COUNTIFS(A:A,A1213)</f>
        <v>5</v>
      </c>
      <c r="L1214" s="44">
        <f>COUNTIFS(B:B,B1214)</f>
        <v>14</v>
      </c>
      <c r="M1214" s="46" t="s">
        <v>270</v>
      </c>
      <c r="N1214" s="46"/>
      <c r="O1214" s="46" t="s">
        <v>1595</v>
      </c>
      <c r="P1214" s="46" t="s">
        <v>2979</v>
      </c>
    </row>
    <row r="1215" spans="1:16" s="40" customFormat="1" hidden="1" x14ac:dyDescent="0.3">
      <c r="A1215" s="40" t="s">
        <v>1911</v>
      </c>
      <c r="B1215" s="40" t="s">
        <v>9</v>
      </c>
      <c r="C1215" s="35" t="s">
        <v>3403</v>
      </c>
      <c r="D1215" s="41">
        <v>204</v>
      </c>
      <c r="E1215" s="42">
        <f>VLOOKUP(D1215,episodes!$A$1:$B$81,2,FALSE)</f>
        <v>34</v>
      </c>
      <c r="F1215" s="37" t="str">
        <f>VLOOKUP(D1215,episodes!$A$1:$E$81,5,FALSE)</f>
        <v>Mirror, Mirror</v>
      </c>
      <c r="G1215" s="37">
        <f>VLOOKUP(D1215,episodes!$A$1:$D$81,3,FALSE)</f>
        <v>2</v>
      </c>
      <c r="H1215" s="37">
        <f>VLOOKUP(D1215,episodes!$A$1:$D$81,4,FALSE)</f>
        <v>4</v>
      </c>
      <c r="I1215" s="36"/>
      <c r="J1215" s="43"/>
      <c r="K1215" s="44">
        <f>COUNTIFS(A:A,A1215)</f>
        <v>5</v>
      </c>
      <c r="L1215" s="44">
        <f>COUNTIFS(B:B,B1215)</f>
        <v>14</v>
      </c>
      <c r="M1215" s="39"/>
      <c r="N1215" s="39" t="s">
        <v>192</v>
      </c>
      <c r="O1215" s="62"/>
      <c r="P1215" s="39" t="s">
        <v>2979</v>
      </c>
    </row>
    <row r="1216" spans="1:16" s="40" customFormat="1" hidden="1" x14ac:dyDescent="0.3">
      <c r="A1216" s="59" t="s">
        <v>1911</v>
      </c>
      <c r="B1216" s="65" t="s">
        <v>9</v>
      </c>
      <c r="C1216" s="54" t="str">
        <f>UPPER(LEFT(O1216,1))&amp;RIGHT(O1216,LEN(O1216)-1)</f>
        <v>A single cultural world: gangsters</v>
      </c>
      <c r="D1216" s="41">
        <v>217</v>
      </c>
      <c r="E1216" s="42">
        <f>VLOOKUP(D1216,episodes!$A$1:$B$76,2,FALSE)</f>
        <v>47</v>
      </c>
      <c r="F1216" s="37" t="str">
        <f>VLOOKUP(D1216,episodes!$A$1:$E$76,5,FALSE)</f>
        <v>A Piece of the Action</v>
      </c>
      <c r="G1216" s="37">
        <f>VLOOKUP(D1216,episodes!$A$1:$D$76,3,FALSE)</f>
        <v>2</v>
      </c>
      <c r="H1216" s="37">
        <f>VLOOKUP(D1216,episodes!$A$1:$D$76,4,FALSE)</f>
        <v>17</v>
      </c>
      <c r="I1216" s="36"/>
      <c r="J1216" s="43"/>
      <c r="K1216" s="44">
        <f>COUNTIFS(A:A,A1215)</f>
        <v>5</v>
      </c>
      <c r="L1216" s="44">
        <f>COUNTIFS(B:B,B1216)</f>
        <v>14</v>
      </c>
      <c r="M1216" s="39"/>
      <c r="N1216" s="46"/>
      <c r="O1216" s="45" t="s">
        <v>887</v>
      </c>
      <c r="P1216" s="39" t="s">
        <v>2979</v>
      </c>
    </row>
    <row r="1217" spans="1:16" s="40" customFormat="1" hidden="1" x14ac:dyDescent="0.3">
      <c r="A1217" s="40" t="s">
        <v>1912</v>
      </c>
      <c r="B1217" s="34" t="s">
        <v>507</v>
      </c>
      <c r="C1217" s="54" t="str">
        <f>UPPER(LEFT(O1217,1))&amp;RIGHT(O1217,LEN(O1217)-1)</f>
        <v>Lazarus' ship transports people between dimensions</v>
      </c>
      <c r="D1217" s="48">
        <v>127</v>
      </c>
      <c r="E1217" s="42">
        <f>VLOOKUP(D1217,episodes!$A$1:$B$76,2,FALSE)</f>
        <v>28</v>
      </c>
      <c r="F1217" s="37" t="str">
        <f>VLOOKUP(D1217,episodes!$A$1:$E$76,5,FALSE)</f>
        <v>The Alternative Factor</v>
      </c>
      <c r="G1217" s="37">
        <f>VLOOKUP(D1217,episodes!$A$1:$D$76,3,FALSE)</f>
        <v>1</v>
      </c>
      <c r="H1217" s="37">
        <f>VLOOKUP(D1217,episodes!$A$1:$D$76,4,FALSE)</f>
        <v>27</v>
      </c>
      <c r="I1217" s="36"/>
      <c r="J1217" s="43"/>
      <c r="K1217" s="44">
        <f>COUNTIFS(A:A,A1216)</f>
        <v>5</v>
      </c>
      <c r="L1217" s="44">
        <f>COUNTIFS(B:B,B1217)</f>
        <v>45</v>
      </c>
      <c r="M1217" s="46" t="s">
        <v>262</v>
      </c>
      <c r="N1217" s="46"/>
      <c r="O1217" s="46" t="s">
        <v>1459</v>
      </c>
      <c r="P1217" s="46" t="s">
        <v>2979</v>
      </c>
    </row>
    <row r="1218" spans="1:16" s="40" customFormat="1" hidden="1" x14ac:dyDescent="0.3">
      <c r="A1218" s="40" t="s">
        <v>1912</v>
      </c>
      <c r="B1218" s="34" t="s">
        <v>507</v>
      </c>
      <c r="C1218" s="54" t="str">
        <f>UPPER(LEFT(O1218,1))&amp;RIGHT(O1218,LEN(O1218)-1)</f>
        <v>The guardian of the past</v>
      </c>
      <c r="D1218" s="36">
        <v>128</v>
      </c>
      <c r="E1218" s="42">
        <f>VLOOKUP(D1218,episodes!$A$1:$B$76,2,FALSE)</f>
        <v>29</v>
      </c>
      <c r="F1218" s="37" t="str">
        <f>VLOOKUP(D1218,episodes!$A$1:$E$76,5,FALSE)</f>
        <v>The City on the Edge of Forever</v>
      </c>
      <c r="G1218" s="37">
        <f>VLOOKUP(D1218,episodes!$A$1:$D$76,3,FALSE)</f>
        <v>1</v>
      </c>
      <c r="H1218" s="37">
        <f>VLOOKUP(D1218,episodes!$A$1:$D$76,4,FALSE)</f>
        <v>28</v>
      </c>
      <c r="I1218" s="36"/>
      <c r="J1218" s="43"/>
      <c r="K1218" s="44">
        <f>COUNTIFS(A:A,A1217)</f>
        <v>2</v>
      </c>
      <c r="L1218" s="44">
        <f>COUNTIFS(B:B,B1218)</f>
        <v>45</v>
      </c>
      <c r="M1218" s="39"/>
      <c r="N1218" s="39"/>
      <c r="O1218" s="39" t="s">
        <v>343</v>
      </c>
      <c r="P1218" s="39" t="s">
        <v>2979</v>
      </c>
    </row>
    <row r="1219" spans="1:16" s="40" customFormat="1" hidden="1" x14ac:dyDescent="0.3">
      <c r="A1219" s="40" t="s">
        <v>1913</v>
      </c>
      <c r="B1219" s="34" t="s">
        <v>719</v>
      </c>
      <c r="C1219" s="50" t="s">
        <v>1575</v>
      </c>
      <c r="D1219" s="41">
        <v>105</v>
      </c>
      <c r="E1219" s="42">
        <f>VLOOKUP(D1219,episodes!$A$1:$B$76,2,FALSE)</f>
        <v>6</v>
      </c>
      <c r="F1219" s="37" t="str">
        <f>VLOOKUP(D1219,episodes!$A$1:$E$76,5,FALSE)</f>
        <v>The Enemy Within</v>
      </c>
      <c r="G1219" s="37">
        <f>VLOOKUP(D1219,episodes!$A$1:$D$76,3,FALSE)</f>
        <v>1</v>
      </c>
      <c r="H1219" s="37">
        <f>VLOOKUP(D1219,episodes!$A$1:$D$76,4,FALSE)</f>
        <v>5</v>
      </c>
      <c r="I1219" s="36"/>
      <c r="J1219" s="43"/>
      <c r="K1219" s="44">
        <f>COUNTIFS(A:A,A1218)</f>
        <v>2</v>
      </c>
      <c r="L1219" s="44">
        <f>COUNTIFS(B:B,B1219)</f>
        <v>14</v>
      </c>
      <c r="M1219" s="46" t="s">
        <v>1068</v>
      </c>
      <c r="N1219" s="39" t="s">
        <v>2494</v>
      </c>
      <c r="O1219" s="39" t="s">
        <v>1575</v>
      </c>
      <c r="P1219" s="39" t="s">
        <v>2979</v>
      </c>
    </row>
    <row r="1220" spans="1:16" s="40" customFormat="1" hidden="1" x14ac:dyDescent="0.3">
      <c r="A1220" s="40" t="s">
        <v>1913</v>
      </c>
      <c r="B1220" s="34" t="s">
        <v>719</v>
      </c>
      <c r="C1220" s="50" t="s">
        <v>1582</v>
      </c>
      <c r="D1220" s="41">
        <v>109</v>
      </c>
      <c r="E1220" s="42">
        <f>VLOOKUP(D1220,episodes!$A$1:$B$76,2,FALSE)</f>
        <v>10</v>
      </c>
      <c r="F1220" s="37" t="str">
        <f>VLOOKUP(D1220,episodes!$A$1:$E$76,5,FALSE)</f>
        <v>Dagger of the Mind</v>
      </c>
      <c r="G1220" s="37">
        <f>VLOOKUP(D1220,episodes!$A$1:$D$76,3,FALSE)</f>
        <v>1</v>
      </c>
      <c r="H1220" s="37">
        <f>VLOOKUP(D1220,episodes!$A$1:$D$76,4,FALSE)</f>
        <v>9</v>
      </c>
      <c r="I1220" s="36"/>
      <c r="J1220" s="43"/>
      <c r="K1220" s="44">
        <f>COUNTIFS(A:A,A1219)</f>
        <v>15</v>
      </c>
      <c r="L1220" s="44">
        <f>COUNTIFS(B:B,B1220)</f>
        <v>14</v>
      </c>
      <c r="M1220" s="46" t="s">
        <v>1068</v>
      </c>
      <c r="N1220" s="45" t="s">
        <v>533</v>
      </c>
      <c r="O1220" s="39" t="s">
        <v>1582</v>
      </c>
      <c r="P1220" s="39" t="s">
        <v>2979</v>
      </c>
    </row>
    <row r="1221" spans="1:16" s="40" customFormat="1" hidden="1" x14ac:dyDescent="0.3">
      <c r="A1221" s="40" t="s">
        <v>1913</v>
      </c>
      <c r="B1221" s="34" t="s">
        <v>719</v>
      </c>
      <c r="C1221" s="50" t="s">
        <v>3242</v>
      </c>
      <c r="D1221" s="41">
        <v>111</v>
      </c>
      <c r="E1221" s="42">
        <f>VLOOKUP(D1221,episodes!$A$1:$B$76,2,FALSE)</f>
        <v>12</v>
      </c>
      <c r="F1221" s="37" t="str">
        <f>VLOOKUP(D1221,episodes!$A$1:$E$76,5,FALSE)</f>
        <v>The Menagerie, Part I</v>
      </c>
      <c r="G1221" s="37">
        <f>VLOOKUP(D1221,episodes!$A$1:$D$76,3,FALSE)</f>
        <v>1</v>
      </c>
      <c r="H1221" s="37">
        <f>VLOOKUP(D1221,episodes!$A$1:$D$76,4,FALSE)</f>
        <v>11</v>
      </c>
      <c r="I1221" s="36"/>
      <c r="J1221" s="43"/>
      <c r="K1221" s="44">
        <f>COUNTIFS(A:A,A1220)</f>
        <v>15</v>
      </c>
      <c r="L1221" s="44">
        <f>COUNTIFS(B:B,B1221)</f>
        <v>14</v>
      </c>
      <c r="M1221" s="46" t="s">
        <v>1068</v>
      </c>
      <c r="N1221" s="45" t="s">
        <v>556</v>
      </c>
      <c r="O1221" s="39" t="s">
        <v>1117</v>
      </c>
      <c r="P1221" s="46" t="s">
        <v>2979</v>
      </c>
    </row>
    <row r="1222" spans="1:16" s="40" customFormat="1" hidden="1" x14ac:dyDescent="0.3">
      <c r="A1222" s="40" t="s">
        <v>1913</v>
      </c>
      <c r="B1222" s="34" t="s">
        <v>719</v>
      </c>
      <c r="C1222" s="50" t="s">
        <v>3241</v>
      </c>
      <c r="D1222" s="41">
        <v>111</v>
      </c>
      <c r="E1222" s="42">
        <f>VLOOKUP(D1222,episodes!$A$1:$B$76,2,FALSE)</f>
        <v>12</v>
      </c>
      <c r="F1222" s="37" t="str">
        <f>VLOOKUP(D1222,episodes!$A$1:$E$76,5,FALSE)</f>
        <v>The Menagerie, Part I</v>
      </c>
      <c r="G1222" s="37">
        <f>VLOOKUP(D1222,episodes!$A$1:$D$76,3,FALSE)</f>
        <v>1</v>
      </c>
      <c r="H1222" s="37">
        <f>VLOOKUP(D1222,episodes!$A$1:$D$76,4,FALSE)</f>
        <v>11</v>
      </c>
      <c r="I1222" s="36"/>
      <c r="J1222" s="43"/>
      <c r="K1222" s="44">
        <f>COUNTIFS(A:A,A1221)</f>
        <v>15</v>
      </c>
      <c r="L1222" s="44">
        <f>COUNTIFS(B:B,B1222)</f>
        <v>14</v>
      </c>
      <c r="M1222" s="46" t="s">
        <v>1068</v>
      </c>
      <c r="N1222" s="45" t="s">
        <v>556</v>
      </c>
      <c r="O1222" s="39" t="s">
        <v>1117</v>
      </c>
      <c r="P1222" s="39" t="s">
        <v>2979</v>
      </c>
    </row>
    <row r="1223" spans="1:16" s="40" customFormat="1" hidden="1" x14ac:dyDescent="0.3">
      <c r="A1223" s="40" t="s">
        <v>1913</v>
      </c>
      <c r="B1223" s="34" t="s">
        <v>719</v>
      </c>
      <c r="C1223" s="50" t="s">
        <v>3335</v>
      </c>
      <c r="D1223" s="48">
        <v>119</v>
      </c>
      <c r="E1223" s="42">
        <f>VLOOKUP(D1223,episodes!$A$1:$B$76,2,FALSE)</f>
        <v>20</v>
      </c>
      <c r="F1223" s="37" t="str">
        <f>VLOOKUP(D1223,episodes!$A$1:$E$76,5,FALSE)</f>
        <v>Tomorrow Is Yesterday</v>
      </c>
      <c r="G1223" s="37">
        <f>VLOOKUP(D1223,episodes!$A$1:$D$76,3,FALSE)</f>
        <v>1</v>
      </c>
      <c r="H1223" s="37">
        <f>VLOOKUP(D1223,episodes!$A$1:$D$76,4,FALSE)</f>
        <v>19</v>
      </c>
      <c r="I1223" s="36"/>
      <c r="J1223" s="43"/>
      <c r="K1223" s="44">
        <f>COUNTIFS(A:A,A1222)</f>
        <v>15</v>
      </c>
      <c r="L1223" s="44">
        <f>COUNTIFS(B:B,B1223)</f>
        <v>14</v>
      </c>
      <c r="M1223" s="46" t="s">
        <v>1068</v>
      </c>
      <c r="N1223" s="49" t="s">
        <v>535</v>
      </c>
      <c r="O1223" s="39" t="s">
        <v>1592</v>
      </c>
      <c r="P1223" s="46" t="s">
        <v>2979</v>
      </c>
    </row>
    <row r="1224" spans="1:16" s="40" customFormat="1" hidden="1" x14ac:dyDescent="0.3">
      <c r="A1224" s="40" t="s">
        <v>1913</v>
      </c>
      <c r="B1224" s="34" t="s">
        <v>719</v>
      </c>
      <c r="C1224" s="50" t="s">
        <v>3336</v>
      </c>
      <c r="D1224" s="48">
        <v>119</v>
      </c>
      <c r="E1224" s="42">
        <f>VLOOKUP(D1224,episodes!$A$1:$B$76,2,FALSE)</f>
        <v>20</v>
      </c>
      <c r="F1224" s="37" t="str">
        <f>VLOOKUP(D1224,episodes!$A$1:$E$76,5,FALSE)</f>
        <v>Tomorrow Is Yesterday</v>
      </c>
      <c r="G1224" s="37">
        <f>VLOOKUP(D1224,episodes!$A$1:$D$76,3,FALSE)</f>
        <v>1</v>
      </c>
      <c r="H1224" s="37">
        <f>VLOOKUP(D1224,episodes!$A$1:$D$76,4,FALSE)</f>
        <v>19</v>
      </c>
      <c r="I1224" s="36"/>
      <c r="J1224" s="43"/>
      <c r="K1224" s="44">
        <f>COUNTIFS(A:A,A1223)</f>
        <v>15</v>
      </c>
      <c r="L1224" s="44">
        <f>COUNTIFS(B:B,B1224)</f>
        <v>14</v>
      </c>
      <c r="M1224" s="46" t="s">
        <v>1068</v>
      </c>
      <c r="N1224" s="49" t="s">
        <v>537</v>
      </c>
      <c r="O1224" s="39" t="s">
        <v>1347</v>
      </c>
      <c r="P1224" s="46" t="s">
        <v>2979</v>
      </c>
    </row>
    <row r="1225" spans="1:16" s="40" customFormat="1" hidden="1" x14ac:dyDescent="0.3">
      <c r="A1225" s="40" t="s">
        <v>1913</v>
      </c>
      <c r="B1225" s="34" t="s">
        <v>719</v>
      </c>
      <c r="C1225" s="50" t="s">
        <v>3359</v>
      </c>
      <c r="D1225" s="48">
        <v>121</v>
      </c>
      <c r="E1225" s="42">
        <f>VLOOKUP(D1225,episodes!$A$1:$B$76,2,FALSE)</f>
        <v>22</v>
      </c>
      <c r="F1225" s="37" t="str">
        <f>VLOOKUP(D1225,episodes!$A$1:$E$76,5,FALSE)</f>
        <v>The Return of the Archons</v>
      </c>
      <c r="G1225" s="37">
        <f>VLOOKUP(D1225,episodes!$A$1:$D$76,3,FALSE)</f>
        <v>1</v>
      </c>
      <c r="H1225" s="37">
        <f>VLOOKUP(D1225,episodes!$A$1:$D$76,4,FALSE)</f>
        <v>21</v>
      </c>
      <c r="I1225" s="36"/>
      <c r="J1225" s="43"/>
      <c r="K1225" s="44">
        <f>COUNTIFS(A:A,A1224)</f>
        <v>15</v>
      </c>
      <c r="L1225" s="44">
        <f>COUNTIFS(B:B,B1225)</f>
        <v>14</v>
      </c>
      <c r="M1225" s="46" t="s">
        <v>1068</v>
      </c>
      <c r="N1225" s="46" t="s">
        <v>245</v>
      </c>
      <c r="O1225" s="39" t="s">
        <v>1118</v>
      </c>
      <c r="P1225" s="46" t="s">
        <v>2979</v>
      </c>
    </row>
    <row r="1226" spans="1:16" s="40" customFormat="1" hidden="1" x14ac:dyDescent="0.3">
      <c r="A1226" s="40" t="s">
        <v>1913</v>
      </c>
      <c r="B1226" s="40" t="s">
        <v>718</v>
      </c>
      <c r="C1226" s="54" t="str">
        <f>UPPER(LEFT(O1226,1))&amp;RIGHT(O1226,LEN(O1226)-1)</f>
        <v>Khan knock out transporter_officer to get back aboard his ship</v>
      </c>
      <c r="D1226" s="48">
        <v>122</v>
      </c>
      <c r="E1226" s="42">
        <f>VLOOKUP(D1226,episodes!$A$1:$B$76,2,FALSE)</f>
        <v>23</v>
      </c>
      <c r="F1226" s="37" t="str">
        <f>VLOOKUP(D1226,episodes!$A$1:$E$76,5,FALSE)</f>
        <v>Space Seed</v>
      </c>
      <c r="G1226" s="37">
        <f>VLOOKUP(D1226,episodes!$A$1:$D$76,3,FALSE)</f>
        <v>1</v>
      </c>
      <c r="H1226" s="37">
        <f>VLOOKUP(D1226,episodes!$A$1:$D$76,4,FALSE)</f>
        <v>22</v>
      </c>
      <c r="I1226" s="36"/>
      <c r="J1226" s="43"/>
      <c r="K1226" s="44">
        <f>COUNTIFS(A:A,A1225)</f>
        <v>15</v>
      </c>
      <c r="L1226" s="44">
        <f>COUNTIFS(B:B,B1226)</f>
        <v>1</v>
      </c>
      <c r="M1226" s="46" t="s">
        <v>207</v>
      </c>
      <c r="N1226" s="49" t="s">
        <v>546</v>
      </c>
      <c r="O1226" s="46" t="s">
        <v>1541</v>
      </c>
      <c r="P1226" s="46" t="s">
        <v>2979</v>
      </c>
    </row>
    <row r="1227" spans="1:16" s="40" customFormat="1" hidden="1" x14ac:dyDescent="0.3">
      <c r="A1227" s="40" t="s">
        <v>1913</v>
      </c>
      <c r="B1227" s="34" t="s">
        <v>719</v>
      </c>
      <c r="C1227" s="54" t="str">
        <f>UPPER(LEFT(O1227,1))&amp;RIGHT(O1227,LEN(O1227)-1)</f>
        <v>Spock neck pinches Khan's man</v>
      </c>
      <c r="D1227" s="48">
        <v>122</v>
      </c>
      <c r="E1227" s="42">
        <f>VLOOKUP(D1227,episodes!$A$1:$B$76,2,FALSE)</f>
        <v>23</v>
      </c>
      <c r="F1227" s="37" t="str">
        <f>VLOOKUP(D1227,episodes!$A$1:$E$76,5,FALSE)</f>
        <v>Space Seed</v>
      </c>
      <c r="G1227" s="37">
        <f>VLOOKUP(D1227,episodes!$A$1:$D$76,3,FALSE)</f>
        <v>1</v>
      </c>
      <c r="H1227" s="37">
        <f>VLOOKUP(D1227,episodes!$A$1:$D$76,4,FALSE)</f>
        <v>22</v>
      </c>
      <c r="I1227" s="36"/>
      <c r="J1227" s="43"/>
      <c r="K1227" s="44">
        <f>COUNTIFS(A:A,A1226)</f>
        <v>15</v>
      </c>
      <c r="L1227" s="44">
        <f>COUNTIFS(B:B,B1227)</f>
        <v>14</v>
      </c>
      <c r="M1227" s="46" t="s">
        <v>1068</v>
      </c>
      <c r="N1227" s="49" t="s">
        <v>538</v>
      </c>
      <c r="O1227" s="39" t="s">
        <v>1542</v>
      </c>
      <c r="P1227" s="46" t="s">
        <v>2979</v>
      </c>
    </row>
    <row r="1228" spans="1:16" s="40" customFormat="1" hidden="1" x14ac:dyDescent="0.3">
      <c r="A1228" s="40" t="s">
        <v>1913</v>
      </c>
      <c r="B1228" s="34" t="s">
        <v>719</v>
      </c>
      <c r="C1228" s="54" t="str">
        <f>UPPER(LEFT(O1228,1))&amp;RIGHT(O1228,LEN(O1228)-1)</f>
        <v>Spock neck pinches eminiar guard</v>
      </c>
      <c r="D1228" s="48">
        <v>123</v>
      </c>
      <c r="E1228" s="42">
        <f>VLOOKUP(D1228,episodes!$A$1:$B$76,2,FALSE)</f>
        <v>24</v>
      </c>
      <c r="F1228" s="37" t="str">
        <f>VLOOKUP(D1228,episodes!$A$1:$E$76,5,FALSE)</f>
        <v>A Taste of Armageddon</v>
      </c>
      <c r="G1228" s="37">
        <f>VLOOKUP(D1228,episodes!$A$1:$D$76,3,FALSE)</f>
        <v>1</v>
      </c>
      <c r="H1228" s="37">
        <f>VLOOKUP(D1228,episodes!$A$1:$D$76,4,FALSE)</f>
        <v>23</v>
      </c>
      <c r="I1228" s="36"/>
      <c r="J1228" s="43"/>
      <c r="K1228" s="44">
        <f>COUNTIFS(A:A,A1227)</f>
        <v>15</v>
      </c>
      <c r="L1228" s="44">
        <f>COUNTIFS(B:B,B1228)</f>
        <v>14</v>
      </c>
      <c r="M1228" s="46" t="s">
        <v>1068</v>
      </c>
      <c r="N1228" s="46" t="s">
        <v>539</v>
      </c>
      <c r="O1228" s="39" t="s">
        <v>1119</v>
      </c>
      <c r="P1228" s="46" t="s">
        <v>3122</v>
      </c>
    </row>
    <row r="1229" spans="1:16" s="40" customFormat="1" hidden="1" x14ac:dyDescent="0.3">
      <c r="A1229" s="40" t="s">
        <v>1913</v>
      </c>
      <c r="B1229" s="34" t="s">
        <v>719</v>
      </c>
      <c r="C1229" s="54" t="str">
        <f>UPPER(LEFT(O1229,1))&amp;RIGHT(O1229,LEN(O1229)-1)</f>
        <v>Spock neck pinches Klingon</v>
      </c>
      <c r="D1229" s="48">
        <v>126</v>
      </c>
      <c r="E1229" s="42">
        <f>VLOOKUP(D1229,episodes!$A$1:$B$76,2,FALSE)</f>
        <v>27</v>
      </c>
      <c r="F1229" s="37" t="str">
        <f>VLOOKUP(D1229,episodes!$A$1:$E$76,5,FALSE)</f>
        <v>Errand of Mercy</v>
      </c>
      <c r="G1229" s="37">
        <f>VLOOKUP(D1229,episodes!$A$1:$D$76,3,FALSE)</f>
        <v>1</v>
      </c>
      <c r="H1229" s="37">
        <f>VLOOKUP(D1229,episodes!$A$1:$D$76,4,FALSE)</f>
        <v>26</v>
      </c>
      <c r="I1229" s="36"/>
      <c r="J1229" s="43"/>
      <c r="K1229" s="44">
        <f>COUNTIFS(A:A,A1228)</f>
        <v>15</v>
      </c>
      <c r="L1229" s="44">
        <f>COUNTIFS(B:B,B1229)</f>
        <v>14</v>
      </c>
      <c r="M1229" s="46" t="s">
        <v>1068</v>
      </c>
      <c r="N1229" s="39" t="s">
        <v>271</v>
      </c>
      <c r="O1229" s="39" t="s">
        <v>1596</v>
      </c>
      <c r="P1229" s="46" t="s">
        <v>2979</v>
      </c>
    </row>
    <row r="1230" spans="1:16" s="40" customFormat="1" hidden="1" x14ac:dyDescent="0.3">
      <c r="A1230" s="40" t="s">
        <v>1913</v>
      </c>
      <c r="B1230" s="34" t="s">
        <v>719</v>
      </c>
      <c r="C1230" s="54" t="str">
        <f>UPPER(LEFT(O1230,1))&amp;RIGHT(O1230,LEN(O1230)-1)</f>
        <v>Spock neck pinches distressed McCoy</v>
      </c>
      <c r="D1230" s="48">
        <v>128</v>
      </c>
      <c r="E1230" s="42">
        <f>VLOOKUP(D1230,episodes!$A$1:$B$76,2,FALSE)</f>
        <v>29</v>
      </c>
      <c r="F1230" s="37" t="str">
        <f>VLOOKUP(D1230,episodes!$A$1:$E$76,5,FALSE)</f>
        <v>The City on the Edge of Forever</v>
      </c>
      <c r="G1230" s="37">
        <f>VLOOKUP(D1230,episodes!$A$1:$D$76,3,FALSE)</f>
        <v>1</v>
      </c>
      <c r="H1230" s="37">
        <f>VLOOKUP(D1230,episodes!$A$1:$D$76,4,FALSE)</f>
        <v>28</v>
      </c>
      <c r="I1230" s="36"/>
      <c r="J1230" s="43"/>
      <c r="K1230" s="44">
        <f>COUNTIFS(A:A,A1229)</f>
        <v>15</v>
      </c>
      <c r="L1230" s="44">
        <f>COUNTIFS(B:B,B1230)</f>
        <v>14</v>
      </c>
      <c r="M1230" s="46" t="s">
        <v>1068</v>
      </c>
      <c r="N1230" s="49" t="s">
        <v>2542</v>
      </c>
      <c r="O1230" s="39" t="s">
        <v>1183</v>
      </c>
      <c r="P1230" s="46" t="s">
        <v>2979</v>
      </c>
    </row>
    <row r="1231" spans="1:16" s="40" customFormat="1" hidden="1" x14ac:dyDescent="0.3">
      <c r="A1231" s="40" t="s">
        <v>1913</v>
      </c>
      <c r="B1231" s="34" t="s">
        <v>719</v>
      </c>
      <c r="C1231" s="54" t="str">
        <f>UPPER(LEFT(O1231,1))&amp;RIGHT(O1231,LEN(O1231)-1)</f>
        <v>Spock neck pinches police officer</v>
      </c>
      <c r="D1231" s="48">
        <v>128</v>
      </c>
      <c r="E1231" s="42">
        <f>VLOOKUP(D1231,episodes!$A$1:$B$76,2,FALSE)</f>
        <v>29</v>
      </c>
      <c r="F1231" s="37" t="str">
        <f>VLOOKUP(D1231,episodes!$A$1:$E$76,5,FALSE)</f>
        <v>The City on the Edge of Forever</v>
      </c>
      <c r="G1231" s="37">
        <f>VLOOKUP(D1231,episodes!$A$1:$D$76,3,FALSE)</f>
        <v>1</v>
      </c>
      <c r="H1231" s="37">
        <f>VLOOKUP(D1231,episodes!$A$1:$D$76,4,FALSE)</f>
        <v>28</v>
      </c>
      <c r="I1231" s="36"/>
      <c r="J1231" s="43"/>
      <c r="K1231" s="44">
        <f>COUNTIFS(A:A,A1230)</f>
        <v>15</v>
      </c>
      <c r="L1231" s="44">
        <f>COUNTIFS(B:B,B1231)</f>
        <v>14</v>
      </c>
      <c r="M1231" s="46" t="s">
        <v>1068</v>
      </c>
      <c r="N1231" s="49" t="s">
        <v>557</v>
      </c>
      <c r="O1231" s="39" t="s">
        <v>1120</v>
      </c>
      <c r="P1231" s="46" t="s">
        <v>2979</v>
      </c>
    </row>
    <row r="1232" spans="1:16" s="40" customFormat="1" hidden="1" x14ac:dyDescent="0.3">
      <c r="A1232" s="40" t="s">
        <v>1913</v>
      </c>
      <c r="B1232" s="34" t="s">
        <v>719</v>
      </c>
      <c r="C1232" s="54" t="str">
        <f>UPPER(LEFT(O1232,1))&amp;RIGHT(O1232,LEN(O1232)-1)</f>
        <v>Spock neck pinches denovian</v>
      </c>
      <c r="D1232" s="48">
        <v>129</v>
      </c>
      <c r="E1232" s="42">
        <f>VLOOKUP(D1232,episodes!$A$1:$B$76,2,FALSE)</f>
        <v>30</v>
      </c>
      <c r="F1232" s="37" t="str">
        <f>VLOOKUP(D1232,episodes!$A$1:$E$76,5,FALSE)</f>
        <v>Operation: Annihilate!</v>
      </c>
      <c r="G1232" s="37">
        <f>VLOOKUP(D1232,episodes!$A$1:$D$76,3,FALSE)</f>
        <v>1</v>
      </c>
      <c r="H1232" s="37">
        <f>VLOOKUP(D1232,episodes!$A$1:$D$76,4,FALSE)</f>
        <v>29</v>
      </c>
      <c r="I1232" s="36"/>
      <c r="J1232" s="43"/>
      <c r="K1232" s="44">
        <f>COUNTIFS(A:A,A1231)</f>
        <v>15</v>
      </c>
      <c r="L1232" s="44">
        <f>COUNTIFS(B:B,B1232)</f>
        <v>14</v>
      </c>
      <c r="M1232" s="46" t="s">
        <v>1068</v>
      </c>
      <c r="N1232" s="49" t="s">
        <v>558</v>
      </c>
      <c r="O1232" s="39" t="s">
        <v>1121</v>
      </c>
      <c r="P1232" s="46" t="s">
        <v>2979</v>
      </c>
    </row>
    <row r="1233" spans="1:16" s="40" customFormat="1" hidden="1" x14ac:dyDescent="0.3">
      <c r="A1233" s="40" t="s">
        <v>1913</v>
      </c>
      <c r="B1233" s="34" t="s">
        <v>719</v>
      </c>
      <c r="C1233" s="54" t="str">
        <f>UPPER(LEFT(O1233,1))&amp;RIGHT(O1233,LEN(O1233)-1)</f>
        <v>Spock neck pinches transporter_officer</v>
      </c>
      <c r="D1233" s="48">
        <v>129</v>
      </c>
      <c r="E1233" s="42">
        <f>VLOOKUP(D1233,episodes!$A$1:$B$76,2,FALSE)</f>
        <v>30</v>
      </c>
      <c r="F1233" s="37" t="str">
        <f>VLOOKUP(D1233,episodes!$A$1:$E$76,5,FALSE)</f>
        <v>Operation: Annihilate!</v>
      </c>
      <c r="G1233" s="37">
        <f>VLOOKUP(D1233,episodes!$A$1:$D$76,3,FALSE)</f>
        <v>1</v>
      </c>
      <c r="H1233" s="37">
        <f>VLOOKUP(D1233,episodes!$A$1:$D$76,4,FALSE)</f>
        <v>29</v>
      </c>
      <c r="I1233" s="36"/>
      <c r="J1233" s="43"/>
      <c r="K1233" s="44">
        <f>COUNTIFS(A:A,A1232)</f>
        <v>15</v>
      </c>
      <c r="L1233" s="44">
        <f>COUNTIFS(B:B,B1233)</f>
        <v>14</v>
      </c>
      <c r="M1233" s="46" t="s">
        <v>1068</v>
      </c>
      <c r="N1233" s="49" t="s">
        <v>546</v>
      </c>
      <c r="O1233" s="39" t="s">
        <v>1122</v>
      </c>
      <c r="P1233" s="46" t="s">
        <v>2979</v>
      </c>
    </row>
    <row r="1234" spans="1:16" s="40" customFormat="1" hidden="1" x14ac:dyDescent="0.3">
      <c r="A1234" s="40" t="s">
        <v>1914</v>
      </c>
      <c r="B1234" s="34" t="s">
        <v>787</v>
      </c>
      <c r="C1234" s="35" t="s">
        <v>2466</v>
      </c>
      <c r="D1234" s="41">
        <v>100</v>
      </c>
      <c r="E1234" s="42">
        <f>VLOOKUP(D1234,episodes!$A$1:$B$76,2,FALSE)</f>
        <v>1</v>
      </c>
      <c r="F1234" s="37" t="str">
        <f>VLOOKUP(D1234,episodes!$A$1:$E$76,5,FALSE)</f>
        <v>The Cage</v>
      </c>
      <c r="G1234" s="37">
        <f>VLOOKUP(D1234,episodes!$A$1:$D$76,3,FALSE)</f>
        <v>1</v>
      </c>
      <c r="H1234" s="37">
        <f>VLOOKUP(D1234,episodes!$A$1:$D$76,4,FALSE)</f>
        <v>0</v>
      </c>
      <c r="I1234" s="36"/>
      <c r="J1234" s="43"/>
      <c r="K1234" s="44">
        <f>COUNTIFS(A:A,A1233)</f>
        <v>15</v>
      </c>
      <c r="L1234" s="44">
        <f>COUNTIFS(B:B,B1234)</f>
        <v>5</v>
      </c>
      <c r="M1234" s="39" t="s">
        <v>133</v>
      </c>
      <c r="N1234" s="39"/>
      <c r="O1234" s="39"/>
      <c r="P1234" s="39" t="s">
        <v>2979</v>
      </c>
    </row>
    <row r="1235" spans="1:16" s="40" customFormat="1" hidden="1" x14ac:dyDescent="0.3">
      <c r="A1235" s="40" t="s">
        <v>1914</v>
      </c>
      <c r="B1235" s="34" t="s">
        <v>787</v>
      </c>
      <c r="C1235" s="35" t="s">
        <v>2574</v>
      </c>
      <c r="D1235" s="36">
        <v>102</v>
      </c>
      <c r="E1235" s="42">
        <f>VLOOKUP(D1235,episodes!$A$1:$B$76,2,FALSE)</f>
        <v>3</v>
      </c>
      <c r="F1235" s="37" t="str">
        <f>VLOOKUP(D1235,episodes!$A$1:$E$76,5,FALSE)</f>
        <v>Charlie X</v>
      </c>
      <c r="G1235" s="37">
        <f>VLOOKUP(D1235,episodes!$A$1:$D$76,3,FALSE)</f>
        <v>1</v>
      </c>
      <c r="H1235" s="37">
        <f>VLOOKUP(D1235,episodes!$A$1:$D$76,4,FALSE)</f>
        <v>2</v>
      </c>
      <c r="I1235" s="36"/>
      <c r="J1235" s="43"/>
      <c r="K1235" s="44">
        <f>COUNTIFS(A:A,A1234)</f>
        <v>5</v>
      </c>
      <c r="L1235" s="44">
        <f>COUNTIFS(B:B,B1235)</f>
        <v>5</v>
      </c>
      <c r="M1235" s="39" t="s">
        <v>573</v>
      </c>
      <c r="N1235" s="39"/>
      <c r="O1235" s="39" t="s">
        <v>1524</v>
      </c>
      <c r="P1235" s="39" t="s">
        <v>2979</v>
      </c>
    </row>
    <row r="1236" spans="1:16" s="40" customFormat="1" hidden="1" x14ac:dyDescent="0.3">
      <c r="A1236" s="40" t="s">
        <v>1914</v>
      </c>
      <c r="B1236" s="34" t="s">
        <v>787</v>
      </c>
      <c r="C1236" s="50" t="s">
        <v>2615</v>
      </c>
      <c r="D1236" s="41">
        <v>103</v>
      </c>
      <c r="E1236" s="42">
        <f>VLOOKUP(D1236,episodes!$A$1:$B$76,2,FALSE)</f>
        <v>4</v>
      </c>
      <c r="F1236" s="37" t="str">
        <f>VLOOKUP(D1236,episodes!$A$1:$E$76,5,FALSE)</f>
        <v>Where No Man Has Gone Before</v>
      </c>
      <c r="G1236" s="37">
        <f>VLOOKUP(D1236,episodes!$A$1:$D$76,3,FALSE)</f>
        <v>1</v>
      </c>
      <c r="H1236" s="37">
        <f>VLOOKUP(D1236,episodes!$A$1:$D$76,4,FALSE)</f>
        <v>3</v>
      </c>
      <c r="I1236" s="36"/>
      <c r="J1236" s="43"/>
      <c r="K1236" s="44">
        <f>COUNTIFS(A:A,A1235)</f>
        <v>5</v>
      </c>
      <c r="L1236" s="44">
        <f>COUNTIFS(B:B,B1236)</f>
        <v>5</v>
      </c>
      <c r="M1236" s="39" t="s">
        <v>510</v>
      </c>
      <c r="N1236" s="39"/>
      <c r="O1236" s="39" t="s">
        <v>1296</v>
      </c>
      <c r="P1236" s="39" t="s">
        <v>2979</v>
      </c>
    </row>
    <row r="1237" spans="1:16" s="40" customFormat="1" hidden="1" x14ac:dyDescent="0.3">
      <c r="A1237" s="40" t="s">
        <v>1914</v>
      </c>
      <c r="B1237" s="34" t="s">
        <v>787</v>
      </c>
      <c r="C1237" s="54" t="str">
        <f>UPPER(LEFT(O1237,1))&amp;RIGHT(O1237,LEN(O1237)-1)</f>
        <v>Apollo uses this to strangle Kirk after zapping Scotty.</v>
      </c>
      <c r="D1237" s="36">
        <v>202</v>
      </c>
      <c r="E1237" s="42">
        <f>VLOOKUP(D1237,episodes!$A$1:$B$76,2,FALSE)</f>
        <v>32</v>
      </c>
      <c r="F1237" s="37" t="str">
        <f>VLOOKUP(D1237,episodes!$A$1:$E$76,5,FALSE)</f>
        <v>Who Mourns for Adonais?</v>
      </c>
      <c r="G1237" s="37">
        <f>VLOOKUP(D1237,episodes!$A$1:$D$76,3,FALSE)</f>
        <v>2</v>
      </c>
      <c r="H1237" s="37">
        <f>VLOOKUP(D1237,episodes!$A$1:$D$76,4,FALSE)</f>
        <v>2</v>
      </c>
      <c r="I1237" s="36"/>
      <c r="J1237" s="43"/>
      <c r="K1237" s="44">
        <f>COUNTIFS(A:A,A1236)</f>
        <v>5</v>
      </c>
      <c r="L1237" s="44">
        <f>COUNTIFS(B:B,B1237)</f>
        <v>5</v>
      </c>
      <c r="M1237" s="39" t="s">
        <v>348</v>
      </c>
      <c r="N1237" s="39" t="s">
        <v>2491</v>
      </c>
      <c r="O1237" s="39" t="s">
        <v>1473</v>
      </c>
      <c r="P1237" s="39" t="s">
        <v>2979</v>
      </c>
    </row>
    <row r="1238" spans="1:16" s="40" customFormat="1" hidden="1" x14ac:dyDescent="0.3">
      <c r="A1238" s="59" t="s">
        <v>1914</v>
      </c>
      <c r="B1238" s="59" t="s">
        <v>787</v>
      </c>
      <c r="C1238" s="54" t="str">
        <f>UPPER(LEFT(O1238,1))&amp;RIGHT(O1238,LEN(O1238)-1)</f>
        <v>Drug gives them psychic powers</v>
      </c>
      <c r="D1238" s="36">
        <v>310</v>
      </c>
      <c r="E1238" s="42">
        <f>VLOOKUP(D1238,episodes!$A$1:$B$81,2,FALSE)</f>
        <v>66</v>
      </c>
      <c r="F1238" s="37" t="str">
        <f>VLOOKUP(D1238,episodes!$A$1:$E$81,5,FALSE)</f>
        <v>Plato's Stepchildren</v>
      </c>
      <c r="G1238" s="37">
        <f>VLOOKUP(D1238,episodes!$A$1:$D$81,3,FALSE)</f>
        <v>3</v>
      </c>
      <c r="H1238" s="37">
        <f>VLOOKUP(D1238,episodes!$A$1:$D$81,4,FALSE)</f>
        <v>10</v>
      </c>
      <c r="I1238" s="36"/>
      <c r="J1238" s="43"/>
      <c r="K1238" s="44">
        <f>COUNTIFS(A:A,A1238)</f>
        <v>5</v>
      </c>
      <c r="L1238" s="44">
        <f>COUNTIFS(B:B,B1238)</f>
        <v>5</v>
      </c>
      <c r="M1238" s="39" t="s">
        <v>192</v>
      </c>
      <c r="N1238" s="39" t="s">
        <v>192</v>
      </c>
      <c r="O1238" s="39" t="s">
        <v>308</v>
      </c>
      <c r="P1238" s="39" t="s">
        <v>2979</v>
      </c>
    </row>
    <row r="1239" spans="1:16" s="40" customFormat="1" hidden="1" x14ac:dyDescent="0.3">
      <c r="A1239" s="59" t="s">
        <v>1915</v>
      </c>
      <c r="B1239" s="59" t="s">
        <v>9</v>
      </c>
      <c r="C1239" s="54" t="str">
        <f>UPPER(LEFT(O1239,1))&amp;RIGHT(O1239,LEN(O1239)-1)</f>
        <v>Andorian Ambassador, plus an Orion spy, posing as the Ambassador's aide, who frames Sarek for murder</v>
      </c>
      <c r="D1239" s="48">
        <v>210</v>
      </c>
      <c r="E1239" s="42">
        <f>VLOOKUP(D1239,episodes!$A$1:$B$81,2,FALSE)</f>
        <v>40</v>
      </c>
      <c r="F1239" s="37" t="str">
        <f>VLOOKUP(D1239,episodes!$A$1:$E$81,5,FALSE)</f>
        <v>Journey to Babel</v>
      </c>
      <c r="G1239" s="37">
        <f>VLOOKUP(D1239,episodes!$A$1:$D$81,3,FALSE)</f>
        <v>2</v>
      </c>
      <c r="H1239" s="37">
        <f>VLOOKUP(D1239,episodes!$A$1:$D$81,4,FALSE)</f>
        <v>10</v>
      </c>
      <c r="I1239" s="36"/>
      <c r="J1239" s="43"/>
      <c r="K1239" s="44">
        <f>COUNTIFS(A:A,A1239)</f>
        <v>7</v>
      </c>
      <c r="L1239" s="44">
        <f>COUNTIFS(B:B,B1239)</f>
        <v>14</v>
      </c>
      <c r="M1239" s="46" t="s">
        <v>410</v>
      </c>
      <c r="N1239" s="49"/>
      <c r="O1239" s="46" t="s">
        <v>412</v>
      </c>
      <c r="P1239" s="39" t="s">
        <v>2979</v>
      </c>
    </row>
    <row r="1240" spans="1:16" s="40" customFormat="1" hidden="1" x14ac:dyDescent="0.3">
      <c r="A1240" s="59" t="s">
        <v>1915</v>
      </c>
      <c r="B1240" s="59" t="s">
        <v>9</v>
      </c>
      <c r="C1240" s="54" t="str">
        <f>UPPER(LEFT(O1240,1))&amp;RIGHT(O1240,LEN(O1240)-1)</f>
        <v>One of the slaves of Triskelion</v>
      </c>
      <c r="D1240" s="48">
        <v>216</v>
      </c>
      <c r="E1240" s="42">
        <f>VLOOKUP(D1240,episodes!$A$1:$B$81,2,FALSE)</f>
        <v>46</v>
      </c>
      <c r="F1240" s="37" t="str">
        <f>VLOOKUP(D1240,episodes!$A$1:$E$81,5,FALSE)</f>
        <v>The Gamesters of Triskelion</v>
      </c>
      <c r="G1240" s="37">
        <f>VLOOKUP(D1240,episodes!$A$1:$D$81,3,FALSE)</f>
        <v>2</v>
      </c>
      <c r="H1240" s="37">
        <f>VLOOKUP(D1240,episodes!$A$1:$D$81,4,FALSE)</f>
        <v>16</v>
      </c>
      <c r="I1240" s="36"/>
      <c r="J1240" s="43"/>
      <c r="K1240" s="44">
        <f>COUNTIFS(A:A,A1240)</f>
        <v>7</v>
      </c>
      <c r="L1240" s="44">
        <f>COUNTIFS(B:B,B1240)</f>
        <v>14</v>
      </c>
      <c r="M1240" s="46" t="s">
        <v>410</v>
      </c>
      <c r="N1240" s="49"/>
      <c r="O1240" s="46" t="s">
        <v>413</v>
      </c>
      <c r="P1240" s="64" t="s">
        <v>2979</v>
      </c>
    </row>
    <row r="1241" spans="1:16" s="40" customFormat="1" hidden="1" x14ac:dyDescent="0.3">
      <c r="A1241" s="59" t="s">
        <v>1915</v>
      </c>
      <c r="B1241" s="59" t="s">
        <v>9</v>
      </c>
      <c r="C1241" s="54" t="str">
        <f>UPPER(LEFT(O1241,1))&amp;RIGHT(O1241,LEN(O1241)-1)</f>
        <v>One of the mental patients was Andorian</v>
      </c>
      <c r="D1241" s="48">
        <v>314</v>
      </c>
      <c r="E1241" s="42">
        <f>VLOOKUP(D1241,episodes!$A$1:$B$81,2,FALSE)</f>
        <v>70</v>
      </c>
      <c r="F1241" s="37" t="str">
        <f>VLOOKUP(D1241,episodes!$A$1:$E$81,5,FALSE)</f>
        <v>Whom Gods Destroy</v>
      </c>
      <c r="G1241" s="37">
        <f>VLOOKUP(D1241,episodes!$A$1:$D$81,3,FALSE)</f>
        <v>3</v>
      </c>
      <c r="H1241" s="37">
        <f>VLOOKUP(D1241,episodes!$A$1:$D$81,4,FALSE)</f>
        <v>14</v>
      </c>
      <c r="I1241" s="36"/>
      <c r="J1241" s="43"/>
      <c r="K1241" s="44">
        <f>COUNTIFS(A:A,A1241)</f>
        <v>7</v>
      </c>
      <c r="L1241" s="44">
        <f>COUNTIFS(B:B,B1241)</f>
        <v>14</v>
      </c>
      <c r="M1241" s="46" t="s">
        <v>410</v>
      </c>
      <c r="N1241" s="49"/>
      <c r="O1241" s="46" t="s">
        <v>414</v>
      </c>
      <c r="P1241" s="66" t="s">
        <v>2979</v>
      </c>
    </row>
    <row r="1242" spans="1:16" s="40" customFormat="1" hidden="1" x14ac:dyDescent="0.3">
      <c r="A1242" s="59" t="s">
        <v>1915</v>
      </c>
      <c r="B1242" s="59" t="s">
        <v>9</v>
      </c>
      <c r="C1242" s="54" t="e">
        <f>UPPER(LEFT(O1242,1))&amp;RIGHT(O1242,LEN(O1242)-1)</f>
        <v>#VALUE!</v>
      </c>
      <c r="D1242" s="48">
        <v>314</v>
      </c>
      <c r="E1242" s="42">
        <f>VLOOKUP(D1242,episodes!$A$1:$B$81,2,FALSE)</f>
        <v>70</v>
      </c>
      <c r="F1242" s="37" t="str">
        <f>VLOOKUP(D1242,episodes!$A$1:$E$81,5,FALSE)</f>
        <v>Whom Gods Destroy</v>
      </c>
      <c r="G1242" s="37">
        <f>VLOOKUP(D1242,episodes!$A$1:$D$81,3,FALSE)</f>
        <v>3</v>
      </c>
      <c r="H1242" s="37">
        <f>VLOOKUP(D1242,episodes!$A$1:$D$81,4,FALSE)</f>
        <v>14</v>
      </c>
      <c r="I1242" s="36"/>
      <c r="J1242" s="43"/>
      <c r="K1242" s="44">
        <f>COUNTIFS(A:A,A1242)</f>
        <v>7</v>
      </c>
      <c r="L1242" s="44">
        <f>COUNTIFS(B:B,B1242)</f>
        <v>14</v>
      </c>
      <c r="M1242" s="46" t="s">
        <v>411</v>
      </c>
      <c r="N1242" s="49"/>
      <c r="O1242" s="46"/>
      <c r="P1242" s="39" t="s">
        <v>2979</v>
      </c>
    </row>
    <row r="1243" spans="1:16" s="40" customFormat="1" hidden="1" x14ac:dyDescent="0.3">
      <c r="A1243" s="59" t="s">
        <v>1915</v>
      </c>
      <c r="B1243" s="59" t="s">
        <v>9</v>
      </c>
      <c r="C1243" s="54" t="str">
        <f>UPPER(LEFT(O1243,1))&amp;RIGHT(O1243,LEN(O1243)-1)</f>
        <v>Two Andorian scholars were present at Memory Alpha at the time of its destruction</v>
      </c>
      <c r="D1243" s="48">
        <v>318</v>
      </c>
      <c r="E1243" s="42">
        <f>VLOOKUP(D1243,episodes!$A$1:$B$81,2,FALSE)</f>
        <v>74</v>
      </c>
      <c r="F1243" s="37" t="str">
        <f>VLOOKUP(D1243,episodes!$A$1:$E$81,5,FALSE)</f>
        <v>The Lights of Zetar</v>
      </c>
      <c r="G1243" s="37">
        <f>VLOOKUP(D1243,episodes!$A$1:$D$81,3,FALSE)</f>
        <v>3</v>
      </c>
      <c r="H1243" s="37">
        <f>VLOOKUP(D1243,episodes!$A$1:$D$81,4,FALSE)</f>
        <v>18</v>
      </c>
      <c r="I1243" s="36"/>
      <c r="J1243" s="43"/>
      <c r="K1243" s="44">
        <f>COUNTIFS(A:A,A1243)</f>
        <v>7</v>
      </c>
      <c r="L1243" s="44">
        <f>COUNTIFS(B:B,B1243)</f>
        <v>14</v>
      </c>
      <c r="M1243" s="46" t="s">
        <v>410</v>
      </c>
      <c r="N1243" s="49"/>
      <c r="O1243" s="46" t="s">
        <v>415</v>
      </c>
      <c r="P1243" s="39" t="s">
        <v>2979</v>
      </c>
    </row>
    <row r="1244" spans="1:16" s="40" customFormat="1" hidden="1" x14ac:dyDescent="0.3">
      <c r="A1244" s="59" t="s">
        <v>1915</v>
      </c>
      <c r="B1244" s="65" t="s">
        <v>9</v>
      </c>
      <c r="C1244" s="54" t="str">
        <f>UPPER(LEFT(O1244,1))&amp;RIGHT(O1244,LEN(O1244)-1)</f>
        <v>Said to be important members of the Federation have little or nothing to do</v>
      </c>
      <c r="D1244" s="48">
        <v>999</v>
      </c>
      <c r="E1244" s="42" t="e">
        <f>VLOOKUP(D1244,episodes!$A$1:$B$76,2,FALSE)</f>
        <v>#N/A</v>
      </c>
      <c r="F1244" s="37" t="e">
        <f>VLOOKUP(D1244,episodes!$A$1:$E$76,5,FALSE)</f>
        <v>#N/A</v>
      </c>
      <c r="G1244" s="37" t="e">
        <f>VLOOKUP(D1244,episodes!$A$1:$D$76,3,FALSE)</f>
        <v>#N/A</v>
      </c>
      <c r="H1244" s="37" t="e">
        <f>VLOOKUP(D1244,episodes!$A$1:$D$76,4,FALSE)</f>
        <v>#N/A</v>
      </c>
      <c r="I1244" s="36"/>
      <c r="J1244" s="43"/>
      <c r="K1244" s="44">
        <f>COUNTIFS(A:A,A1243)</f>
        <v>7</v>
      </c>
      <c r="L1244" s="44">
        <f>COUNTIFS(B:B,B1244)</f>
        <v>14</v>
      </c>
      <c r="M1244" s="46" t="s">
        <v>411</v>
      </c>
      <c r="N1244" s="49"/>
      <c r="O1244" s="46" t="s">
        <v>1553</v>
      </c>
      <c r="P1244" s="46" t="s">
        <v>2979</v>
      </c>
    </row>
    <row r="1245" spans="1:16" s="40" customFormat="1" hidden="1" x14ac:dyDescent="0.3">
      <c r="A1245" s="59" t="s">
        <v>1915</v>
      </c>
      <c r="B1245" s="65" t="s">
        <v>9</v>
      </c>
      <c r="C1245" s="54" t="str">
        <f>UPPER(LEFT(O1245,1))&amp;RIGHT(O1245,LEN(O1245)-1)</f>
        <v>Said to be important members of the Federation have little or nothing to do</v>
      </c>
      <c r="D1245" s="48">
        <v>999</v>
      </c>
      <c r="E1245" s="42" t="e">
        <f>VLOOKUP(D1245,episodes!$A$1:$B$76,2,FALSE)</f>
        <v>#N/A</v>
      </c>
      <c r="F1245" s="37" t="e">
        <f>VLOOKUP(D1245,episodes!$A$1:$E$76,5,FALSE)</f>
        <v>#N/A</v>
      </c>
      <c r="G1245" s="37" t="e">
        <f>VLOOKUP(D1245,episodes!$A$1:$D$76,3,FALSE)</f>
        <v>#N/A</v>
      </c>
      <c r="H1245" s="37" t="e">
        <f>VLOOKUP(D1245,episodes!$A$1:$D$76,4,FALSE)</f>
        <v>#N/A</v>
      </c>
      <c r="I1245" s="36"/>
      <c r="J1245" s="43"/>
      <c r="K1245" s="44">
        <f>COUNTIFS(A:A,A1244)</f>
        <v>7</v>
      </c>
      <c r="L1245" s="44">
        <f>COUNTIFS(B:B,B1245)</f>
        <v>14</v>
      </c>
      <c r="M1245" s="46" t="s">
        <v>410</v>
      </c>
      <c r="N1245" s="49"/>
      <c r="O1245" s="46" t="s">
        <v>1553</v>
      </c>
      <c r="P1245" s="46" t="s">
        <v>2979</v>
      </c>
    </row>
    <row r="1246" spans="1:16" s="40" customFormat="1" hidden="1" x14ac:dyDescent="0.3">
      <c r="A1246" s="40" t="s">
        <v>1916</v>
      </c>
      <c r="B1246" s="34" t="s">
        <v>756</v>
      </c>
      <c r="C1246" s="50" t="s">
        <v>2932</v>
      </c>
      <c r="D1246" s="41">
        <v>106</v>
      </c>
      <c r="E1246" s="42">
        <f>VLOOKUP(D1246,episodes!$A$1:$B$76,2,FALSE)</f>
        <v>7</v>
      </c>
      <c r="F1246" s="37" t="str">
        <f>VLOOKUP(D1246,episodes!$A$1:$E$76,5,FALSE)</f>
        <v>Mudd's Women</v>
      </c>
      <c r="G1246" s="37">
        <f>VLOOKUP(D1246,episodes!$A$1:$D$76,3,FALSE)</f>
        <v>1</v>
      </c>
      <c r="H1246" s="37">
        <f>VLOOKUP(D1246,episodes!$A$1:$D$76,4,FALSE)</f>
        <v>6</v>
      </c>
      <c r="I1246" s="36"/>
      <c r="J1246" s="43"/>
      <c r="K1246" s="44">
        <f>COUNTIFS(A:A,A1245)</f>
        <v>7</v>
      </c>
      <c r="L1246" s="44">
        <f>COUNTIFS(B:B,B1246)</f>
        <v>2</v>
      </c>
      <c r="M1246" s="39" t="s">
        <v>1247</v>
      </c>
      <c r="N1246" s="39"/>
      <c r="O1246" s="39" t="s">
        <v>1249</v>
      </c>
      <c r="P1246" s="39" t="s">
        <v>2979</v>
      </c>
    </row>
    <row r="1247" spans="1:16" s="40" customFormat="1" hidden="1" x14ac:dyDescent="0.3">
      <c r="A1247" s="40" t="s">
        <v>1916</v>
      </c>
      <c r="B1247" s="34" t="s">
        <v>756</v>
      </c>
      <c r="C1247" s="50" t="s">
        <v>3233</v>
      </c>
      <c r="D1247" s="41">
        <v>110</v>
      </c>
      <c r="E1247" s="42">
        <f>VLOOKUP(D1247,episodes!$A$1:$B$76,2,FALSE)</f>
        <v>11</v>
      </c>
      <c r="F1247" s="37" t="str">
        <f>VLOOKUP(D1247,episodes!$A$1:$E$76,5,FALSE)</f>
        <v>The Corbomite Maneuver</v>
      </c>
      <c r="G1247" s="37">
        <f>VLOOKUP(D1247,episodes!$A$1:$D$76,3,FALSE)</f>
        <v>1</v>
      </c>
      <c r="H1247" s="37">
        <f>VLOOKUP(D1247,episodes!$A$1:$D$76,4,FALSE)</f>
        <v>10</v>
      </c>
      <c r="I1247" s="36"/>
      <c r="J1247" s="43"/>
      <c r="K1247" s="44">
        <f>COUNTIFS(A:A,A1246)</f>
        <v>2</v>
      </c>
      <c r="L1247" s="44">
        <f>COUNTIFS(B:B,B1247)</f>
        <v>2</v>
      </c>
      <c r="M1247" s="39" t="s">
        <v>1247</v>
      </c>
      <c r="N1247" s="45"/>
      <c r="O1247" s="39" t="s">
        <v>3052</v>
      </c>
      <c r="P1247" s="39" t="s">
        <v>2979</v>
      </c>
    </row>
    <row r="1248" spans="1:16" s="40" customFormat="1" hidden="1" x14ac:dyDescent="0.3">
      <c r="A1248" s="40" t="s">
        <v>1917</v>
      </c>
      <c r="B1248" s="40" t="s">
        <v>732</v>
      </c>
      <c r="C1248" s="35" t="s">
        <v>2467</v>
      </c>
      <c r="D1248" s="41">
        <v>100</v>
      </c>
      <c r="E1248" s="42">
        <f>VLOOKUP(D1248,episodes!$A$1:$B$76,2,FALSE)</f>
        <v>1</v>
      </c>
      <c r="F1248" s="37" t="str">
        <f>VLOOKUP(D1248,episodes!$A$1:$E$76,5,FALSE)</f>
        <v>The Cage</v>
      </c>
      <c r="G1248" s="37">
        <f>VLOOKUP(D1248,episodes!$A$1:$D$76,3,FALSE)</f>
        <v>1</v>
      </c>
      <c r="H1248" s="37">
        <f>VLOOKUP(D1248,episodes!$A$1:$D$76,4,FALSE)</f>
        <v>0</v>
      </c>
      <c r="I1248" s="36"/>
      <c r="J1248" s="43"/>
      <c r="K1248" s="44">
        <f>COUNTIFS(A:A,#REF!)</f>
        <v>0</v>
      </c>
      <c r="L1248" s="44">
        <f>COUNTIFS(B:B,B1248)</f>
        <v>78</v>
      </c>
      <c r="M1248" s="39" t="s">
        <v>622</v>
      </c>
      <c r="N1248" s="45"/>
      <c r="O1248" s="39" t="s">
        <v>134</v>
      </c>
      <c r="P1248" s="39" t="s">
        <v>2979</v>
      </c>
    </row>
    <row r="1249" spans="1:16" s="40" customFormat="1" hidden="1" x14ac:dyDescent="0.3">
      <c r="A1249" s="40" t="s">
        <v>1917</v>
      </c>
      <c r="B1249" s="40" t="s">
        <v>732</v>
      </c>
      <c r="C1249" s="35" t="s">
        <v>2469</v>
      </c>
      <c r="D1249" s="41">
        <v>100</v>
      </c>
      <c r="E1249" s="42">
        <f>VLOOKUP(D1249,episodes!$A$1:$B$76,2,FALSE)</f>
        <v>1</v>
      </c>
      <c r="F1249" s="37" t="str">
        <f>VLOOKUP(D1249,episodes!$A$1:$E$76,5,FALSE)</f>
        <v>The Cage</v>
      </c>
      <c r="G1249" s="37">
        <f>VLOOKUP(D1249,episodes!$A$1:$D$76,3,FALSE)</f>
        <v>1</v>
      </c>
      <c r="H1249" s="37">
        <f>VLOOKUP(D1249,episodes!$A$1:$D$76,4,FALSE)</f>
        <v>0</v>
      </c>
      <c r="I1249" s="36"/>
      <c r="J1249" s="43"/>
      <c r="K1249" s="44">
        <f>COUNTIFS(A:A,A1248)</f>
        <v>95</v>
      </c>
      <c r="L1249" s="44">
        <f>COUNTIFS(B:B,B1249)</f>
        <v>78</v>
      </c>
      <c r="M1249" s="39" t="s">
        <v>608</v>
      </c>
      <c r="N1249" s="45"/>
      <c r="O1249" s="39" t="s">
        <v>801</v>
      </c>
      <c r="P1249" s="39" t="s">
        <v>2979</v>
      </c>
    </row>
    <row r="1250" spans="1:16" hidden="1" x14ac:dyDescent="0.3">
      <c r="A1250" s="40" t="s">
        <v>1917</v>
      </c>
      <c r="B1250" s="40" t="s">
        <v>732</v>
      </c>
      <c r="C1250" s="35" t="s">
        <v>2471</v>
      </c>
      <c r="D1250" s="41">
        <v>100</v>
      </c>
      <c r="E1250" s="42">
        <f>VLOOKUP(D1250,episodes!$A$1:$B$76,2,FALSE)</f>
        <v>1</v>
      </c>
      <c r="F1250" s="37" t="str">
        <f>VLOOKUP(D1250,episodes!$A$1:$E$76,5,FALSE)</f>
        <v>The Cage</v>
      </c>
      <c r="G1250" s="37">
        <f>VLOOKUP(D1250,episodes!$A$1:$D$76,3,FALSE)</f>
        <v>1</v>
      </c>
      <c r="H1250" s="37">
        <f>VLOOKUP(D1250,episodes!$A$1:$D$76,4,FALSE)</f>
        <v>0</v>
      </c>
      <c r="J1250" s="43"/>
      <c r="K1250" s="44">
        <f>COUNTIFS(A:A,A1249)</f>
        <v>95</v>
      </c>
      <c r="L1250" s="44">
        <f>COUNTIFS(B:B,B1250)</f>
        <v>78</v>
      </c>
      <c r="M1250" s="39" t="s">
        <v>623</v>
      </c>
      <c r="N1250" s="45"/>
      <c r="O1250" s="39" t="s">
        <v>802</v>
      </c>
      <c r="P1250" s="39" t="s">
        <v>2979</v>
      </c>
    </row>
    <row r="1251" spans="1:16" hidden="1" x14ac:dyDescent="0.3">
      <c r="A1251" s="40" t="s">
        <v>1917</v>
      </c>
      <c r="B1251" s="40" t="s">
        <v>732</v>
      </c>
      <c r="C1251" s="35" t="s">
        <v>2470</v>
      </c>
      <c r="D1251" s="41">
        <v>100</v>
      </c>
      <c r="E1251" s="42">
        <f>VLOOKUP(D1251,episodes!$A$1:$B$76,2,FALSE)</f>
        <v>1</v>
      </c>
      <c r="F1251" s="37" t="str">
        <f>VLOOKUP(D1251,episodes!$A$1:$E$76,5,FALSE)</f>
        <v>The Cage</v>
      </c>
      <c r="G1251" s="37">
        <f>VLOOKUP(D1251,episodes!$A$1:$D$76,3,FALSE)</f>
        <v>1</v>
      </c>
      <c r="H1251" s="37">
        <f>VLOOKUP(D1251,episodes!$A$1:$D$76,4,FALSE)</f>
        <v>0</v>
      </c>
      <c r="J1251" s="43"/>
      <c r="K1251" s="44">
        <f>COUNTIFS(A:A,A1250)</f>
        <v>95</v>
      </c>
      <c r="L1251" s="44">
        <f>COUNTIFS(B:B,B1251)</f>
        <v>78</v>
      </c>
      <c r="M1251" s="39" t="s">
        <v>130</v>
      </c>
      <c r="N1251" s="45"/>
      <c r="O1251" s="39" t="s">
        <v>1288</v>
      </c>
      <c r="P1251" s="39" t="s">
        <v>2979</v>
      </c>
    </row>
    <row r="1252" spans="1:16" hidden="1" x14ac:dyDescent="0.3">
      <c r="A1252" s="40" t="s">
        <v>1917</v>
      </c>
      <c r="B1252" s="40" t="s">
        <v>732</v>
      </c>
      <c r="C1252" s="35" t="s">
        <v>2468</v>
      </c>
      <c r="D1252" s="41">
        <v>100</v>
      </c>
      <c r="E1252" s="42">
        <f>VLOOKUP(D1252,episodes!$A$1:$B$76,2,FALSE)</f>
        <v>1</v>
      </c>
      <c r="F1252" s="37" t="str">
        <f>VLOOKUP(D1252,episodes!$A$1:$E$76,5,FALSE)</f>
        <v>The Cage</v>
      </c>
      <c r="G1252" s="37">
        <f>VLOOKUP(D1252,episodes!$A$1:$D$76,3,FALSE)</f>
        <v>1</v>
      </c>
      <c r="H1252" s="37">
        <f>VLOOKUP(D1252,episodes!$A$1:$D$76,4,FALSE)</f>
        <v>0</v>
      </c>
      <c r="J1252" s="43"/>
      <c r="K1252" s="44">
        <f>COUNTIFS(A:A,A1251)</f>
        <v>95</v>
      </c>
      <c r="L1252" s="44">
        <f>COUNTIFS(B:B,B1252)</f>
        <v>78</v>
      </c>
      <c r="M1252" s="46" t="s">
        <v>1068</v>
      </c>
      <c r="N1252" s="45" t="s">
        <v>246</v>
      </c>
      <c r="O1252" s="39" t="s">
        <v>1126</v>
      </c>
      <c r="P1252" s="39" t="s">
        <v>2979</v>
      </c>
    </row>
    <row r="1253" spans="1:16" hidden="1" x14ac:dyDescent="0.3">
      <c r="A1253" s="40" t="s">
        <v>1917</v>
      </c>
      <c r="B1253" s="40" t="s">
        <v>732</v>
      </c>
      <c r="C1253" s="35" t="s">
        <v>2486</v>
      </c>
      <c r="D1253" s="41">
        <v>101</v>
      </c>
      <c r="E1253" s="42">
        <f>VLOOKUP(D1253,episodes!$A$1:$B$76,2,FALSE)</f>
        <v>2</v>
      </c>
      <c r="F1253" s="37" t="str">
        <f>VLOOKUP(D1253,episodes!$A$1:$E$76,5,FALSE)</f>
        <v>The Man Trap</v>
      </c>
      <c r="G1253" s="37">
        <f>VLOOKUP(D1253,episodes!$A$1:$D$76,3,FALSE)</f>
        <v>1</v>
      </c>
      <c r="H1253" s="37">
        <f>VLOOKUP(D1253,episodes!$A$1:$D$76,4,FALSE)</f>
        <v>1</v>
      </c>
      <c r="J1253" s="43"/>
      <c r="K1253" s="44">
        <f>COUNTIFS(A:A,A1252)</f>
        <v>95</v>
      </c>
      <c r="L1253" s="44">
        <f>COUNTIFS(B:B,B1253)</f>
        <v>78</v>
      </c>
      <c r="M1253" s="39" t="s">
        <v>565</v>
      </c>
      <c r="N1253" s="39" t="s">
        <v>2491</v>
      </c>
      <c r="O1253" s="39" t="s">
        <v>1722</v>
      </c>
      <c r="P1253" s="39" t="s">
        <v>2979</v>
      </c>
    </row>
    <row r="1254" spans="1:16" hidden="1" x14ac:dyDescent="0.3">
      <c r="A1254" s="40" t="s">
        <v>1917</v>
      </c>
      <c r="B1254" s="40" t="s">
        <v>732</v>
      </c>
      <c r="C1254" s="35" t="s">
        <v>2730</v>
      </c>
      <c r="D1254" s="41">
        <v>101</v>
      </c>
      <c r="E1254" s="42">
        <f>VLOOKUP(D1254,episodes!$A$1:$B$76,2,FALSE)</f>
        <v>2</v>
      </c>
      <c r="F1254" s="37" t="str">
        <f>VLOOKUP(D1254,episodes!$A$1:$E$76,5,FALSE)</f>
        <v>The Man Trap</v>
      </c>
      <c r="G1254" s="37">
        <f>VLOOKUP(D1254,episodes!$A$1:$D$76,3,FALSE)</f>
        <v>1</v>
      </c>
      <c r="H1254" s="37">
        <f>VLOOKUP(D1254,episodes!$A$1:$D$76,4,FALSE)</f>
        <v>1</v>
      </c>
      <c r="J1254" s="43"/>
      <c r="K1254" s="44">
        <f>COUNTIFS(A:A,A1253)</f>
        <v>95</v>
      </c>
      <c r="L1254" s="44">
        <f>COUNTIFS(B:B,B1254)</f>
        <v>78</v>
      </c>
      <c r="M1254" s="39" t="s">
        <v>2491</v>
      </c>
      <c r="N1254" s="39" t="s">
        <v>1068</v>
      </c>
      <c r="P1254" s="39" t="s">
        <v>2987</v>
      </c>
    </row>
    <row r="1255" spans="1:16" hidden="1" x14ac:dyDescent="0.3">
      <c r="A1255" s="40" t="s">
        <v>1917</v>
      </c>
      <c r="B1255" s="40" t="s">
        <v>732</v>
      </c>
      <c r="C1255" s="35" t="s">
        <v>2731</v>
      </c>
      <c r="D1255" s="41">
        <v>101</v>
      </c>
      <c r="E1255" s="42">
        <f>VLOOKUP(D1255,episodes!$A$1:$B$76,2,FALSE)</f>
        <v>2</v>
      </c>
      <c r="F1255" s="37" t="str">
        <f>VLOOKUP(D1255,episodes!$A$1:$E$76,5,FALSE)</f>
        <v>The Man Trap</v>
      </c>
      <c r="G1255" s="37">
        <f>VLOOKUP(D1255,episodes!$A$1:$D$76,3,FALSE)</f>
        <v>1</v>
      </c>
      <c r="H1255" s="37">
        <f>VLOOKUP(D1255,episodes!$A$1:$D$76,4,FALSE)</f>
        <v>1</v>
      </c>
      <c r="J1255" s="43"/>
      <c r="K1255" s="44">
        <f>COUNTIFS(A:A,A1254)</f>
        <v>95</v>
      </c>
      <c r="L1255" s="44">
        <f>COUNTIFS(B:B,B1255)</f>
        <v>78</v>
      </c>
      <c r="M1255" s="46" t="s">
        <v>2491</v>
      </c>
      <c r="N1255" s="39" t="s">
        <v>565</v>
      </c>
      <c r="O1255" s="39" t="s">
        <v>1032</v>
      </c>
      <c r="P1255" s="39" t="s">
        <v>2988</v>
      </c>
    </row>
    <row r="1256" spans="1:16" hidden="1" x14ac:dyDescent="0.3">
      <c r="A1256" s="40" t="s">
        <v>1917</v>
      </c>
      <c r="B1256" s="40" t="s">
        <v>732</v>
      </c>
      <c r="C1256" s="35" t="s">
        <v>2605</v>
      </c>
      <c r="D1256" s="41">
        <v>101</v>
      </c>
      <c r="E1256" s="42">
        <f>VLOOKUP(D1256,episodes!$A$1:$B$76,2,FALSE)</f>
        <v>2</v>
      </c>
      <c r="F1256" s="37" t="str">
        <f>VLOOKUP(D1256,episodes!$A$1:$E$76,5,FALSE)</f>
        <v>The Man Trap</v>
      </c>
      <c r="G1256" s="37">
        <f>VLOOKUP(D1256,episodes!$A$1:$D$76,3,FALSE)</f>
        <v>1</v>
      </c>
      <c r="H1256" s="37">
        <f>VLOOKUP(D1256,episodes!$A$1:$D$76,4,FALSE)</f>
        <v>1</v>
      </c>
      <c r="J1256" s="43"/>
      <c r="K1256" s="44">
        <f>COUNTIFS(A:A,A1255)</f>
        <v>95</v>
      </c>
      <c r="L1256" s="44">
        <f>COUNTIFS(B:B,B1256)</f>
        <v>78</v>
      </c>
      <c r="M1256" s="46" t="s">
        <v>2542</v>
      </c>
      <c r="N1256" s="39" t="s">
        <v>577</v>
      </c>
      <c r="O1256" s="39" t="s">
        <v>1184</v>
      </c>
      <c r="P1256" s="39" t="s">
        <v>2979</v>
      </c>
    </row>
    <row r="1257" spans="1:16" hidden="1" x14ac:dyDescent="0.3">
      <c r="A1257" s="40" t="s">
        <v>1917</v>
      </c>
      <c r="B1257" s="40" t="s">
        <v>732</v>
      </c>
      <c r="C1257" s="35" t="s">
        <v>2575</v>
      </c>
      <c r="D1257" s="41">
        <v>102</v>
      </c>
      <c r="E1257" s="42">
        <f>VLOOKUP(D1257,episodes!$A$1:$B$76,2,FALSE)</f>
        <v>3</v>
      </c>
      <c r="F1257" s="37" t="str">
        <f>VLOOKUP(D1257,episodes!$A$1:$E$76,5,FALSE)</f>
        <v>Charlie X</v>
      </c>
      <c r="G1257" s="37">
        <f>VLOOKUP(D1257,episodes!$A$1:$D$76,3,FALSE)</f>
        <v>1</v>
      </c>
      <c r="H1257" s="37">
        <f>VLOOKUP(D1257,episodes!$A$1:$D$76,4,FALSE)</f>
        <v>2</v>
      </c>
      <c r="J1257" s="43"/>
      <c r="K1257" s="44">
        <f>COUNTIFS(A:A,A1256)</f>
        <v>95</v>
      </c>
      <c r="L1257" s="44">
        <f>COUNTIFS(B:B,B1257)</f>
        <v>78</v>
      </c>
      <c r="M1257" s="39" t="s">
        <v>4</v>
      </c>
      <c r="N1257" s="45" t="s">
        <v>573</v>
      </c>
      <c r="O1257" s="39" t="s">
        <v>1525</v>
      </c>
      <c r="P1257" s="39" t="s">
        <v>2979</v>
      </c>
    </row>
    <row r="1258" spans="1:16" hidden="1" x14ac:dyDescent="0.3">
      <c r="A1258" s="40" t="s">
        <v>1917</v>
      </c>
      <c r="B1258" s="40" t="s">
        <v>732</v>
      </c>
      <c r="C1258" s="50" t="s">
        <v>2616</v>
      </c>
      <c r="D1258" s="41">
        <v>103</v>
      </c>
      <c r="E1258" s="42">
        <f>VLOOKUP(D1258,episodes!$A$1:$B$76,2,FALSE)</f>
        <v>4</v>
      </c>
      <c r="F1258" s="37" t="str">
        <f>VLOOKUP(D1258,episodes!$A$1:$E$76,5,FALSE)</f>
        <v>Where No Man Has Gone Before</v>
      </c>
      <c r="G1258" s="37">
        <f>VLOOKUP(D1258,episodes!$A$1:$D$76,3,FALSE)</f>
        <v>1</v>
      </c>
      <c r="H1258" s="37">
        <f>VLOOKUP(D1258,episodes!$A$1:$D$76,4,FALSE)</f>
        <v>3</v>
      </c>
      <c r="J1258" s="43"/>
      <c r="K1258" s="44">
        <f>COUNTIFS(A:A,A1257)</f>
        <v>95</v>
      </c>
      <c r="L1258" s="44">
        <f>COUNTIFS(B:B,B1258)</f>
        <v>78</v>
      </c>
      <c r="M1258" s="46" t="s">
        <v>2491</v>
      </c>
      <c r="N1258" s="45" t="s">
        <v>510</v>
      </c>
      <c r="O1258" s="39" t="s">
        <v>1033</v>
      </c>
      <c r="P1258" s="39" t="s">
        <v>2979</v>
      </c>
    </row>
    <row r="1259" spans="1:16" hidden="1" x14ac:dyDescent="0.3">
      <c r="A1259" s="40" t="s">
        <v>1917</v>
      </c>
      <c r="B1259" s="40" t="s">
        <v>732</v>
      </c>
      <c r="C1259" s="50" t="s">
        <v>2617</v>
      </c>
      <c r="D1259" s="41">
        <v>103</v>
      </c>
      <c r="E1259" s="42">
        <f>VLOOKUP(D1259,episodes!$A$1:$B$76,2,FALSE)</f>
        <v>4</v>
      </c>
      <c r="F1259" s="37" t="str">
        <f>VLOOKUP(D1259,episodes!$A$1:$E$76,5,FALSE)</f>
        <v>Where No Man Has Gone Before</v>
      </c>
      <c r="G1259" s="37">
        <f>VLOOKUP(D1259,episodes!$A$1:$D$76,3,FALSE)</f>
        <v>1</v>
      </c>
      <c r="H1259" s="37">
        <f>VLOOKUP(D1259,episodes!$A$1:$D$76,4,FALSE)</f>
        <v>3</v>
      </c>
      <c r="J1259" s="43"/>
      <c r="K1259" s="44">
        <f>COUNTIFS(A:A,A1258)</f>
        <v>95</v>
      </c>
      <c r="L1259" s="44">
        <f>COUNTIFS(B:B,B1259)</f>
        <v>78</v>
      </c>
      <c r="M1259" s="46" t="s">
        <v>2491</v>
      </c>
      <c r="N1259" s="45" t="s">
        <v>626</v>
      </c>
      <c r="O1259" s="39" t="s">
        <v>1278</v>
      </c>
      <c r="P1259" s="39" t="s">
        <v>2979</v>
      </c>
    </row>
    <row r="1260" spans="1:16" hidden="1" x14ac:dyDescent="0.3">
      <c r="A1260" s="40" t="s">
        <v>1917</v>
      </c>
      <c r="B1260" s="40" t="s">
        <v>732</v>
      </c>
      <c r="C1260" s="50" t="s">
        <v>1127</v>
      </c>
      <c r="D1260" s="41">
        <v>103</v>
      </c>
      <c r="E1260" s="42">
        <f>VLOOKUP(D1260,episodes!$A$1:$B$76,2,FALSE)</f>
        <v>4</v>
      </c>
      <c r="F1260" s="37" t="str">
        <f>VLOOKUP(D1260,episodes!$A$1:$E$76,5,FALSE)</f>
        <v>Where No Man Has Gone Before</v>
      </c>
      <c r="G1260" s="37">
        <f>VLOOKUP(D1260,episodes!$A$1:$D$76,3,FALSE)</f>
        <v>1</v>
      </c>
      <c r="H1260" s="37">
        <f>VLOOKUP(D1260,episodes!$A$1:$D$76,4,FALSE)</f>
        <v>3</v>
      </c>
      <c r="J1260" s="43"/>
      <c r="K1260" s="44">
        <f>COUNTIFS(A:A,A1259)</f>
        <v>95</v>
      </c>
      <c r="L1260" s="44">
        <f>COUNTIFS(B:B,B1260)</f>
        <v>78</v>
      </c>
      <c r="M1260" s="39" t="s">
        <v>1068</v>
      </c>
      <c r="N1260" s="45"/>
      <c r="O1260" s="39" t="s">
        <v>1127</v>
      </c>
      <c r="P1260" s="39" t="s">
        <v>2979</v>
      </c>
    </row>
    <row r="1261" spans="1:16" hidden="1" x14ac:dyDescent="0.3">
      <c r="A1261" s="40" t="s">
        <v>1917</v>
      </c>
      <c r="B1261" s="40" t="s">
        <v>732</v>
      </c>
      <c r="C1261" s="50" t="s">
        <v>2754</v>
      </c>
      <c r="D1261" s="41">
        <v>104</v>
      </c>
      <c r="E1261" s="42">
        <f>VLOOKUP(D1261,episodes!$A$1:$B$76,2,FALSE)</f>
        <v>5</v>
      </c>
      <c r="F1261" s="37" t="str">
        <f>VLOOKUP(D1261,episodes!$A$1:$E$76,5,FALSE)</f>
        <v>The Naked Time</v>
      </c>
      <c r="G1261" s="37">
        <f>VLOOKUP(D1261,episodes!$A$1:$D$76,3,FALSE)</f>
        <v>1</v>
      </c>
      <c r="H1261" s="37">
        <f>VLOOKUP(D1261,episodes!$A$1:$D$76,4,FALSE)</f>
        <v>4</v>
      </c>
      <c r="J1261" s="43"/>
      <c r="K1261" s="44">
        <f>COUNTIFS(A:A,A1260)</f>
        <v>95</v>
      </c>
      <c r="L1261" s="44">
        <f>COUNTIFS(B:B,B1261)</f>
        <v>78</v>
      </c>
      <c r="M1261" s="39" t="s">
        <v>2491</v>
      </c>
      <c r="N1261" s="45"/>
      <c r="P1261" s="39" t="s">
        <v>2987</v>
      </c>
    </row>
    <row r="1262" spans="1:16" hidden="1" x14ac:dyDescent="0.3">
      <c r="A1262" s="40" t="s">
        <v>1917</v>
      </c>
      <c r="B1262" s="40" t="s">
        <v>732</v>
      </c>
      <c r="C1262" s="50" t="s">
        <v>2690</v>
      </c>
      <c r="D1262" s="41">
        <v>105</v>
      </c>
      <c r="E1262" s="42">
        <f>VLOOKUP(D1262,episodes!$A$1:$B$76,2,FALSE)</f>
        <v>6</v>
      </c>
      <c r="F1262" s="37" t="str">
        <f>VLOOKUP(D1262,episodes!$A$1:$E$76,5,FALSE)</f>
        <v>The Enemy Within</v>
      </c>
      <c r="G1262" s="37">
        <f>VLOOKUP(D1262,episodes!$A$1:$D$76,3,FALSE)</f>
        <v>1</v>
      </c>
      <c r="H1262" s="37">
        <f>VLOOKUP(D1262,episodes!$A$1:$D$76,4,FALSE)</f>
        <v>5</v>
      </c>
      <c r="J1262" s="43"/>
      <c r="K1262" s="44">
        <f>COUNTIFS(A:A,A1261)</f>
        <v>95</v>
      </c>
      <c r="L1262" s="44">
        <f>COUNTIFS(B:B,B1262)</f>
        <v>78</v>
      </c>
      <c r="M1262" s="39" t="s">
        <v>2494</v>
      </c>
      <c r="N1262" s="39" t="s">
        <v>2491</v>
      </c>
      <c r="O1262" s="39" t="s">
        <v>1576</v>
      </c>
      <c r="P1262" s="39" t="s">
        <v>2979</v>
      </c>
    </row>
    <row r="1263" spans="1:16" hidden="1" x14ac:dyDescent="0.3">
      <c r="A1263" s="40" t="s">
        <v>1917</v>
      </c>
      <c r="B1263" s="40" t="s">
        <v>732</v>
      </c>
      <c r="C1263" s="50" t="s">
        <v>2756</v>
      </c>
      <c r="D1263" s="41">
        <v>105</v>
      </c>
      <c r="E1263" s="42">
        <f>VLOOKUP(D1263,episodes!$A$1:$B$76,2,FALSE)</f>
        <v>6</v>
      </c>
      <c r="F1263" s="37" t="str">
        <f>VLOOKUP(D1263,episodes!$A$1:$E$76,5,FALSE)</f>
        <v>The Enemy Within</v>
      </c>
      <c r="G1263" s="37">
        <f>VLOOKUP(D1263,episodes!$A$1:$D$76,3,FALSE)</f>
        <v>1</v>
      </c>
      <c r="H1263" s="37">
        <f>VLOOKUP(D1263,episodes!$A$1:$D$76,4,FALSE)</f>
        <v>5</v>
      </c>
      <c r="J1263" s="43"/>
      <c r="K1263" s="44">
        <f>COUNTIFS(A:A,A1262)</f>
        <v>95</v>
      </c>
      <c r="L1263" s="44">
        <f>COUNTIFS(B:B,B1263)</f>
        <v>78</v>
      </c>
      <c r="M1263" s="39" t="s">
        <v>2491</v>
      </c>
      <c r="O1263" s="46"/>
      <c r="P1263" s="39" t="s">
        <v>3011</v>
      </c>
    </row>
    <row r="1264" spans="1:16" hidden="1" x14ac:dyDescent="0.3">
      <c r="A1264" s="40" t="s">
        <v>1917</v>
      </c>
      <c r="B1264" s="40" t="s">
        <v>732</v>
      </c>
      <c r="C1264" s="50" t="s">
        <v>2757</v>
      </c>
      <c r="D1264" s="41">
        <v>105</v>
      </c>
      <c r="E1264" s="42">
        <f>VLOOKUP(D1264,episodes!$A$1:$B$76,2,FALSE)</f>
        <v>6</v>
      </c>
      <c r="F1264" s="37" t="str">
        <f>VLOOKUP(D1264,episodes!$A$1:$E$76,5,FALSE)</f>
        <v>The Enemy Within</v>
      </c>
      <c r="G1264" s="37">
        <f>VLOOKUP(D1264,episodes!$A$1:$D$76,3,FALSE)</f>
        <v>1</v>
      </c>
      <c r="H1264" s="37">
        <f>VLOOKUP(D1264,episodes!$A$1:$D$76,4,FALSE)</f>
        <v>5</v>
      </c>
      <c r="J1264" s="43"/>
      <c r="K1264" s="44">
        <f>COUNTIFS(A:A,A1263)</f>
        <v>95</v>
      </c>
      <c r="L1264" s="44">
        <f>COUNTIFS(B:B,B1264)</f>
        <v>78</v>
      </c>
      <c r="M1264" s="39" t="s">
        <v>2491</v>
      </c>
      <c r="O1264" s="46"/>
      <c r="P1264" s="39" t="s">
        <v>3012</v>
      </c>
    </row>
    <row r="1265" spans="1:16" s="40" customFormat="1" hidden="1" x14ac:dyDescent="0.3">
      <c r="A1265" s="40" t="s">
        <v>1917</v>
      </c>
      <c r="B1265" s="40" t="s">
        <v>732</v>
      </c>
      <c r="C1265" s="50" t="s">
        <v>2758</v>
      </c>
      <c r="D1265" s="41">
        <v>105</v>
      </c>
      <c r="E1265" s="42">
        <f>VLOOKUP(D1265,episodes!$A$1:$B$76,2,FALSE)</f>
        <v>6</v>
      </c>
      <c r="F1265" s="37" t="str">
        <f>VLOOKUP(D1265,episodes!$A$1:$E$76,5,FALSE)</f>
        <v>The Enemy Within</v>
      </c>
      <c r="G1265" s="37">
        <f>VLOOKUP(D1265,episodes!$A$1:$D$76,3,FALSE)</f>
        <v>1</v>
      </c>
      <c r="H1265" s="37">
        <f>VLOOKUP(D1265,episodes!$A$1:$D$76,4,FALSE)</f>
        <v>5</v>
      </c>
      <c r="I1265" s="36"/>
      <c r="J1265" s="43"/>
      <c r="K1265" s="44">
        <f>COUNTIFS(A:A,A1264)</f>
        <v>95</v>
      </c>
      <c r="L1265" s="44">
        <f>COUNTIFS(B:B,B1265)</f>
        <v>78</v>
      </c>
      <c r="M1265" s="39" t="s">
        <v>1068</v>
      </c>
      <c r="N1265" s="39"/>
      <c r="O1265" s="46"/>
      <c r="P1265" s="39" t="s">
        <v>3013</v>
      </c>
    </row>
    <row r="1266" spans="1:16" hidden="1" x14ac:dyDescent="0.3">
      <c r="A1266" s="40" t="s">
        <v>1917</v>
      </c>
      <c r="B1266" s="40" t="s">
        <v>732</v>
      </c>
      <c r="C1266" s="50" t="s">
        <v>2958</v>
      </c>
      <c r="D1266" s="41">
        <v>107</v>
      </c>
      <c r="E1266" s="42">
        <f>VLOOKUP(D1266,episodes!$A$1:$B$76,2,FALSE)</f>
        <v>8</v>
      </c>
      <c r="F1266" s="37" t="str">
        <f>VLOOKUP(D1266,episodes!$A$1:$E$76,5,FALSE)</f>
        <v>What Are Little Girls Made Of?</v>
      </c>
      <c r="G1266" s="37">
        <f>VLOOKUP(D1266,episodes!$A$1:$D$76,3,FALSE)</f>
        <v>1</v>
      </c>
      <c r="H1266" s="37">
        <f>VLOOKUP(D1266,episodes!$A$1:$D$76,4,FALSE)</f>
        <v>7</v>
      </c>
      <c r="J1266" s="43"/>
      <c r="K1266" s="44">
        <f>COUNTIFS(A:A,A1265)</f>
        <v>95</v>
      </c>
      <c r="L1266" s="44">
        <f>COUNTIFS(B:B,B1266)</f>
        <v>78</v>
      </c>
      <c r="M1266" s="39" t="s">
        <v>112</v>
      </c>
      <c r="N1266" s="39" t="s">
        <v>2497</v>
      </c>
      <c r="O1266" s="39" t="s">
        <v>384</v>
      </c>
      <c r="P1266" s="39" t="s">
        <v>2979</v>
      </c>
    </row>
    <row r="1267" spans="1:16" hidden="1" x14ac:dyDescent="0.3">
      <c r="A1267" s="40" t="s">
        <v>1917</v>
      </c>
      <c r="B1267" s="40" t="s">
        <v>732</v>
      </c>
      <c r="C1267" s="50" t="s">
        <v>2959</v>
      </c>
      <c r="D1267" s="41">
        <v>107</v>
      </c>
      <c r="E1267" s="42">
        <f>VLOOKUP(D1267,episodes!$A$1:$B$76,2,FALSE)</f>
        <v>8</v>
      </c>
      <c r="F1267" s="37" t="str">
        <f>VLOOKUP(D1267,episodes!$A$1:$E$76,5,FALSE)</f>
        <v>What Are Little Girls Made Of?</v>
      </c>
      <c r="G1267" s="37">
        <f>VLOOKUP(D1267,episodes!$A$1:$D$76,3,FALSE)</f>
        <v>1</v>
      </c>
      <c r="H1267" s="37">
        <f>VLOOKUP(D1267,episodes!$A$1:$D$76,4,FALSE)</f>
        <v>7</v>
      </c>
      <c r="J1267" s="43"/>
      <c r="K1267" s="44">
        <f>COUNTIFS(A:A,A1266)</f>
        <v>95</v>
      </c>
      <c r="L1267" s="44">
        <f>COUNTIFS(B:B,B1267)</f>
        <v>78</v>
      </c>
      <c r="M1267" s="39" t="s">
        <v>547</v>
      </c>
      <c r="O1267" s="39" t="s">
        <v>1608</v>
      </c>
      <c r="P1267" s="39" t="s">
        <v>2979</v>
      </c>
    </row>
    <row r="1268" spans="1:16" hidden="1" x14ac:dyDescent="0.3">
      <c r="A1268" s="40" t="s">
        <v>1917</v>
      </c>
      <c r="B1268" s="40" t="s">
        <v>732</v>
      </c>
      <c r="C1268" s="50" t="s">
        <v>2960</v>
      </c>
      <c r="D1268" s="41">
        <v>107</v>
      </c>
      <c r="E1268" s="42">
        <f>VLOOKUP(D1268,episodes!$A$1:$B$76,2,FALSE)</f>
        <v>8</v>
      </c>
      <c r="F1268" s="37" t="str">
        <f>VLOOKUP(D1268,episodes!$A$1:$E$76,5,FALSE)</f>
        <v>What Are Little Girls Made Of?</v>
      </c>
      <c r="G1268" s="37">
        <f>VLOOKUP(D1268,episodes!$A$1:$D$76,3,FALSE)</f>
        <v>1</v>
      </c>
      <c r="H1268" s="37">
        <f>VLOOKUP(D1268,episodes!$A$1:$D$76,4,FALSE)</f>
        <v>7</v>
      </c>
      <c r="J1268" s="43"/>
      <c r="K1268" s="44">
        <f>COUNTIFS(A:A,A1267)</f>
        <v>95</v>
      </c>
      <c r="L1268" s="44">
        <f>COUNTIFS(B:B,B1268)</f>
        <v>78</v>
      </c>
      <c r="M1268" s="46" t="s">
        <v>2491</v>
      </c>
      <c r="N1268" s="39" t="s">
        <v>232</v>
      </c>
      <c r="O1268" s="39" t="s">
        <v>1034</v>
      </c>
      <c r="P1268" s="39" t="s">
        <v>2979</v>
      </c>
    </row>
    <row r="1269" spans="1:16" hidden="1" x14ac:dyDescent="0.3">
      <c r="A1269" s="40" t="s">
        <v>1917</v>
      </c>
      <c r="B1269" s="40" t="s">
        <v>732</v>
      </c>
      <c r="C1269" s="50" t="s">
        <v>2754</v>
      </c>
      <c r="D1269" s="41">
        <v>108</v>
      </c>
      <c r="E1269" s="42">
        <f>VLOOKUP(D1269,episodes!$A$1:$B$76,2,FALSE)</f>
        <v>9</v>
      </c>
      <c r="F1269" s="37" t="str">
        <f>VLOOKUP(D1269,episodes!$A$1:$E$76,5,FALSE)</f>
        <v>Miri</v>
      </c>
      <c r="G1269" s="37">
        <f>VLOOKUP(D1269,episodes!$A$1:$D$76,3,FALSE)</f>
        <v>1</v>
      </c>
      <c r="H1269" s="37">
        <f>VLOOKUP(D1269,episodes!$A$1:$D$76,4,FALSE)</f>
        <v>8</v>
      </c>
      <c r="J1269" s="43"/>
      <c r="K1269" s="44">
        <f>COUNTIFS(A:A,A1268)</f>
        <v>95</v>
      </c>
      <c r="L1269" s="44">
        <f>COUNTIFS(B:B,B1269)</f>
        <v>78</v>
      </c>
      <c r="M1269" s="39" t="s">
        <v>2491</v>
      </c>
      <c r="N1269" s="45"/>
      <c r="O1269" s="46"/>
      <c r="P1269" s="39" t="s">
        <v>2987</v>
      </c>
    </row>
    <row r="1270" spans="1:16" hidden="1" x14ac:dyDescent="0.3">
      <c r="A1270" s="40" t="s">
        <v>1917</v>
      </c>
      <c r="B1270" s="40" t="s">
        <v>733</v>
      </c>
      <c r="C1270" s="50" t="s">
        <v>3234</v>
      </c>
      <c r="D1270" s="41">
        <v>110</v>
      </c>
      <c r="E1270" s="42">
        <f>VLOOKUP(D1270,episodes!$A$1:$B$76,2,FALSE)</f>
        <v>11</v>
      </c>
      <c r="F1270" s="37" t="str">
        <f>VLOOKUP(D1270,episodes!$A$1:$E$76,5,FALSE)</f>
        <v>The Corbomite Maneuver</v>
      </c>
      <c r="G1270" s="37">
        <f>VLOOKUP(D1270,episodes!$A$1:$D$76,3,FALSE)</f>
        <v>1</v>
      </c>
      <c r="H1270" s="37">
        <f>VLOOKUP(D1270,episodes!$A$1:$D$76,4,FALSE)</f>
        <v>10</v>
      </c>
      <c r="J1270" s="43"/>
      <c r="K1270" s="44">
        <f>COUNTIFS(A:A,A1269)</f>
        <v>95</v>
      </c>
      <c r="L1270" s="44">
        <f>COUNTIFS(B:B,B1270)</f>
        <v>10</v>
      </c>
      <c r="M1270" s="46" t="s">
        <v>227</v>
      </c>
      <c r="N1270" s="39" t="s">
        <v>627</v>
      </c>
      <c r="O1270" s="39" t="s">
        <v>1039</v>
      </c>
      <c r="P1270" s="39" t="s">
        <v>2979</v>
      </c>
    </row>
    <row r="1271" spans="1:16" hidden="1" x14ac:dyDescent="0.3">
      <c r="A1271" s="40" t="s">
        <v>1917</v>
      </c>
      <c r="B1271" s="40" t="s">
        <v>732</v>
      </c>
      <c r="C1271" s="50" t="s">
        <v>3252</v>
      </c>
      <c r="D1271" s="41">
        <v>113</v>
      </c>
      <c r="E1271" s="42">
        <f>VLOOKUP(D1271,episodes!$A$1:$B$76,2,FALSE)</f>
        <v>14</v>
      </c>
      <c r="F1271" s="37" t="str">
        <f>VLOOKUP(D1271,episodes!$A$1:$E$76,5,FALSE)</f>
        <v>The Conscience of the King</v>
      </c>
      <c r="G1271" s="37">
        <f>VLOOKUP(D1271,episodes!$A$1:$D$76,3,FALSE)</f>
        <v>1</v>
      </c>
      <c r="H1271" s="37">
        <f>VLOOKUP(D1271,episodes!$A$1:$D$76,4,FALSE)</f>
        <v>13</v>
      </c>
      <c r="J1271" s="43"/>
      <c r="K1271" s="44">
        <f>COUNTIFS(A:A,A1270)</f>
        <v>95</v>
      </c>
      <c r="L1271" s="44">
        <f>COUNTIFS(B:B,B1271)</f>
        <v>78</v>
      </c>
      <c r="M1271" s="39" t="s">
        <v>141</v>
      </c>
      <c r="O1271" s="39" t="s">
        <v>1562</v>
      </c>
      <c r="P1271" s="39" t="s">
        <v>2979</v>
      </c>
    </row>
    <row r="1272" spans="1:16" hidden="1" x14ac:dyDescent="0.3">
      <c r="A1272" s="40" t="s">
        <v>1917</v>
      </c>
      <c r="B1272" s="40" t="s">
        <v>733</v>
      </c>
      <c r="C1272" s="50" t="s">
        <v>3266</v>
      </c>
      <c r="D1272" s="48">
        <v>114</v>
      </c>
      <c r="E1272" s="42">
        <f>VLOOKUP(D1272,episodes!$A$1:$B$76,2,FALSE)</f>
        <v>15</v>
      </c>
      <c r="F1272" s="37" t="str">
        <f>VLOOKUP(D1272,episodes!$A$1:$E$76,5,FALSE)</f>
        <v>Balance of Terror</v>
      </c>
      <c r="G1272" s="37">
        <f>VLOOKUP(D1272,episodes!$A$1:$D$76,3,FALSE)</f>
        <v>1</v>
      </c>
      <c r="H1272" s="37">
        <f>VLOOKUP(D1272,episodes!$A$1:$D$76,4,FALSE)</f>
        <v>14</v>
      </c>
      <c r="J1272" s="43"/>
      <c r="K1272" s="44">
        <f>COUNTIFS(A:A,A1271)</f>
        <v>95</v>
      </c>
      <c r="L1272" s="44">
        <f>COUNTIFS(B:B,B1272)</f>
        <v>10</v>
      </c>
      <c r="M1272" s="46" t="s">
        <v>227</v>
      </c>
      <c r="N1272" s="46" t="s">
        <v>628</v>
      </c>
      <c r="O1272" s="46" t="s">
        <v>1040</v>
      </c>
      <c r="P1272" s="46" t="s">
        <v>2979</v>
      </c>
    </row>
    <row r="1273" spans="1:16" hidden="1" x14ac:dyDescent="0.3">
      <c r="A1273" s="40" t="s">
        <v>1917</v>
      </c>
      <c r="B1273" s="40" t="s">
        <v>733</v>
      </c>
      <c r="C1273" s="50" t="s">
        <v>3267</v>
      </c>
      <c r="D1273" s="48">
        <v>114</v>
      </c>
      <c r="E1273" s="42">
        <f>VLOOKUP(D1273,episodes!$A$1:$B$76,2,FALSE)</f>
        <v>15</v>
      </c>
      <c r="F1273" s="37" t="str">
        <f>VLOOKUP(D1273,episodes!$A$1:$E$76,5,FALSE)</f>
        <v>Balance of Terror</v>
      </c>
      <c r="G1273" s="37">
        <f>VLOOKUP(D1273,episodes!$A$1:$D$76,3,FALSE)</f>
        <v>1</v>
      </c>
      <c r="H1273" s="37">
        <f>VLOOKUP(D1273,episodes!$A$1:$D$76,4,FALSE)</f>
        <v>14</v>
      </c>
      <c r="J1273" s="43"/>
      <c r="K1273" s="44">
        <f>COUNTIFS(A:A,A1272)</f>
        <v>95</v>
      </c>
      <c r="L1273" s="44">
        <f>COUNTIFS(B:B,B1273)</f>
        <v>10</v>
      </c>
      <c r="M1273" s="46" t="s">
        <v>227</v>
      </c>
      <c r="N1273" s="46" t="s">
        <v>629</v>
      </c>
      <c r="O1273" s="46" t="s">
        <v>1501</v>
      </c>
      <c r="P1273" s="46" t="s">
        <v>2979</v>
      </c>
    </row>
    <row r="1274" spans="1:16" hidden="1" x14ac:dyDescent="0.3">
      <c r="A1274" s="40" t="s">
        <v>1917</v>
      </c>
      <c r="B1274" s="40" t="s">
        <v>733</v>
      </c>
      <c r="C1274" s="50" t="s">
        <v>3267</v>
      </c>
      <c r="D1274" s="48">
        <v>114</v>
      </c>
      <c r="E1274" s="42">
        <f>VLOOKUP(D1274,episodes!$A$1:$B$76,2,FALSE)</f>
        <v>15</v>
      </c>
      <c r="F1274" s="37" t="str">
        <f>VLOOKUP(D1274,episodes!$A$1:$E$76,5,FALSE)</f>
        <v>Balance of Terror</v>
      </c>
      <c r="G1274" s="37">
        <f>VLOOKUP(D1274,episodes!$A$1:$D$76,3,FALSE)</f>
        <v>1</v>
      </c>
      <c r="H1274" s="37">
        <f>VLOOKUP(D1274,episodes!$A$1:$D$76,4,FALSE)</f>
        <v>14</v>
      </c>
      <c r="J1274" s="43"/>
      <c r="K1274" s="44">
        <f>COUNTIFS(A:A,A1273)</f>
        <v>95</v>
      </c>
      <c r="L1274" s="44">
        <f>COUNTIFS(B:B,B1274)</f>
        <v>10</v>
      </c>
      <c r="M1274" s="46" t="s">
        <v>227</v>
      </c>
      <c r="N1274" s="46" t="s">
        <v>629</v>
      </c>
      <c r="O1274" s="46" t="s">
        <v>1501</v>
      </c>
      <c r="P1274" s="46" t="s">
        <v>2979</v>
      </c>
    </row>
    <row r="1275" spans="1:16" hidden="1" x14ac:dyDescent="0.3">
      <c r="A1275" s="40" t="s">
        <v>1917</v>
      </c>
      <c r="B1275" s="40" t="s">
        <v>733</v>
      </c>
      <c r="C1275" s="50" t="s">
        <v>3267</v>
      </c>
      <c r="D1275" s="48">
        <v>114</v>
      </c>
      <c r="E1275" s="42">
        <f>VLOOKUP(D1275,episodes!$A$1:$B$76,2,FALSE)</f>
        <v>15</v>
      </c>
      <c r="F1275" s="37" t="str">
        <f>VLOOKUP(D1275,episodes!$A$1:$E$76,5,FALSE)</f>
        <v>Balance of Terror</v>
      </c>
      <c r="G1275" s="37">
        <f>VLOOKUP(D1275,episodes!$A$1:$D$76,3,FALSE)</f>
        <v>1</v>
      </c>
      <c r="H1275" s="37">
        <f>VLOOKUP(D1275,episodes!$A$1:$D$76,4,FALSE)</f>
        <v>14</v>
      </c>
      <c r="J1275" s="43"/>
      <c r="K1275" s="44">
        <f>COUNTIFS(A:A,A1274)</f>
        <v>95</v>
      </c>
      <c r="L1275" s="44">
        <f>COUNTIFS(B:B,B1275)</f>
        <v>10</v>
      </c>
      <c r="M1275" s="46" t="s">
        <v>227</v>
      </c>
      <c r="N1275" s="46" t="s">
        <v>629</v>
      </c>
      <c r="O1275" s="46" t="s">
        <v>1501</v>
      </c>
      <c r="P1275" s="46" t="s">
        <v>2979</v>
      </c>
    </row>
    <row r="1276" spans="1:16" hidden="1" x14ac:dyDescent="0.3">
      <c r="A1276" s="40" t="s">
        <v>1917</v>
      </c>
      <c r="B1276" s="40" t="s">
        <v>732</v>
      </c>
      <c r="C1276" s="50" t="s">
        <v>3281</v>
      </c>
      <c r="D1276" s="48">
        <v>115</v>
      </c>
      <c r="E1276" s="42">
        <f>VLOOKUP(D1276,episodes!$A$1:$B$76,2,FALSE)</f>
        <v>16</v>
      </c>
      <c r="F1276" s="37" t="str">
        <f>VLOOKUP(D1276,episodes!$A$1:$E$76,5,FALSE)</f>
        <v>Shore Leave</v>
      </c>
      <c r="G1276" s="37">
        <f>VLOOKUP(D1276,episodes!$A$1:$D$76,3,FALSE)</f>
        <v>1</v>
      </c>
      <c r="H1276" s="37">
        <f>VLOOKUP(D1276,episodes!$A$1:$D$76,4,FALSE)</f>
        <v>15</v>
      </c>
      <c r="J1276" s="43"/>
      <c r="K1276" s="44">
        <f>COUNTIFS(A:A,A1275)</f>
        <v>95</v>
      </c>
      <c r="L1276" s="44">
        <f>COUNTIFS(B:B,B1276)</f>
        <v>78</v>
      </c>
      <c r="M1276" s="46" t="s">
        <v>2527</v>
      </c>
      <c r="N1276" s="46"/>
      <c r="O1276" s="46" t="s">
        <v>842</v>
      </c>
      <c r="P1276" s="46" t="s">
        <v>2979</v>
      </c>
    </row>
    <row r="1277" spans="1:16" hidden="1" x14ac:dyDescent="0.3">
      <c r="A1277" s="40" t="s">
        <v>1917</v>
      </c>
      <c r="B1277" s="40" t="s">
        <v>732</v>
      </c>
      <c r="C1277" s="50" t="s">
        <v>3293</v>
      </c>
      <c r="D1277" s="48">
        <v>116</v>
      </c>
      <c r="E1277" s="42">
        <f>VLOOKUP(D1277,episodes!$A$1:$B$76,2,FALSE)</f>
        <v>17</v>
      </c>
      <c r="F1277" s="37" t="str">
        <f>VLOOKUP(D1277,episodes!$A$1:$E$76,5,FALSE)</f>
        <v>The Galileo Seven</v>
      </c>
      <c r="G1277" s="37">
        <f>VLOOKUP(D1277,episodes!$A$1:$D$76,3,FALSE)</f>
        <v>1</v>
      </c>
      <c r="H1277" s="37">
        <f>VLOOKUP(D1277,episodes!$A$1:$D$76,4,FALSE)</f>
        <v>16</v>
      </c>
      <c r="J1277" s="43"/>
      <c r="K1277" s="44">
        <f>COUNTIFS(A:A,A1276)</f>
        <v>95</v>
      </c>
      <c r="L1277" s="44">
        <f>COUNTIFS(B:B,B1277)</f>
        <v>78</v>
      </c>
      <c r="M1277" s="46" t="s">
        <v>624</v>
      </c>
      <c r="N1277" s="49"/>
      <c r="O1277" s="46" t="s">
        <v>1588</v>
      </c>
      <c r="P1277" s="46" t="s">
        <v>2979</v>
      </c>
    </row>
    <row r="1278" spans="1:16" hidden="1" x14ac:dyDescent="0.3">
      <c r="A1278" s="40" t="s">
        <v>1917</v>
      </c>
      <c r="B1278" s="40" t="s">
        <v>732</v>
      </c>
      <c r="C1278" s="50" t="s">
        <v>3293</v>
      </c>
      <c r="D1278" s="48">
        <v>116</v>
      </c>
      <c r="E1278" s="42">
        <f>VLOOKUP(D1278,episodes!$A$1:$B$76,2,FALSE)</f>
        <v>17</v>
      </c>
      <c r="F1278" s="37" t="str">
        <f>VLOOKUP(D1278,episodes!$A$1:$E$76,5,FALSE)</f>
        <v>The Galileo Seven</v>
      </c>
      <c r="G1278" s="37">
        <f>VLOOKUP(D1278,episodes!$A$1:$D$76,3,FALSE)</f>
        <v>1</v>
      </c>
      <c r="H1278" s="37">
        <f>VLOOKUP(D1278,episodes!$A$1:$D$76,4,FALSE)</f>
        <v>16</v>
      </c>
      <c r="J1278" s="43"/>
      <c r="K1278" s="44">
        <f>COUNTIFS(A:A,A1277)</f>
        <v>95</v>
      </c>
      <c r="L1278" s="44">
        <f>COUNTIFS(B:B,B1278)</f>
        <v>78</v>
      </c>
      <c r="M1278" s="46" t="s">
        <v>624</v>
      </c>
      <c r="N1278" s="49"/>
      <c r="O1278" s="46" t="s">
        <v>1588</v>
      </c>
      <c r="P1278" s="46" t="s">
        <v>2979</v>
      </c>
    </row>
    <row r="1279" spans="1:16" hidden="1" x14ac:dyDescent="0.3">
      <c r="A1279" s="40" t="s">
        <v>1917</v>
      </c>
      <c r="B1279" s="40" t="s">
        <v>732</v>
      </c>
      <c r="C1279" s="50" t="s">
        <v>3293</v>
      </c>
      <c r="D1279" s="48">
        <v>116</v>
      </c>
      <c r="E1279" s="42">
        <f>VLOOKUP(D1279,episodes!$A$1:$B$76,2,FALSE)</f>
        <v>17</v>
      </c>
      <c r="F1279" s="37" t="str">
        <f>VLOOKUP(D1279,episodes!$A$1:$E$76,5,FALSE)</f>
        <v>The Galileo Seven</v>
      </c>
      <c r="G1279" s="37">
        <f>VLOOKUP(D1279,episodes!$A$1:$D$76,3,FALSE)</f>
        <v>1</v>
      </c>
      <c r="H1279" s="37">
        <f>VLOOKUP(D1279,episodes!$A$1:$D$76,4,FALSE)</f>
        <v>16</v>
      </c>
      <c r="J1279" s="43"/>
      <c r="K1279" s="44">
        <f>COUNTIFS(A:A,A1278)</f>
        <v>95</v>
      </c>
      <c r="L1279" s="44">
        <f>COUNTIFS(B:B,B1279)</f>
        <v>78</v>
      </c>
      <c r="M1279" s="46" t="s">
        <v>624</v>
      </c>
      <c r="N1279" s="49"/>
      <c r="O1279" s="46" t="s">
        <v>1588</v>
      </c>
      <c r="P1279" s="46" t="s">
        <v>2979</v>
      </c>
    </row>
    <row r="1280" spans="1:16" hidden="1" x14ac:dyDescent="0.3">
      <c r="A1280" s="40" t="s">
        <v>1917</v>
      </c>
      <c r="B1280" s="40" t="s">
        <v>732</v>
      </c>
      <c r="C1280" s="50" t="s">
        <v>3293</v>
      </c>
      <c r="D1280" s="48">
        <v>116</v>
      </c>
      <c r="E1280" s="42">
        <f>VLOOKUP(D1280,episodes!$A$1:$B$76,2,FALSE)</f>
        <v>17</v>
      </c>
      <c r="F1280" s="37" t="str">
        <f>VLOOKUP(D1280,episodes!$A$1:$E$76,5,FALSE)</f>
        <v>The Galileo Seven</v>
      </c>
      <c r="G1280" s="37">
        <f>VLOOKUP(D1280,episodes!$A$1:$D$76,3,FALSE)</f>
        <v>1</v>
      </c>
      <c r="H1280" s="37">
        <f>VLOOKUP(D1280,episodes!$A$1:$D$76,4,FALSE)</f>
        <v>16</v>
      </c>
      <c r="J1280" s="43"/>
      <c r="K1280" s="44">
        <f>COUNTIFS(A:A,A1279)</f>
        <v>95</v>
      </c>
      <c r="L1280" s="44">
        <f>COUNTIFS(B:B,B1280)</f>
        <v>78</v>
      </c>
      <c r="M1280" s="46" t="s">
        <v>624</v>
      </c>
      <c r="N1280" s="49"/>
      <c r="O1280" s="46" t="s">
        <v>1588</v>
      </c>
      <c r="P1280" s="46" t="s">
        <v>2979</v>
      </c>
    </row>
    <row r="1281" spans="1:16" hidden="1" x14ac:dyDescent="0.3">
      <c r="A1281" s="40" t="s">
        <v>1917</v>
      </c>
      <c r="B1281" s="40" t="s">
        <v>732</v>
      </c>
      <c r="C1281" s="50" t="s">
        <v>3293</v>
      </c>
      <c r="D1281" s="48">
        <v>116</v>
      </c>
      <c r="E1281" s="42">
        <f>VLOOKUP(D1281,episodes!$A$1:$B$76,2,FALSE)</f>
        <v>17</v>
      </c>
      <c r="F1281" s="37" t="str">
        <f>VLOOKUP(D1281,episodes!$A$1:$E$76,5,FALSE)</f>
        <v>The Galileo Seven</v>
      </c>
      <c r="G1281" s="37">
        <f>VLOOKUP(D1281,episodes!$A$1:$D$76,3,FALSE)</f>
        <v>1</v>
      </c>
      <c r="H1281" s="37">
        <f>VLOOKUP(D1281,episodes!$A$1:$D$76,4,FALSE)</f>
        <v>16</v>
      </c>
      <c r="J1281" s="43"/>
      <c r="K1281" s="44">
        <f>COUNTIFS(A:A,A1280)</f>
        <v>95</v>
      </c>
      <c r="L1281" s="44">
        <f>COUNTIFS(B:B,B1281)</f>
        <v>78</v>
      </c>
      <c r="M1281" s="46" t="s">
        <v>624</v>
      </c>
      <c r="N1281" s="49"/>
      <c r="O1281" s="46" t="s">
        <v>1588</v>
      </c>
      <c r="P1281" s="46" t="s">
        <v>2979</v>
      </c>
    </row>
    <row r="1282" spans="1:16" hidden="1" x14ac:dyDescent="0.3">
      <c r="A1282" s="40" t="s">
        <v>1917</v>
      </c>
      <c r="B1282" s="40" t="s">
        <v>732</v>
      </c>
      <c r="C1282" s="50" t="s">
        <v>3293</v>
      </c>
      <c r="D1282" s="48">
        <v>116</v>
      </c>
      <c r="E1282" s="42">
        <f>VLOOKUP(D1282,episodes!$A$1:$B$76,2,FALSE)</f>
        <v>17</v>
      </c>
      <c r="F1282" s="37" t="str">
        <f>VLOOKUP(D1282,episodes!$A$1:$E$76,5,FALSE)</f>
        <v>The Galileo Seven</v>
      </c>
      <c r="G1282" s="37">
        <f>VLOOKUP(D1282,episodes!$A$1:$D$76,3,FALSE)</f>
        <v>1</v>
      </c>
      <c r="H1282" s="37">
        <f>VLOOKUP(D1282,episodes!$A$1:$D$76,4,FALSE)</f>
        <v>16</v>
      </c>
      <c r="J1282" s="43"/>
      <c r="K1282" s="44">
        <f>COUNTIFS(A:A,A1281)</f>
        <v>95</v>
      </c>
      <c r="L1282" s="44">
        <f>COUNTIFS(B:B,B1282)</f>
        <v>78</v>
      </c>
      <c r="M1282" s="46" t="s">
        <v>574</v>
      </c>
      <c r="N1282" s="49"/>
      <c r="O1282" s="46" t="s">
        <v>803</v>
      </c>
      <c r="P1282" s="46" t="s">
        <v>2979</v>
      </c>
    </row>
    <row r="1283" spans="1:16" hidden="1" x14ac:dyDescent="0.3">
      <c r="A1283" s="40" t="s">
        <v>1917</v>
      </c>
      <c r="B1283" s="40" t="s">
        <v>732</v>
      </c>
      <c r="C1283" s="50" t="s">
        <v>3294</v>
      </c>
      <c r="D1283" s="48">
        <v>116</v>
      </c>
      <c r="E1283" s="42">
        <f>VLOOKUP(D1283,episodes!$A$1:$B$76,2,FALSE)</f>
        <v>17</v>
      </c>
      <c r="F1283" s="37" t="str">
        <f>VLOOKUP(D1283,episodes!$A$1:$E$76,5,FALSE)</f>
        <v>The Galileo Seven</v>
      </c>
      <c r="G1283" s="37">
        <f>VLOOKUP(D1283,episodes!$A$1:$D$76,3,FALSE)</f>
        <v>1</v>
      </c>
      <c r="H1283" s="37">
        <f>VLOOKUP(D1283,episodes!$A$1:$D$76,4,FALSE)</f>
        <v>16</v>
      </c>
      <c r="J1283" s="43"/>
      <c r="K1283" s="44">
        <f>COUNTIFS(A:A,A1282)</f>
        <v>95</v>
      </c>
      <c r="L1283" s="44">
        <f>COUNTIFS(B:B,B1283)</f>
        <v>78</v>
      </c>
      <c r="M1283" s="46" t="s">
        <v>1068</v>
      </c>
      <c r="N1283" s="49"/>
      <c r="O1283" s="46" t="s">
        <v>1128</v>
      </c>
      <c r="P1283" s="46" t="s">
        <v>2979</v>
      </c>
    </row>
    <row r="1284" spans="1:16" hidden="1" x14ac:dyDescent="0.3">
      <c r="A1284" s="40" t="s">
        <v>1917</v>
      </c>
      <c r="B1284" s="40" t="s">
        <v>732</v>
      </c>
      <c r="C1284" s="50" t="s">
        <v>3494</v>
      </c>
      <c r="D1284" s="55">
        <v>117</v>
      </c>
      <c r="E1284" s="42">
        <f>VLOOKUP(D1284,episodes!$A$1:$B$76,2,FALSE)</f>
        <v>18</v>
      </c>
      <c r="F1284" s="37" t="str">
        <f>VLOOKUP(D1284,episodes!$A$1:$E$76,5,FALSE)</f>
        <v>The Squire of Gothos</v>
      </c>
      <c r="G1284" s="37">
        <f>VLOOKUP(D1284,episodes!$A$1:$D$76,3,FALSE)</f>
        <v>1</v>
      </c>
      <c r="H1284" s="37">
        <f>VLOOKUP(D1284,episodes!$A$1:$D$76,4,FALSE)</f>
        <v>17</v>
      </c>
      <c r="J1284" s="43"/>
      <c r="K1284" s="44">
        <f>COUNTIFS(A:A,A1283)</f>
        <v>95</v>
      </c>
      <c r="L1284" s="44">
        <f>COUNTIFS(B:B,B1284)</f>
        <v>78</v>
      </c>
      <c r="M1284" s="46" t="s">
        <v>184</v>
      </c>
      <c r="N1284" s="49"/>
      <c r="O1284" s="46" t="s">
        <v>185</v>
      </c>
      <c r="P1284" s="46" t="s">
        <v>2979</v>
      </c>
    </row>
    <row r="1285" spans="1:16" hidden="1" x14ac:dyDescent="0.3">
      <c r="A1285" s="40" t="s">
        <v>1917</v>
      </c>
      <c r="B1285" s="40" t="s">
        <v>732</v>
      </c>
      <c r="C1285" s="50" t="s">
        <v>3494</v>
      </c>
      <c r="D1285" s="55">
        <v>117</v>
      </c>
      <c r="E1285" s="42">
        <f>VLOOKUP(D1285,episodes!$A$1:$B$76,2,FALSE)</f>
        <v>18</v>
      </c>
      <c r="F1285" s="37" t="str">
        <f>VLOOKUP(D1285,episodes!$A$1:$E$76,5,FALSE)</f>
        <v>The Squire of Gothos</v>
      </c>
      <c r="G1285" s="37">
        <f>VLOOKUP(D1285,episodes!$A$1:$D$76,3,FALSE)</f>
        <v>1</v>
      </c>
      <c r="H1285" s="37">
        <f>VLOOKUP(D1285,episodes!$A$1:$D$76,4,FALSE)</f>
        <v>17</v>
      </c>
      <c r="J1285" s="43"/>
      <c r="K1285" s="44">
        <f>COUNTIFS(A:A,A1284)</f>
        <v>95</v>
      </c>
      <c r="L1285" s="44">
        <f>COUNTIFS(B:B,B1285)</f>
        <v>78</v>
      </c>
      <c r="M1285" s="46" t="s">
        <v>184</v>
      </c>
      <c r="N1285" s="49"/>
      <c r="O1285" s="46" t="s">
        <v>185</v>
      </c>
      <c r="P1285" s="46" t="s">
        <v>2979</v>
      </c>
    </row>
    <row r="1286" spans="1:16" hidden="1" x14ac:dyDescent="0.3">
      <c r="A1286" s="40" t="s">
        <v>1917</v>
      </c>
      <c r="B1286" s="40" t="s">
        <v>729</v>
      </c>
      <c r="C1286" s="50" t="s">
        <v>3323</v>
      </c>
      <c r="D1286" s="48">
        <v>118</v>
      </c>
      <c r="E1286" s="42">
        <f>VLOOKUP(D1286,episodes!$A$1:$B$76,2,FALSE)</f>
        <v>19</v>
      </c>
      <c r="F1286" s="37" t="str">
        <f>VLOOKUP(D1286,episodes!$A$1:$E$76,5,FALSE)</f>
        <v>Arena</v>
      </c>
      <c r="G1286" s="37">
        <f>VLOOKUP(D1286,episodes!$A$1:$D$76,3,FALSE)</f>
        <v>1</v>
      </c>
      <c r="H1286" s="37">
        <f>VLOOKUP(D1286,episodes!$A$1:$D$76,4,FALSE)</f>
        <v>18</v>
      </c>
      <c r="J1286" s="43"/>
      <c r="K1286" s="44">
        <f>COUNTIFS(A:A,A1285)</f>
        <v>95</v>
      </c>
      <c r="L1286" s="44">
        <f>COUNTIFS(B:B,B1286)</f>
        <v>10</v>
      </c>
      <c r="M1286" s="46" t="s">
        <v>187</v>
      </c>
      <c r="N1286" s="46" t="s">
        <v>228</v>
      </c>
      <c r="O1286" s="46" t="s">
        <v>1549</v>
      </c>
      <c r="P1286" s="46" t="s">
        <v>2979</v>
      </c>
    </row>
    <row r="1287" spans="1:16" hidden="1" x14ac:dyDescent="0.3">
      <c r="A1287" s="40" t="s">
        <v>1917</v>
      </c>
      <c r="B1287" s="40" t="s">
        <v>733</v>
      </c>
      <c r="C1287" s="50" t="s">
        <v>3321</v>
      </c>
      <c r="D1287" s="48">
        <v>118</v>
      </c>
      <c r="E1287" s="42">
        <f>VLOOKUP(D1287,episodes!$A$1:$B$76,2,FALSE)</f>
        <v>19</v>
      </c>
      <c r="F1287" s="37" t="str">
        <f>VLOOKUP(D1287,episodes!$A$1:$E$76,5,FALSE)</f>
        <v>Arena</v>
      </c>
      <c r="G1287" s="37">
        <f>VLOOKUP(D1287,episodes!$A$1:$D$76,3,FALSE)</f>
        <v>1</v>
      </c>
      <c r="H1287" s="37">
        <f>VLOOKUP(D1287,episodes!$A$1:$D$76,4,FALSE)</f>
        <v>18</v>
      </c>
      <c r="J1287" s="43"/>
      <c r="K1287" s="44">
        <f>COUNTIFS(A:A,A1286)</f>
        <v>95</v>
      </c>
      <c r="L1287" s="44">
        <f>COUNTIFS(B:B,B1287)</f>
        <v>10</v>
      </c>
      <c r="M1287" s="46" t="s">
        <v>227</v>
      </c>
      <c r="N1287" s="46" t="s">
        <v>630</v>
      </c>
      <c r="O1287" s="46" t="s">
        <v>1258</v>
      </c>
      <c r="P1287" s="46" t="s">
        <v>2979</v>
      </c>
    </row>
    <row r="1288" spans="1:16" hidden="1" x14ac:dyDescent="0.3">
      <c r="A1288" s="40" t="s">
        <v>1917</v>
      </c>
      <c r="B1288" s="40" t="s">
        <v>734</v>
      </c>
      <c r="C1288" s="50" t="s">
        <v>3322</v>
      </c>
      <c r="D1288" s="48">
        <v>118</v>
      </c>
      <c r="E1288" s="42">
        <f>VLOOKUP(D1288,episodes!$A$1:$B$76,2,FALSE)</f>
        <v>19</v>
      </c>
      <c r="F1288" s="37" t="str">
        <f>VLOOKUP(D1288,episodes!$A$1:$E$76,5,FALSE)</f>
        <v>Arena</v>
      </c>
      <c r="G1288" s="37">
        <f>VLOOKUP(D1288,episodes!$A$1:$D$76,3,FALSE)</f>
        <v>1</v>
      </c>
      <c r="H1288" s="37">
        <f>VLOOKUP(D1288,episodes!$A$1:$D$76,4,FALSE)</f>
        <v>18</v>
      </c>
      <c r="J1288" s="43"/>
      <c r="K1288" s="44">
        <f>COUNTIFS(A:A,A1287)</f>
        <v>95</v>
      </c>
      <c r="L1288" s="44">
        <f>COUNTIFS(B:B,B1288)</f>
        <v>2</v>
      </c>
      <c r="M1288" s="46" t="s">
        <v>2491</v>
      </c>
      <c r="N1288" s="45" t="s">
        <v>809</v>
      </c>
      <c r="O1288" s="46" t="s">
        <v>1550</v>
      </c>
      <c r="P1288" s="46" t="s">
        <v>2979</v>
      </c>
    </row>
    <row r="1289" spans="1:16" hidden="1" x14ac:dyDescent="0.3">
      <c r="A1289" s="40" t="s">
        <v>1917</v>
      </c>
      <c r="B1289" s="40" t="s">
        <v>732</v>
      </c>
      <c r="C1289" s="50" t="s">
        <v>3337</v>
      </c>
      <c r="D1289" s="48">
        <v>119</v>
      </c>
      <c r="E1289" s="42">
        <f>VLOOKUP(D1289,episodes!$A$1:$B$76,2,FALSE)</f>
        <v>20</v>
      </c>
      <c r="F1289" s="37" t="str">
        <f>VLOOKUP(D1289,episodes!$A$1:$E$76,5,FALSE)</f>
        <v>Tomorrow Is Yesterday</v>
      </c>
      <c r="G1289" s="37">
        <f>VLOOKUP(D1289,episodes!$A$1:$D$76,3,FALSE)</f>
        <v>1</v>
      </c>
      <c r="H1289" s="37">
        <f>VLOOKUP(D1289,episodes!$A$1:$D$76,4,FALSE)</f>
        <v>19</v>
      </c>
      <c r="J1289" s="43"/>
      <c r="K1289" s="44">
        <f>COUNTIFS(A:A,A1288)</f>
        <v>95</v>
      </c>
      <c r="L1289" s="44">
        <f>COUNTIFS(B:B,B1289)</f>
        <v>78</v>
      </c>
      <c r="M1289" s="46" t="s">
        <v>1068</v>
      </c>
      <c r="N1289" s="49"/>
      <c r="O1289" s="46" t="s">
        <v>197</v>
      </c>
      <c r="P1289" s="46" t="s">
        <v>2979</v>
      </c>
    </row>
    <row r="1290" spans="1:16" hidden="1" x14ac:dyDescent="0.3">
      <c r="A1290" s="40" t="s">
        <v>1917</v>
      </c>
      <c r="B1290" s="40" t="s">
        <v>730</v>
      </c>
      <c r="C1290" s="50" t="s">
        <v>3360</v>
      </c>
      <c r="D1290" s="48">
        <v>121</v>
      </c>
      <c r="E1290" s="42">
        <f>VLOOKUP(D1290,episodes!$A$1:$B$76,2,FALSE)</f>
        <v>22</v>
      </c>
      <c r="F1290" s="37" t="str">
        <f>VLOOKUP(D1290,episodes!$A$1:$E$76,5,FALSE)</f>
        <v>The Return of the Archons</v>
      </c>
      <c r="G1290" s="37">
        <f>VLOOKUP(D1290,episodes!$A$1:$D$76,3,FALSE)</f>
        <v>1</v>
      </c>
      <c r="H1290" s="37">
        <f>VLOOKUP(D1290,episodes!$A$1:$D$76,4,FALSE)</f>
        <v>21</v>
      </c>
      <c r="J1290" s="43"/>
      <c r="K1290" s="44">
        <f>COUNTIFS(A:A,A1289)</f>
        <v>95</v>
      </c>
      <c r="L1290" s="44">
        <f>COUNTIFS(B:B,B1290)</f>
        <v>1</v>
      </c>
      <c r="M1290" s="46" t="s">
        <v>201</v>
      </c>
      <c r="N1290" s="46"/>
      <c r="O1290" s="46" t="s">
        <v>696</v>
      </c>
      <c r="P1290" s="46" t="s">
        <v>2979</v>
      </c>
    </row>
    <row r="1291" spans="1:16" hidden="1" x14ac:dyDescent="0.3">
      <c r="A1291" s="40" t="s">
        <v>1917</v>
      </c>
      <c r="B1291" s="40" t="s">
        <v>732</v>
      </c>
      <c r="C1291" s="50" t="s">
        <v>3361</v>
      </c>
      <c r="D1291" s="48">
        <v>121</v>
      </c>
      <c r="E1291" s="42">
        <f>VLOOKUP(D1291,episodes!$A$1:$B$76,2,FALSE)</f>
        <v>22</v>
      </c>
      <c r="F1291" s="37" t="str">
        <f>VLOOKUP(D1291,episodes!$A$1:$E$76,5,FALSE)</f>
        <v>The Return of the Archons</v>
      </c>
      <c r="G1291" s="37">
        <f>VLOOKUP(D1291,episodes!$A$1:$D$76,3,FALSE)</f>
        <v>1</v>
      </c>
      <c r="H1291" s="37">
        <f>VLOOKUP(D1291,episodes!$A$1:$D$76,4,FALSE)</f>
        <v>21</v>
      </c>
      <c r="J1291" s="43"/>
      <c r="K1291" s="44">
        <f>COUNTIFS(A:A,A1290)</f>
        <v>95</v>
      </c>
      <c r="L1291" s="44">
        <f>COUNTIFS(B:B,B1291)</f>
        <v>78</v>
      </c>
      <c r="M1291" s="46" t="s">
        <v>2491</v>
      </c>
      <c r="N1291" s="46"/>
      <c r="O1291" s="46" t="s">
        <v>1035</v>
      </c>
      <c r="P1291" s="46" t="s">
        <v>2979</v>
      </c>
    </row>
    <row r="1292" spans="1:16" hidden="1" x14ac:dyDescent="0.3">
      <c r="A1292" s="40" t="s">
        <v>1917</v>
      </c>
      <c r="B1292" s="40" t="s">
        <v>732</v>
      </c>
      <c r="C1292" s="50" t="s">
        <v>3361</v>
      </c>
      <c r="D1292" s="48">
        <v>121</v>
      </c>
      <c r="E1292" s="42">
        <f>VLOOKUP(D1292,episodes!$A$1:$B$76,2,FALSE)</f>
        <v>22</v>
      </c>
      <c r="F1292" s="37" t="str">
        <f>VLOOKUP(D1292,episodes!$A$1:$E$76,5,FALSE)</f>
        <v>The Return of the Archons</v>
      </c>
      <c r="G1292" s="37">
        <f>VLOOKUP(D1292,episodes!$A$1:$D$76,3,FALSE)</f>
        <v>1</v>
      </c>
      <c r="H1292" s="37">
        <f>VLOOKUP(D1292,episodes!$A$1:$D$76,4,FALSE)</f>
        <v>21</v>
      </c>
      <c r="J1292" s="43"/>
      <c r="K1292" s="44">
        <f>COUNTIFS(A:A,A1291)</f>
        <v>95</v>
      </c>
      <c r="L1292" s="44">
        <f>COUNTIFS(B:B,B1292)</f>
        <v>78</v>
      </c>
      <c r="M1292" s="46" t="s">
        <v>2491</v>
      </c>
      <c r="N1292" s="46"/>
      <c r="O1292" s="46" t="s">
        <v>1035</v>
      </c>
      <c r="P1292" s="46" t="s">
        <v>2979</v>
      </c>
    </row>
    <row r="1293" spans="1:16" hidden="1" x14ac:dyDescent="0.3">
      <c r="A1293" s="40" t="s">
        <v>1917</v>
      </c>
      <c r="B1293" s="40" t="s">
        <v>732</v>
      </c>
      <c r="C1293" s="50" t="s">
        <v>3363</v>
      </c>
      <c r="D1293" s="48">
        <v>121</v>
      </c>
      <c r="E1293" s="42">
        <f>VLOOKUP(D1293,episodes!$A$1:$B$76,2,FALSE)</f>
        <v>22</v>
      </c>
      <c r="F1293" s="37" t="str">
        <f>VLOOKUP(D1293,episodes!$A$1:$E$76,5,FALSE)</f>
        <v>The Return of the Archons</v>
      </c>
      <c r="G1293" s="37">
        <f>VLOOKUP(D1293,episodes!$A$1:$D$76,3,FALSE)</f>
        <v>1</v>
      </c>
      <c r="H1293" s="37">
        <f>VLOOKUP(D1293,episodes!$A$1:$D$76,4,FALSE)</f>
        <v>21</v>
      </c>
      <c r="J1293" s="43"/>
      <c r="K1293" s="44">
        <f>COUNTIFS(A:A,A1292)</f>
        <v>95</v>
      </c>
      <c r="L1293" s="44">
        <f>COUNTIFS(B:B,B1293)</f>
        <v>78</v>
      </c>
      <c r="M1293" s="46" t="s">
        <v>2491</v>
      </c>
      <c r="N1293" s="46"/>
      <c r="O1293" s="46"/>
      <c r="P1293" s="46" t="s">
        <v>3107</v>
      </c>
    </row>
    <row r="1294" spans="1:16" hidden="1" x14ac:dyDescent="0.3">
      <c r="A1294" s="40" t="s">
        <v>1917</v>
      </c>
      <c r="B1294" s="40" t="s">
        <v>732</v>
      </c>
      <c r="C1294" s="50" t="s">
        <v>3364</v>
      </c>
      <c r="D1294" s="48">
        <v>121</v>
      </c>
      <c r="E1294" s="42">
        <f>VLOOKUP(D1294,episodes!$A$1:$B$76,2,FALSE)</f>
        <v>22</v>
      </c>
      <c r="F1294" s="37" t="str">
        <f>VLOOKUP(D1294,episodes!$A$1:$E$76,5,FALSE)</f>
        <v>The Return of the Archons</v>
      </c>
      <c r="G1294" s="37">
        <f>VLOOKUP(D1294,episodes!$A$1:$D$76,3,FALSE)</f>
        <v>1</v>
      </c>
      <c r="H1294" s="37">
        <f>VLOOKUP(D1294,episodes!$A$1:$D$76,4,FALSE)</f>
        <v>21</v>
      </c>
      <c r="J1294" s="43"/>
      <c r="K1294" s="44">
        <f>COUNTIFS(A:A,A1293)</f>
        <v>95</v>
      </c>
      <c r="L1294" s="44">
        <f>COUNTIFS(B:B,B1294)</f>
        <v>78</v>
      </c>
      <c r="M1294" s="46" t="s">
        <v>2491</v>
      </c>
      <c r="N1294" s="46"/>
      <c r="O1294" s="46"/>
      <c r="P1294" s="46" t="s">
        <v>3108</v>
      </c>
    </row>
    <row r="1295" spans="1:16" hidden="1" x14ac:dyDescent="0.3">
      <c r="A1295" s="40" t="s">
        <v>1917</v>
      </c>
      <c r="B1295" s="40" t="s">
        <v>732</v>
      </c>
      <c r="C1295" s="50" t="s">
        <v>3357</v>
      </c>
      <c r="D1295" s="48">
        <v>121</v>
      </c>
      <c r="E1295" s="42">
        <f>VLOOKUP(D1295,episodes!$A$1:$B$76,2,FALSE)</f>
        <v>22</v>
      </c>
      <c r="F1295" s="37" t="str">
        <f>VLOOKUP(D1295,episodes!$A$1:$E$76,5,FALSE)</f>
        <v>The Return of the Archons</v>
      </c>
      <c r="G1295" s="37">
        <f>VLOOKUP(D1295,episodes!$A$1:$D$76,3,FALSE)</f>
        <v>1</v>
      </c>
      <c r="H1295" s="37">
        <f>VLOOKUP(D1295,episodes!$A$1:$D$76,4,FALSE)</f>
        <v>21</v>
      </c>
      <c r="J1295" s="43"/>
      <c r="K1295" s="44">
        <f>COUNTIFS(A:A,A1294)</f>
        <v>95</v>
      </c>
      <c r="L1295" s="44">
        <f>COUNTIFS(B:B,B1295)</f>
        <v>78</v>
      </c>
      <c r="M1295" s="46" t="s">
        <v>2491</v>
      </c>
      <c r="N1295" s="46"/>
      <c r="O1295" s="46" t="s">
        <v>804</v>
      </c>
      <c r="P1295" s="46" t="s">
        <v>2979</v>
      </c>
    </row>
    <row r="1296" spans="1:16" hidden="1" x14ac:dyDescent="0.3">
      <c r="A1296" s="40" t="s">
        <v>1917</v>
      </c>
      <c r="B1296" s="40" t="s">
        <v>732</v>
      </c>
      <c r="C1296" s="50" t="s">
        <v>3357</v>
      </c>
      <c r="D1296" s="48">
        <v>121</v>
      </c>
      <c r="E1296" s="42">
        <f>VLOOKUP(D1296,episodes!$A$1:$B$76,2,FALSE)</f>
        <v>22</v>
      </c>
      <c r="F1296" s="37" t="str">
        <f>VLOOKUP(D1296,episodes!$A$1:$E$76,5,FALSE)</f>
        <v>The Return of the Archons</v>
      </c>
      <c r="G1296" s="37">
        <f>VLOOKUP(D1296,episodes!$A$1:$D$76,3,FALSE)</f>
        <v>1</v>
      </c>
      <c r="H1296" s="37">
        <f>VLOOKUP(D1296,episodes!$A$1:$D$76,4,FALSE)</f>
        <v>21</v>
      </c>
      <c r="J1296" s="43"/>
      <c r="K1296" s="44">
        <f>COUNTIFS(A:A,A1295)</f>
        <v>95</v>
      </c>
      <c r="L1296" s="44">
        <f>COUNTIFS(B:B,B1296)</f>
        <v>78</v>
      </c>
      <c r="M1296" s="46" t="s">
        <v>1068</v>
      </c>
      <c r="N1296" s="46"/>
      <c r="O1296" s="46" t="s">
        <v>804</v>
      </c>
      <c r="P1296" s="46" t="s">
        <v>2979</v>
      </c>
    </row>
    <row r="1297" spans="1:16" hidden="1" x14ac:dyDescent="0.3">
      <c r="A1297" s="40" t="s">
        <v>1917</v>
      </c>
      <c r="B1297" s="40" t="s">
        <v>732</v>
      </c>
      <c r="C1297" s="50" t="s">
        <v>3362</v>
      </c>
      <c r="D1297" s="48">
        <v>121</v>
      </c>
      <c r="E1297" s="42">
        <f>VLOOKUP(D1297,episodes!$A$1:$B$76,2,FALSE)</f>
        <v>22</v>
      </c>
      <c r="F1297" s="37" t="str">
        <f>VLOOKUP(D1297,episodes!$A$1:$E$76,5,FALSE)</f>
        <v>The Return of the Archons</v>
      </c>
      <c r="G1297" s="37">
        <f>VLOOKUP(D1297,episodes!$A$1:$D$76,3,FALSE)</f>
        <v>1</v>
      </c>
      <c r="H1297" s="37">
        <f>VLOOKUP(D1297,episodes!$A$1:$D$76,4,FALSE)</f>
        <v>21</v>
      </c>
      <c r="J1297" s="43"/>
      <c r="K1297" s="44">
        <f>COUNTIFS(A:A,A1296)</f>
        <v>95</v>
      </c>
      <c r="L1297" s="44">
        <f>COUNTIFS(B:B,B1297)</f>
        <v>78</v>
      </c>
      <c r="M1297" s="46" t="s">
        <v>1068</v>
      </c>
      <c r="N1297" s="46"/>
      <c r="O1297" s="46" t="s">
        <v>1129</v>
      </c>
      <c r="P1297" s="46" t="s">
        <v>2979</v>
      </c>
    </row>
    <row r="1298" spans="1:16" hidden="1" x14ac:dyDescent="0.3">
      <c r="A1298" s="40" t="s">
        <v>1917</v>
      </c>
      <c r="B1298" s="40" t="s">
        <v>732</v>
      </c>
      <c r="C1298" s="50" t="s">
        <v>3362</v>
      </c>
      <c r="D1298" s="48">
        <v>121</v>
      </c>
      <c r="E1298" s="42">
        <f>VLOOKUP(D1298,episodes!$A$1:$B$76,2,FALSE)</f>
        <v>22</v>
      </c>
      <c r="F1298" s="37" t="str">
        <f>VLOOKUP(D1298,episodes!$A$1:$E$76,5,FALSE)</f>
        <v>The Return of the Archons</v>
      </c>
      <c r="G1298" s="37">
        <f>VLOOKUP(D1298,episodes!$A$1:$D$76,3,FALSE)</f>
        <v>1</v>
      </c>
      <c r="H1298" s="37">
        <f>VLOOKUP(D1298,episodes!$A$1:$D$76,4,FALSE)</f>
        <v>21</v>
      </c>
      <c r="J1298" s="43"/>
      <c r="K1298" s="44">
        <f>COUNTIFS(A:A,A1297)</f>
        <v>95</v>
      </c>
      <c r="L1298" s="44">
        <f>COUNTIFS(B:B,B1298)</f>
        <v>78</v>
      </c>
      <c r="M1298" s="46" t="s">
        <v>1068</v>
      </c>
      <c r="N1298" s="46"/>
      <c r="O1298" s="46" t="s">
        <v>1129</v>
      </c>
      <c r="P1298" s="46" t="s">
        <v>2979</v>
      </c>
    </row>
    <row r="1299" spans="1:16" hidden="1" x14ac:dyDescent="0.3">
      <c r="A1299" s="40" t="s">
        <v>1917</v>
      </c>
      <c r="B1299" s="40" t="s">
        <v>729</v>
      </c>
      <c r="C1299" s="54" t="str">
        <f>UPPER(LEFT(O1299,1))&amp;RIGHT(O1299,LEN(O1299)-1)</f>
        <v>Erminians kill fox's assistant</v>
      </c>
      <c r="D1299" s="48">
        <v>123</v>
      </c>
      <c r="E1299" s="42">
        <f>VLOOKUP(D1299,episodes!$A$1:$B$76,2,FALSE)</f>
        <v>24</v>
      </c>
      <c r="F1299" s="37" t="str">
        <f>VLOOKUP(D1299,episodes!$A$1:$E$76,5,FALSE)</f>
        <v>A Taste of Armageddon</v>
      </c>
      <c r="G1299" s="37">
        <f>VLOOKUP(D1299,episodes!$A$1:$D$76,3,FALSE)</f>
        <v>1</v>
      </c>
      <c r="H1299" s="37">
        <f>VLOOKUP(D1299,episodes!$A$1:$D$76,4,FALSE)</f>
        <v>23</v>
      </c>
      <c r="J1299" s="43"/>
      <c r="K1299" s="44">
        <f>COUNTIFS(A:A,A1298)</f>
        <v>95</v>
      </c>
      <c r="L1299" s="44">
        <f>COUNTIFS(B:B,B1299)</f>
        <v>10</v>
      </c>
      <c r="M1299" s="46" t="s">
        <v>619</v>
      </c>
      <c r="N1299" s="46"/>
      <c r="O1299" s="46" t="s">
        <v>695</v>
      </c>
      <c r="P1299" s="46" t="s">
        <v>2979</v>
      </c>
    </row>
    <row r="1300" spans="1:16" hidden="1" x14ac:dyDescent="0.3">
      <c r="A1300" s="40" t="s">
        <v>1917</v>
      </c>
      <c r="B1300" s="40" t="s">
        <v>729</v>
      </c>
      <c r="C1300" s="54" t="str">
        <f>UPPER(LEFT(O1300,1))&amp;RIGHT(O1300,LEN(O1300)-1)</f>
        <v>Kirk destroys disintigration booth 1</v>
      </c>
      <c r="D1300" s="48">
        <v>123</v>
      </c>
      <c r="E1300" s="42">
        <f>VLOOKUP(D1300,episodes!$A$1:$B$76,2,FALSE)</f>
        <v>24</v>
      </c>
      <c r="F1300" s="37" t="str">
        <f>VLOOKUP(D1300,episodes!$A$1:$E$76,5,FALSE)</f>
        <v>A Taste of Armageddon</v>
      </c>
      <c r="G1300" s="37">
        <f>VLOOKUP(D1300,episodes!$A$1:$D$76,3,FALSE)</f>
        <v>1</v>
      </c>
      <c r="H1300" s="37">
        <f>VLOOKUP(D1300,episodes!$A$1:$D$76,4,FALSE)</f>
        <v>23</v>
      </c>
      <c r="J1300" s="43"/>
      <c r="K1300" s="44">
        <f>COUNTIFS(A:A,A1299)</f>
        <v>95</v>
      </c>
      <c r="L1300" s="44">
        <f>COUNTIFS(B:B,B1300)</f>
        <v>10</v>
      </c>
      <c r="M1300" s="46" t="s">
        <v>2491</v>
      </c>
      <c r="N1300" s="46"/>
      <c r="O1300" s="46" t="s">
        <v>1031</v>
      </c>
      <c r="P1300" s="46" t="s">
        <v>2979</v>
      </c>
    </row>
    <row r="1301" spans="1:16" hidden="1" x14ac:dyDescent="0.3">
      <c r="A1301" s="40" t="s">
        <v>1917</v>
      </c>
      <c r="B1301" s="40" t="s">
        <v>729</v>
      </c>
      <c r="C1301" s="54" t="str">
        <f>UPPER(LEFT(O1301,1))&amp;RIGHT(O1301,LEN(O1301)-1)</f>
        <v>Klingon ship fires at Enterprise</v>
      </c>
      <c r="D1301" s="48">
        <v>123</v>
      </c>
      <c r="E1301" s="42">
        <f>VLOOKUP(D1301,episodes!$A$1:$B$76,2,FALSE)</f>
        <v>24</v>
      </c>
      <c r="F1301" s="37" t="str">
        <f>VLOOKUP(D1301,episodes!$A$1:$E$76,5,FALSE)</f>
        <v>A Taste of Armageddon</v>
      </c>
      <c r="G1301" s="37">
        <f>VLOOKUP(D1301,episodes!$A$1:$D$76,3,FALSE)</f>
        <v>1</v>
      </c>
      <c r="H1301" s="37">
        <f>VLOOKUP(D1301,episodes!$A$1:$D$76,4,FALSE)</f>
        <v>23</v>
      </c>
      <c r="J1301" s="43"/>
      <c r="K1301" s="44">
        <f>COUNTIFS(A:A,A1300)</f>
        <v>95</v>
      </c>
      <c r="L1301" s="44">
        <f>COUNTIFS(B:B,B1301)</f>
        <v>10</v>
      </c>
      <c r="M1301" s="46" t="s">
        <v>620</v>
      </c>
      <c r="N1301" s="46" t="s">
        <v>227</v>
      </c>
      <c r="O1301" s="46" t="s">
        <v>1597</v>
      </c>
      <c r="P1301" s="46" t="s">
        <v>2979</v>
      </c>
    </row>
    <row r="1302" spans="1:16" hidden="1" x14ac:dyDescent="0.3">
      <c r="A1302" s="40" t="s">
        <v>1917</v>
      </c>
      <c r="B1302" s="40" t="s">
        <v>729</v>
      </c>
      <c r="C1302" s="54" t="str">
        <f>UPPER(LEFT(O1302,1))&amp;RIGHT(O1302,LEN(O1302)-1)</f>
        <v>Spock destroy disintigration booth 2</v>
      </c>
      <c r="D1302" s="48">
        <v>123</v>
      </c>
      <c r="E1302" s="42">
        <f>VLOOKUP(D1302,episodes!$A$1:$B$76,2,FALSE)</f>
        <v>24</v>
      </c>
      <c r="F1302" s="37" t="str">
        <f>VLOOKUP(D1302,episodes!$A$1:$E$76,5,FALSE)</f>
        <v>A Taste of Armageddon</v>
      </c>
      <c r="G1302" s="37">
        <f>VLOOKUP(D1302,episodes!$A$1:$D$76,3,FALSE)</f>
        <v>1</v>
      </c>
      <c r="H1302" s="37">
        <f>VLOOKUP(D1302,episodes!$A$1:$D$76,4,FALSE)</f>
        <v>23</v>
      </c>
      <c r="J1302" s="43"/>
      <c r="K1302" s="44">
        <f>COUNTIFS(A:A,A1301)</f>
        <v>95</v>
      </c>
      <c r="L1302" s="44">
        <f>COUNTIFS(B:B,B1302)</f>
        <v>10</v>
      </c>
      <c r="M1302" s="46" t="s">
        <v>1068</v>
      </c>
      <c r="N1302" s="46"/>
      <c r="O1302" s="46" t="s">
        <v>1123</v>
      </c>
      <c r="P1302" s="46" t="s">
        <v>2979</v>
      </c>
    </row>
    <row r="1303" spans="1:16" hidden="1" x14ac:dyDescent="0.3">
      <c r="A1303" s="40" t="s">
        <v>1917</v>
      </c>
      <c r="B1303" s="40" t="s">
        <v>729</v>
      </c>
      <c r="C1303" s="54" t="str">
        <f>UPPER(LEFT(O1303,1))&amp;RIGHT(O1303,LEN(O1303)-1)</f>
        <v>Spock destroys disintigration booth 1</v>
      </c>
      <c r="D1303" s="48">
        <v>123</v>
      </c>
      <c r="E1303" s="42">
        <f>VLOOKUP(D1303,episodes!$A$1:$B$76,2,FALSE)</f>
        <v>24</v>
      </c>
      <c r="F1303" s="37" t="str">
        <f>VLOOKUP(D1303,episodes!$A$1:$E$76,5,FALSE)</f>
        <v>A Taste of Armageddon</v>
      </c>
      <c r="G1303" s="37">
        <f>VLOOKUP(D1303,episodes!$A$1:$D$76,3,FALSE)</f>
        <v>1</v>
      </c>
      <c r="H1303" s="37">
        <f>VLOOKUP(D1303,episodes!$A$1:$D$76,4,FALSE)</f>
        <v>23</v>
      </c>
      <c r="J1303" s="43"/>
      <c r="K1303" s="44">
        <f>COUNTIFS(A:A,A1302)</f>
        <v>95</v>
      </c>
      <c r="L1303" s="44">
        <f>COUNTIFS(B:B,B1303)</f>
        <v>10</v>
      </c>
      <c r="M1303" s="46" t="s">
        <v>1068</v>
      </c>
      <c r="N1303" s="46"/>
      <c r="O1303" s="46" t="s">
        <v>1124</v>
      </c>
      <c r="P1303" s="46" t="s">
        <v>2979</v>
      </c>
    </row>
    <row r="1304" spans="1:16" hidden="1" x14ac:dyDescent="0.3">
      <c r="A1304" s="40" t="s">
        <v>1917</v>
      </c>
      <c r="B1304" s="40" t="s">
        <v>729</v>
      </c>
      <c r="C1304" s="54" t="str">
        <f>UPPER(LEFT(O1304,1))&amp;RIGHT(O1304,LEN(O1304)-1)</f>
        <v>Spock kill eminiar guards</v>
      </c>
      <c r="D1304" s="48">
        <v>123</v>
      </c>
      <c r="E1304" s="42">
        <f>VLOOKUP(D1304,episodes!$A$1:$B$76,2,FALSE)</f>
        <v>24</v>
      </c>
      <c r="F1304" s="37" t="str">
        <f>VLOOKUP(D1304,episodes!$A$1:$E$76,5,FALSE)</f>
        <v>A Taste of Armageddon</v>
      </c>
      <c r="G1304" s="37">
        <f>VLOOKUP(D1304,episodes!$A$1:$D$76,3,FALSE)</f>
        <v>1</v>
      </c>
      <c r="H1304" s="37">
        <f>VLOOKUP(D1304,episodes!$A$1:$D$76,4,FALSE)</f>
        <v>23</v>
      </c>
      <c r="J1304" s="43"/>
      <c r="K1304" s="44">
        <f>COUNTIFS(A:A,A1303)</f>
        <v>95</v>
      </c>
      <c r="L1304" s="44">
        <f>COUNTIFS(B:B,B1304)</f>
        <v>10</v>
      </c>
      <c r="M1304" s="46" t="s">
        <v>1068</v>
      </c>
      <c r="N1304" s="46"/>
      <c r="O1304" s="46" t="s">
        <v>1125</v>
      </c>
      <c r="P1304" s="46" t="s">
        <v>2979</v>
      </c>
    </row>
    <row r="1305" spans="1:16" hidden="1" x14ac:dyDescent="0.3">
      <c r="A1305" s="40" t="s">
        <v>1917</v>
      </c>
      <c r="B1305" s="40" t="s">
        <v>729</v>
      </c>
      <c r="C1305" s="54" t="str">
        <f>UPPER(LEFT(O1305,1))&amp;RIGHT(O1305,LEN(O1305)-1)</f>
        <v>Spock kill eminiar guards</v>
      </c>
      <c r="D1305" s="48">
        <v>123</v>
      </c>
      <c r="E1305" s="42">
        <f>VLOOKUP(D1305,episodes!$A$1:$B$76,2,FALSE)</f>
        <v>24</v>
      </c>
      <c r="F1305" s="37" t="str">
        <f>VLOOKUP(D1305,episodes!$A$1:$E$76,5,FALSE)</f>
        <v>A Taste of Armageddon</v>
      </c>
      <c r="G1305" s="37">
        <f>VLOOKUP(D1305,episodes!$A$1:$D$76,3,FALSE)</f>
        <v>1</v>
      </c>
      <c r="H1305" s="37">
        <f>VLOOKUP(D1305,episodes!$A$1:$D$76,4,FALSE)</f>
        <v>23</v>
      </c>
      <c r="J1305" s="43"/>
      <c r="K1305" s="44">
        <f>COUNTIFS(A:A,A1304)</f>
        <v>95</v>
      </c>
      <c r="L1305" s="44">
        <f>COUNTIFS(B:B,B1305)</f>
        <v>10</v>
      </c>
      <c r="M1305" s="46" t="s">
        <v>1068</v>
      </c>
      <c r="N1305" s="46"/>
      <c r="O1305" s="46" t="s">
        <v>1125</v>
      </c>
      <c r="P1305" s="46" t="s">
        <v>2979</v>
      </c>
    </row>
    <row r="1306" spans="1:16" hidden="1" x14ac:dyDescent="0.3">
      <c r="A1306" s="40" t="s">
        <v>1917</v>
      </c>
      <c r="B1306" s="40" t="s">
        <v>732</v>
      </c>
      <c r="C1306" s="54" t="str">
        <f>UPPER(LEFT(O1306,1))&amp;RIGHT(O1306,LEN(O1306)-1)</f>
        <v>Kirk shoot eiminar computer and destroys it</v>
      </c>
      <c r="D1306" s="48">
        <v>123</v>
      </c>
      <c r="E1306" s="42">
        <f>VLOOKUP(D1306,episodes!$A$1:$B$76,2,FALSE)</f>
        <v>24</v>
      </c>
      <c r="F1306" s="37" t="str">
        <f>VLOOKUP(D1306,episodes!$A$1:$E$76,5,FALSE)</f>
        <v>A Taste of Armageddon</v>
      </c>
      <c r="G1306" s="37">
        <f>VLOOKUP(D1306,episodes!$A$1:$D$76,3,FALSE)</f>
        <v>1</v>
      </c>
      <c r="H1306" s="37">
        <f>VLOOKUP(D1306,episodes!$A$1:$D$76,4,FALSE)</f>
        <v>23</v>
      </c>
      <c r="J1306" s="43"/>
      <c r="K1306" s="44">
        <f>COUNTIFS(A:A,A1305)</f>
        <v>95</v>
      </c>
      <c r="L1306" s="44">
        <f>COUNTIFS(B:B,B1306)</f>
        <v>78</v>
      </c>
      <c r="M1306" s="46" t="s">
        <v>2491</v>
      </c>
      <c r="N1306" s="46"/>
      <c r="O1306" s="46" t="s">
        <v>1036</v>
      </c>
      <c r="P1306" s="46" t="s">
        <v>2979</v>
      </c>
    </row>
    <row r="1307" spans="1:16" hidden="1" x14ac:dyDescent="0.3">
      <c r="A1307" s="40" t="s">
        <v>1917</v>
      </c>
      <c r="B1307" s="40" t="s">
        <v>732</v>
      </c>
      <c r="C1307" s="54" t="str">
        <f>UPPER(LEFT(O1307,1))&amp;RIGHT(O1307,LEN(O1307)-1)</f>
        <v>Kirk shoots Horta</v>
      </c>
      <c r="D1307" s="48">
        <v>125</v>
      </c>
      <c r="E1307" s="42">
        <f>VLOOKUP(D1307,episodes!$A$1:$B$76,2,FALSE)</f>
        <v>26</v>
      </c>
      <c r="F1307" s="37" t="str">
        <f>VLOOKUP(D1307,episodes!$A$1:$E$76,5,FALSE)</f>
        <v>The Devil in the Dark</v>
      </c>
      <c r="G1307" s="37">
        <f>VLOOKUP(D1307,episodes!$A$1:$D$76,3,FALSE)</f>
        <v>1</v>
      </c>
      <c r="H1307" s="37">
        <f>VLOOKUP(D1307,episodes!$A$1:$D$76,4,FALSE)</f>
        <v>25</v>
      </c>
      <c r="J1307" s="43"/>
      <c r="K1307" s="44">
        <f>COUNTIFS(A:A,A1306)</f>
        <v>95</v>
      </c>
      <c r="L1307" s="44">
        <f>COUNTIFS(B:B,B1307)</f>
        <v>78</v>
      </c>
      <c r="M1307" s="46" t="s">
        <v>2491</v>
      </c>
      <c r="O1307" s="46" t="s">
        <v>1702</v>
      </c>
      <c r="P1307" s="46" t="s">
        <v>2979</v>
      </c>
    </row>
    <row r="1308" spans="1:16" s="40" customFormat="1" hidden="1" x14ac:dyDescent="0.3">
      <c r="A1308" s="40" t="s">
        <v>1917</v>
      </c>
      <c r="B1308" s="40" t="s">
        <v>732</v>
      </c>
      <c r="C1308" s="54" t="str">
        <f>UPPER(LEFT(O1308,1))&amp;RIGHT(O1308,LEN(O1308)-1)</f>
        <v>Spock shoots Horta</v>
      </c>
      <c r="D1308" s="48">
        <v>125</v>
      </c>
      <c r="E1308" s="42">
        <f>VLOOKUP(D1308,episodes!$A$1:$B$76,2,FALSE)</f>
        <v>26</v>
      </c>
      <c r="F1308" s="37" t="str">
        <f>VLOOKUP(D1308,episodes!$A$1:$E$76,5,FALSE)</f>
        <v>The Devil in the Dark</v>
      </c>
      <c r="G1308" s="37">
        <f>VLOOKUP(D1308,episodes!$A$1:$D$76,3,FALSE)</f>
        <v>1</v>
      </c>
      <c r="H1308" s="37">
        <f>VLOOKUP(D1308,episodes!$A$1:$D$76,4,FALSE)</f>
        <v>25</v>
      </c>
      <c r="I1308" s="36"/>
      <c r="J1308" s="43"/>
      <c r="K1308" s="44">
        <f>COUNTIFS(A:A,A1307)</f>
        <v>95</v>
      </c>
      <c r="L1308" s="44">
        <f>COUNTIFS(B:B,B1308)</f>
        <v>78</v>
      </c>
      <c r="M1308" s="46" t="s">
        <v>1068</v>
      </c>
      <c r="N1308" s="39"/>
      <c r="O1308" s="46" t="s">
        <v>1703</v>
      </c>
      <c r="P1308" s="46" t="s">
        <v>2979</v>
      </c>
    </row>
    <row r="1309" spans="1:16" s="40" customFormat="1" hidden="1" x14ac:dyDescent="0.3">
      <c r="A1309" s="40" t="s">
        <v>1917</v>
      </c>
      <c r="B1309" s="40" t="s">
        <v>732</v>
      </c>
      <c r="C1309" s="54" t="e">
        <f>UPPER(LEFT(O1309,1))&amp;RIGHT(O1309,LEN(O1309)-1)</f>
        <v>#VALUE!</v>
      </c>
      <c r="D1309" s="48">
        <v>125</v>
      </c>
      <c r="E1309" s="42">
        <f>VLOOKUP(D1309,episodes!$A$1:$B$76,2,FALSE)</f>
        <v>26</v>
      </c>
      <c r="F1309" s="37" t="str">
        <f>VLOOKUP(D1309,episodes!$A$1:$E$76,5,FALSE)</f>
        <v>The Devil in the Dark</v>
      </c>
      <c r="G1309" s="37">
        <f>VLOOKUP(D1309,episodes!$A$1:$D$76,3,FALSE)</f>
        <v>1</v>
      </c>
      <c r="H1309" s="37">
        <f>VLOOKUP(D1309,episodes!$A$1:$D$76,4,FALSE)</f>
        <v>25</v>
      </c>
      <c r="I1309" s="36"/>
      <c r="J1309" s="43"/>
      <c r="K1309" s="44">
        <f>COUNTIFS(A:A,A1308)</f>
        <v>95</v>
      </c>
      <c r="L1309" s="44">
        <f>COUNTIFS(B:B,B1309)</f>
        <v>78</v>
      </c>
      <c r="M1309" s="46" t="s">
        <v>2491</v>
      </c>
      <c r="N1309" s="39" t="s">
        <v>625</v>
      </c>
      <c r="O1309" s="46"/>
      <c r="P1309" s="46" t="s">
        <v>3136</v>
      </c>
    </row>
    <row r="1310" spans="1:16" s="40" customFormat="1" hidden="1" x14ac:dyDescent="0.3">
      <c r="A1310" s="40" t="s">
        <v>1917</v>
      </c>
      <c r="B1310" s="40" t="s">
        <v>729</v>
      </c>
      <c r="C1310" s="54" t="str">
        <f>UPPER(LEFT(O1310,1))&amp;RIGHT(O1310,LEN(O1310)-1)</f>
        <v>200 Organians killed in courtyard</v>
      </c>
      <c r="D1310" s="48">
        <v>126</v>
      </c>
      <c r="E1310" s="42">
        <f>VLOOKUP(D1310,episodes!$A$1:$B$76,2,FALSE)</f>
        <v>27</v>
      </c>
      <c r="F1310" s="37" t="str">
        <f>VLOOKUP(D1310,episodes!$A$1:$E$76,5,FALSE)</f>
        <v>Errand of Mercy</v>
      </c>
      <c r="G1310" s="37">
        <f>VLOOKUP(D1310,episodes!$A$1:$D$76,3,FALSE)</f>
        <v>1</v>
      </c>
      <c r="H1310" s="37">
        <f>VLOOKUP(D1310,episodes!$A$1:$D$76,4,FALSE)</f>
        <v>26</v>
      </c>
      <c r="I1310" s="36"/>
      <c r="J1310" s="43"/>
      <c r="K1310" s="44">
        <f>COUNTIFS(A:A,A1309)</f>
        <v>95</v>
      </c>
      <c r="L1310" s="44">
        <f>COUNTIFS(B:B,B1310)</f>
        <v>10</v>
      </c>
      <c r="M1310" s="46" t="s">
        <v>269</v>
      </c>
      <c r="N1310" s="46" t="s">
        <v>621</v>
      </c>
      <c r="O1310" s="46" t="s">
        <v>1495</v>
      </c>
      <c r="P1310" s="46" t="s">
        <v>2979</v>
      </c>
    </row>
    <row r="1311" spans="1:16" s="40" customFormat="1" hidden="1" x14ac:dyDescent="0.3">
      <c r="A1311" s="40" t="s">
        <v>1917</v>
      </c>
      <c r="B1311" s="40" t="s">
        <v>729</v>
      </c>
      <c r="C1311" s="54" t="str">
        <f>UPPER(LEFT(O1311,1))&amp;RIGHT(O1311,LEN(O1311)-1)</f>
        <v>Klingon ship fires at Enterprise</v>
      </c>
      <c r="D1311" s="48">
        <v>126</v>
      </c>
      <c r="E1311" s="42">
        <f>VLOOKUP(D1311,episodes!$A$1:$B$76,2,FALSE)</f>
        <v>27</v>
      </c>
      <c r="F1311" s="37" t="str">
        <f>VLOOKUP(D1311,episodes!$A$1:$E$76,5,FALSE)</f>
        <v>Errand of Mercy</v>
      </c>
      <c r="G1311" s="37">
        <f>VLOOKUP(D1311,episodes!$A$1:$D$76,3,FALSE)</f>
        <v>1</v>
      </c>
      <c r="H1311" s="37">
        <f>VLOOKUP(D1311,episodes!$A$1:$D$76,4,FALSE)</f>
        <v>26</v>
      </c>
      <c r="I1311" s="36"/>
      <c r="J1311" s="43"/>
      <c r="K1311" s="44">
        <f>COUNTIFS(A:A,A1310)</f>
        <v>95</v>
      </c>
      <c r="L1311" s="44">
        <f>COUNTIFS(B:B,B1311)</f>
        <v>10</v>
      </c>
      <c r="M1311" s="46" t="s">
        <v>263</v>
      </c>
      <c r="N1311" s="39"/>
      <c r="O1311" s="46" t="s">
        <v>1597</v>
      </c>
      <c r="P1311" s="46" t="s">
        <v>2979</v>
      </c>
    </row>
    <row r="1312" spans="1:16" s="40" customFormat="1" hidden="1" x14ac:dyDescent="0.3">
      <c r="A1312" s="40" t="s">
        <v>1917</v>
      </c>
      <c r="B1312" s="40" t="s">
        <v>732</v>
      </c>
      <c r="C1312" s="54" t="str">
        <f>UPPER(LEFT(O1312,1))&amp;RIGHT(O1312,LEN(O1312)-1)</f>
        <v>Kirk shoots Klingon to stun</v>
      </c>
      <c r="D1312" s="48">
        <v>126</v>
      </c>
      <c r="E1312" s="42">
        <f>VLOOKUP(D1312,episodes!$A$1:$B$76,2,FALSE)</f>
        <v>27</v>
      </c>
      <c r="F1312" s="37" t="str">
        <f>VLOOKUP(D1312,episodes!$A$1:$E$76,5,FALSE)</f>
        <v>Errand of Mercy</v>
      </c>
      <c r="G1312" s="37">
        <f>VLOOKUP(D1312,episodes!$A$1:$D$76,3,FALSE)</f>
        <v>1</v>
      </c>
      <c r="H1312" s="37">
        <f>VLOOKUP(D1312,episodes!$A$1:$D$76,4,FALSE)</f>
        <v>26</v>
      </c>
      <c r="I1312" s="36"/>
      <c r="J1312" s="43"/>
      <c r="K1312" s="44">
        <f>COUNTIFS(A:A,A1311)</f>
        <v>95</v>
      </c>
      <c r="L1312" s="44">
        <f>COUNTIFS(B:B,B1312)</f>
        <v>78</v>
      </c>
      <c r="M1312" s="46" t="s">
        <v>2491</v>
      </c>
      <c r="N1312" s="39" t="s">
        <v>271</v>
      </c>
      <c r="O1312" s="46" t="s">
        <v>1598</v>
      </c>
      <c r="P1312" s="46" t="s">
        <v>2979</v>
      </c>
    </row>
    <row r="1313" spans="1:16" hidden="1" x14ac:dyDescent="0.3">
      <c r="A1313" s="40" t="s">
        <v>1917</v>
      </c>
      <c r="B1313" s="40" t="s">
        <v>732</v>
      </c>
      <c r="C1313" s="54" t="str">
        <f>UPPER(LEFT(O1313,1))&amp;RIGHT(O1313,LEN(O1313)-1)</f>
        <v>Spock shoots Klingon to stun</v>
      </c>
      <c r="D1313" s="48">
        <v>126</v>
      </c>
      <c r="E1313" s="42">
        <f>VLOOKUP(D1313,episodes!$A$1:$B$76,2,FALSE)</f>
        <v>27</v>
      </c>
      <c r="F1313" s="37" t="str">
        <f>VLOOKUP(D1313,episodes!$A$1:$E$76,5,FALSE)</f>
        <v>Errand of Mercy</v>
      </c>
      <c r="G1313" s="37">
        <f>VLOOKUP(D1313,episodes!$A$1:$D$76,3,FALSE)</f>
        <v>1</v>
      </c>
      <c r="H1313" s="37">
        <f>VLOOKUP(D1313,episodes!$A$1:$D$76,4,FALSE)</f>
        <v>26</v>
      </c>
      <c r="J1313" s="43"/>
      <c r="K1313" s="44">
        <f>COUNTIFS(A:A,A1312)</f>
        <v>95</v>
      </c>
      <c r="L1313" s="44">
        <f>COUNTIFS(B:B,B1313)</f>
        <v>78</v>
      </c>
      <c r="M1313" s="46" t="s">
        <v>1068</v>
      </c>
      <c r="N1313" s="39" t="s">
        <v>271</v>
      </c>
      <c r="O1313" s="46" t="s">
        <v>1599</v>
      </c>
      <c r="P1313" s="46" t="s">
        <v>2979</v>
      </c>
    </row>
    <row r="1314" spans="1:16" s="40" customFormat="1" hidden="1" x14ac:dyDescent="0.3">
      <c r="A1314" s="40" t="s">
        <v>1917</v>
      </c>
      <c r="B1314" s="40" t="s">
        <v>732</v>
      </c>
      <c r="C1314" s="54" t="e">
        <f>UPPER(LEFT(O1314,1))&amp;RIGHT(O1314,LEN(O1314)-1)</f>
        <v>#VALUE!</v>
      </c>
      <c r="D1314" s="48">
        <v>126</v>
      </c>
      <c r="E1314" s="42">
        <f>VLOOKUP(D1314,episodes!$A$1:$B$76,2,FALSE)</f>
        <v>27</v>
      </c>
      <c r="F1314" s="37" t="str">
        <f>VLOOKUP(D1314,episodes!$A$1:$E$76,5,FALSE)</f>
        <v>Errand of Mercy</v>
      </c>
      <c r="G1314" s="37">
        <f>VLOOKUP(D1314,episodes!$A$1:$D$76,3,FALSE)</f>
        <v>1</v>
      </c>
      <c r="H1314" s="37">
        <f>VLOOKUP(D1314,episodes!$A$1:$D$76,4,FALSE)</f>
        <v>26</v>
      </c>
      <c r="I1314" s="36"/>
      <c r="J1314" s="43"/>
      <c r="K1314" s="44">
        <f>COUNTIFS(A:A,A1313)</f>
        <v>95</v>
      </c>
      <c r="L1314" s="44">
        <f>COUNTIFS(B:B,B1314)</f>
        <v>78</v>
      </c>
      <c r="M1314" s="46" t="s">
        <v>2491</v>
      </c>
      <c r="N1314" s="39" t="s">
        <v>1068</v>
      </c>
      <c r="O1314" s="46"/>
      <c r="P1314" s="46" t="s">
        <v>3143</v>
      </c>
    </row>
    <row r="1315" spans="1:16" s="40" customFormat="1" hidden="1" x14ac:dyDescent="0.3">
      <c r="A1315" s="40" t="s">
        <v>1917</v>
      </c>
      <c r="B1315" s="40" t="s">
        <v>733</v>
      </c>
      <c r="C1315" s="54" t="str">
        <f>UPPER(LEFT(O1315,1))&amp;RIGHT(O1315,LEN(O1315)-1)</f>
        <v>Kirk destroy Klingon warship</v>
      </c>
      <c r="D1315" s="48">
        <v>126</v>
      </c>
      <c r="E1315" s="42">
        <f>VLOOKUP(D1315,episodes!$A$1:$B$76,2,FALSE)</f>
        <v>27</v>
      </c>
      <c r="F1315" s="37" t="str">
        <f>VLOOKUP(D1315,episodes!$A$1:$E$76,5,FALSE)</f>
        <v>Errand of Mercy</v>
      </c>
      <c r="G1315" s="37">
        <f>VLOOKUP(D1315,episodes!$A$1:$D$76,3,FALSE)</f>
        <v>1</v>
      </c>
      <c r="H1315" s="37">
        <f>VLOOKUP(D1315,episodes!$A$1:$D$76,4,FALSE)</f>
        <v>26</v>
      </c>
      <c r="I1315" s="36"/>
      <c r="J1315" s="43"/>
      <c r="K1315" s="44">
        <f>COUNTIFS(A:A,A1314)</f>
        <v>95</v>
      </c>
      <c r="L1315" s="44">
        <f>COUNTIFS(B:B,B1315)</f>
        <v>10</v>
      </c>
      <c r="M1315" s="46" t="s">
        <v>227</v>
      </c>
      <c r="N1315" s="39" t="s">
        <v>806</v>
      </c>
      <c r="O1315" s="46" t="s">
        <v>1600</v>
      </c>
      <c r="P1315" s="46" t="s">
        <v>2979</v>
      </c>
    </row>
    <row r="1316" spans="1:16" s="40" customFormat="1" hidden="1" x14ac:dyDescent="0.3">
      <c r="A1316" s="40" t="s">
        <v>1917</v>
      </c>
      <c r="B1316" s="40" t="s">
        <v>733</v>
      </c>
      <c r="C1316" s="54" t="str">
        <f>UPPER(LEFT(O1316,1))&amp;RIGHT(O1316,LEN(O1316)-1)</f>
        <v>Kirk shoot Klingon ship</v>
      </c>
      <c r="D1316" s="48">
        <v>126</v>
      </c>
      <c r="E1316" s="42">
        <f>VLOOKUP(D1316,episodes!$A$1:$B$76,2,FALSE)</f>
        <v>27</v>
      </c>
      <c r="F1316" s="37" t="str">
        <f>VLOOKUP(D1316,episodes!$A$1:$E$76,5,FALSE)</f>
        <v>Errand of Mercy</v>
      </c>
      <c r="G1316" s="37">
        <f>VLOOKUP(D1316,episodes!$A$1:$D$76,3,FALSE)</f>
        <v>1</v>
      </c>
      <c r="H1316" s="37">
        <f>VLOOKUP(D1316,episodes!$A$1:$D$76,4,FALSE)</f>
        <v>26</v>
      </c>
      <c r="I1316" s="36"/>
      <c r="J1316" s="43"/>
      <c r="K1316" s="44">
        <f>COUNTIFS(A:A,A1315)</f>
        <v>95</v>
      </c>
      <c r="L1316" s="44">
        <f>COUNTIFS(B:B,B1316)</f>
        <v>10</v>
      </c>
      <c r="M1316" s="46" t="s">
        <v>227</v>
      </c>
      <c r="N1316" s="39" t="s">
        <v>806</v>
      </c>
      <c r="O1316" s="46" t="s">
        <v>1601</v>
      </c>
      <c r="P1316" s="46" t="s">
        <v>2979</v>
      </c>
    </row>
    <row r="1317" spans="1:16" s="40" customFormat="1" hidden="1" x14ac:dyDescent="0.3">
      <c r="A1317" s="40" t="s">
        <v>1917</v>
      </c>
      <c r="B1317" s="40" t="s">
        <v>733</v>
      </c>
      <c r="C1317" s="54" t="str">
        <f>UPPER(LEFT(O1317,1))&amp;RIGHT(O1317,LEN(O1317)-1)</f>
        <v>Kirk destroy Lazarus' ship</v>
      </c>
      <c r="D1317" s="48">
        <v>127</v>
      </c>
      <c r="E1317" s="42">
        <f>VLOOKUP(D1317,episodes!$A$1:$B$76,2,FALSE)</f>
        <v>28</v>
      </c>
      <c r="F1317" s="37" t="str">
        <f>VLOOKUP(D1317,episodes!$A$1:$E$76,5,FALSE)</f>
        <v>The Alternative Factor</v>
      </c>
      <c r="G1317" s="37">
        <f>VLOOKUP(D1317,episodes!$A$1:$D$76,3,FALSE)</f>
        <v>1</v>
      </c>
      <c r="H1317" s="37">
        <f>VLOOKUP(D1317,episodes!$A$1:$D$76,4,FALSE)</f>
        <v>27</v>
      </c>
      <c r="I1317" s="36"/>
      <c r="J1317" s="43"/>
      <c r="K1317" s="44">
        <f>COUNTIFS(A:A,A1316)</f>
        <v>95</v>
      </c>
      <c r="L1317" s="44">
        <f>COUNTIFS(B:B,B1317)</f>
        <v>10</v>
      </c>
      <c r="M1317" s="46" t="s">
        <v>227</v>
      </c>
      <c r="N1317" s="46" t="s">
        <v>807</v>
      </c>
      <c r="O1317" s="46" t="s">
        <v>1460</v>
      </c>
      <c r="P1317" s="46" t="s">
        <v>2979</v>
      </c>
    </row>
    <row r="1318" spans="1:16" s="40" customFormat="1" hidden="1" x14ac:dyDescent="0.3">
      <c r="A1318" s="40" t="s">
        <v>1917</v>
      </c>
      <c r="B1318" s="40" t="s">
        <v>732</v>
      </c>
      <c r="C1318" s="54" t="str">
        <f>UPPER(LEFT(O1318,1))&amp;RIGHT(O1318,LEN(O1318)-1)</f>
        <v>Derelict kills himself with McCoy's phaser</v>
      </c>
      <c r="D1318" s="48">
        <v>128</v>
      </c>
      <c r="E1318" s="42">
        <f>VLOOKUP(D1318,episodes!$A$1:$B$76,2,FALSE)</f>
        <v>29</v>
      </c>
      <c r="F1318" s="37" t="str">
        <f>VLOOKUP(D1318,episodes!$A$1:$E$76,5,FALSE)</f>
        <v>The City on the Edge of Forever</v>
      </c>
      <c r="G1318" s="37">
        <f>VLOOKUP(D1318,episodes!$A$1:$D$76,3,FALSE)</f>
        <v>1</v>
      </c>
      <c r="H1318" s="37">
        <f>VLOOKUP(D1318,episodes!$A$1:$D$76,4,FALSE)</f>
        <v>28</v>
      </c>
      <c r="I1318" s="36"/>
      <c r="J1318" s="43"/>
      <c r="K1318" s="44">
        <f>COUNTIFS(A:A,A1317)</f>
        <v>95</v>
      </c>
      <c r="L1318" s="44">
        <f>COUNTIFS(B:B,B1318)</f>
        <v>78</v>
      </c>
      <c r="M1318" s="46" t="s">
        <v>274</v>
      </c>
      <c r="N1318" s="49"/>
      <c r="O1318" s="46" t="s">
        <v>1185</v>
      </c>
      <c r="P1318" s="46" t="s">
        <v>2979</v>
      </c>
    </row>
    <row r="1319" spans="1:16" s="40" customFormat="1" hidden="1" x14ac:dyDescent="0.3">
      <c r="A1319" s="40" t="s">
        <v>1917</v>
      </c>
      <c r="B1319" s="40" t="s">
        <v>732</v>
      </c>
      <c r="C1319" s="54" t="str">
        <f>UPPER(LEFT(O1319,1))&amp;RIGHT(O1319,LEN(O1319)-1)</f>
        <v>Kirk shoots alien</v>
      </c>
      <c r="D1319" s="48">
        <v>129</v>
      </c>
      <c r="E1319" s="42">
        <f>VLOOKUP(D1319,episodes!$A$1:$B$76,2,FALSE)</f>
        <v>30</v>
      </c>
      <c r="F1319" s="37" t="str">
        <f>VLOOKUP(D1319,episodes!$A$1:$E$76,5,FALSE)</f>
        <v>Operation: Annihilate!</v>
      </c>
      <c r="G1319" s="37">
        <f>VLOOKUP(D1319,episodes!$A$1:$D$76,3,FALSE)</f>
        <v>1</v>
      </c>
      <c r="H1319" s="37">
        <f>VLOOKUP(D1319,episodes!$A$1:$D$76,4,FALSE)</f>
        <v>29</v>
      </c>
      <c r="I1319" s="36"/>
      <c r="J1319" s="43"/>
      <c r="K1319" s="44">
        <f>COUNTIFS(A:A,A1317)</f>
        <v>95</v>
      </c>
      <c r="L1319" s="44">
        <f>COUNTIFS(B:B,B1319)</f>
        <v>78</v>
      </c>
      <c r="M1319" s="46" t="s">
        <v>2491</v>
      </c>
      <c r="N1319" s="46"/>
      <c r="O1319" s="46" t="s">
        <v>1037</v>
      </c>
      <c r="P1319" s="46" t="s">
        <v>2979</v>
      </c>
    </row>
    <row r="1320" spans="1:16" s="40" customFormat="1" hidden="1" x14ac:dyDescent="0.3">
      <c r="A1320" s="40" t="s">
        <v>1917</v>
      </c>
      <c r="B1320" s="40" t="s">
        <v>732</v>
      </c>
      <c r="C1320" s="54" t="str">
        <f>UPPER(LEFT(O1320,1))&amp;RIGHT(O1320,LEN(O1320)-1)</f>
        <v>Kirk stuns group of denova people</v>
      </c>
      <c r="D1320" s="48">
        <v>129</v>
      </c>
      <c r="E1320" s="42">
        <f>VLOOKUP(D1320,episodes!$A$1:$B$76,2,FALSE)</f>
        <v>30</v>
      </c>
      <c r="F1320" s="37" t="str">
        <f>VLOOKUP(D1320,episodes!$A$1:$E$76,5,FALSE)</f>
        <v>Operation: Annihilate!</v>
      </c>
      <c r="G1320" s="37">
        <f>VLOOKUP(D1320,episodes!$A$1:$D$76,3,FALSE)</f>
        <v>1</v>
      </c>
      <c r="H1320" s="37">
        <f>VLOOKUP(D1320,episodes!$A$1:$D$76,4,FALSE)</f>
        <v>29</v>
      </c>
      <c r="I1320" s="36"/>
      <c r="J1320" s="43"/>
      <c r="K1320" s="44">
        <f>COUNTIFS(A:A,A1319)</f>
        <v>95</v>
      </c>
      <c r="L1320" s="44">
        <f>COUNTIFS(B:B,B1320)</f>
        <v>78</v>
      </c>
      <c r="M1320" s="46" t="s">
        <v>2491</v>
      </c>
      <c r="N1320" s="46"/>
      <c r="O1320" s="46" t="s">
        <v>1038</v>
      </c>
      <c r="P1320" s="46" t="s">
        <v>2979</v>
      </c>
    </row>
    <row r="1321" spans="1:16" s="40" customFormat="1" hidden="1" x14ac:dyDescent="0.3">
      <c r="A1321" s="40" t="s">
        <v>1917</v>
      </c>
      <c r="B1321" s="40" t="s">
        <v>732</v>
      </c>
      <c r="C1321" s="54" t="str">
        <f>UPPER(LEFT(O1321,1))&amp;RIGHT(O1321,LEN(O1321)-1)</f>
        <v>McCoy stuns group of denova people</v>
      </c>
      <c r="D1321" s="48">
        <v>129</v>
      </c>
      <c r="E1321" s="42">
        <f>VLOOKUP(D1321,episodes!$A$1:$B$76,2,FALSE)</f>
        <v>30</v>
      </c>
      <c r="F1321" s="37" t="str">
        <f>VLOOKUP(D1321,episodes!$A$1:$E$76,5,FALSE)</f>
        <v>Operation: Annihilate!</v>
      </c>
      <c r="G1321" s="37">
        <f>VLOOKUP(D1321,episodes!$A$1:$D$76,3,FALSE)</f>
        <v>1</v>
      </c>
      <c r="H1321" s="37">
        <f>VLOOKUP(D1321,episodes!$A$1:$D$76,4,FALSE)</f>
        <v>29</v>
      </c>
      <c r="I1321" s="36"/>
      <c r="J1321" s="43"/>
      <c r="K1321" s="44">
        <f>COUNTIFS(A:A,A1320)</f>
        <v>95</v>
      </c>
      <c r="L1321" s="44">
        <f>COUNTIFS(B:B,B1321)</f>
        <v>78</v>
      </c>
      <c r="M1321" s="46" t="s">
        <v>2542</v>
      </c>
      <c r="N1321" s="46"/>
      <c r="O1321" s="46" t="s">
        <v>1186</v>
      </c>
      <c r="P1321" s="46" t="s">
        <v>2979</v>
      </c>
    </row>
    <row r="1322" spans="1:16" s="40" customFormat="1" hidden="1" x14ac:dyDescent="0.3">
      <c r="A1322" s="40" t="s">
        <v>1917</v>
      </c>
      <c r="B1322" s="40" t="s">
        <v>732</v>
      </c>
      <c r="C1322" s="54" t="str">
        <f>UPPER(LEFT(O1322,1))&amp;RIGHT(O1322,LEN(O1322)-1)</f>
        <v>Redshirt shoots alien</v>
      </c>
      <c r="D1322" s="48">
        <v>129</v>
      </c>
      <c r="E1322" s="42">
        <f>VLOOKUP(D1322,episodes!$A$1:$B$76,2,FALSE)</f>
        <v>30</v>
      </c>
      <c r="F1322" s="37" t="str">
        <f>VLOOKUP(D1322,episodes!$A$1:$E$76,5,FALSE)</f>
        <v>Operation: Annihilate!</v>
      </c>
      <c r="G1322" s="37">
        <f>VLOOKUP(D1322,episodes!$A$1:$D$76,3,FALSE)</f>
        <v>1</v>
      </c>
      <c r="H1322" s="37">
        <f>VLOOKUP(D1322,episodes!$A$1:$D$76,4,FALSE)</f>
        <v>29</v>
      </c>
      <c r="I1322" s="36"/>
      <c r="J1322" s="43"/>
      <c r="K1322" s="44">
        <f>COUNTIFS(A:A,A1321)</f>
        <v>95</v>
      </c>
      <c r="L1322" s="44">
        <f>COUNTIFS(B:B,B1322)</f>
        <v>78</v>
      </c>
      <c r="M1322" s="46" t="s">
        <v>126</v>
      </c>
      <c r="N1322" s="46"/>
      <c r="O1322" s="46" t="s">
        <v>805</v>
      </c>
      <c r="P1322" s="46" t="s">
        <v>2979</v>
      </c>
    </row>
    <row r="1323" spans="1:16" s="40" customFormat="1" hidden="1" x14ac:dyDescent="0.3">
      <c r="A1323" s="40" t="s">
        <v>1917</v>
      </c>
      <c r="B1323" s="40" t="s">
        <v>732</v>
      </c>
      <c r="C1323" s="54" t="str">
        <f>UPPER(LEFT(O1323,1))&amp;RIGHT(O1323,LEN(O1323)-1)</f>
        <v>Scotty shoots alien</v>
      </c>
      <c r="D1323" s="48">
        <v>129</v>
      </c>
      <c r="E1323" s="42">
        <f>VLOOKUP(D1323,episodes!$A$1:$B$76,2,FALSE)</f>
        <v>30</v>
      </c>
      <c r="F1323" s="37" t="str">
        <f>VLOOKUP(D1323,episodes!$A$1:$E$76,5,FALSE)</f>
        <v>Operation: Annihilate!</v>
      </c>
      <c r="G1323" s="37">
        <f>VLOOKUP(D1323,episodes!$A$1:$D$76,3,FALSE)</f>
        <v>1</v>
      </c>
      <c r="H1323" s="37">
        <f>VLOOKUP(D1323,episodes!$A$1:$D$76,4,FALSE)</f>
        <v>29</v>
      </c>
      <c r="I1323" s="36"/>
      <c r="J1323" s="43"/>
      <c r="K1323" s="44">
        <f>COUNTIFS(A:A,A1322)</f>
        <v>95</v>
      </c>
      <c r="L1323" s="44">
        <f>COUNTIFS(B:B,B1323)</f>
        <v>78</v>
      </c>
      <c r="M1323" s="46" t="s">
        <v>2536</v>
      </c>
      <c r="N1323" s="46"/>
      <c r="O1323" s="46" t="s">
        <v>1224</v>
      </c>
      <c r="P1323" s="46" t="s">
        <v>2979</v>
      </c>
    </row>
    <row r="1324" spans="1:16" s="40" customFormat="1" hidden="1" x14ac:dyDescent="0.3">
      <c r="A1324" s="40" t="s">
        <v>1917</v>
      </c>
      <c r="B1324" s="40" t="s">
        <v>732</v>
      </c>
      <c r="C1324" s="54" t="str">
        <f>UPPER(LEFT(O1324,1))&amp;RIGHT(O1324,LEN(O1324)-1)</f>
        <v>Scotty stuns group of denova people</v>
      </c>
      <c r="D1324" s="48">
        <v>129</v>
      </c>
      <c r="E1324" s="42">
        <f>VLOOKUP(D1324,episodes!$A$1:$B$76,2,FALSE)</f>
        <v>30</v>
      </c>
      <c r="F1324" s="37" t="str">
        <f>VLOOKUP(D1324,episodes!$A$1:$E$76,5,FALSE)</f>
        <v>Operation: Annihilate!</v>
      </c>
      <c r="G1324" s="37">
        <f>VLOOKUP(D1324,episodes!$A$1:$D$76,3,FALSE)</f>
        <v>1</v>
      </c>
      <c r="H1324" s="37">
        <f>VLOOKUP(D1324,episodes!$A$1:$D$76,4,FALSE)</f>
        <v>29</v>
      </c>
      <c r="I1324" s="36"/>
      <c r="J1324" s="43"/>
      <c r="K1324" s="44">
        <f>COUNTIFS(A:A,A1323)</f>
        <v>95</v>
      </c>
      <c r="L1324" s="44">
        <f>COUNTIFS(B:B,B1324)</f>
        <v>78</v>
      </c>
      <c r="M1324" s="46" t="s">
        <v>2536</v>
      </c>
      <c r="N1324" s="46"/>
      <c r="O1324" s="46" t="s">
        <v>1225</v>
      </c>
      <c r="P1324" s="46" t="s">
        <v>2979</v>
      </c>
    </row>
    <row r="1325" spans="1:16" s="40" customFormat="1" hidden="1" x14ac:dyDescent="0.3">
      <c r="A1325" s="40" t="s">
        <v>1917</v>
      </c>
      <c r="B1325" s="40" t="s">
        <v>732</v>
      </c>
      <c r="C1325" s="54" t="str">
        <f>UPPER(LEFT(O1325,1))&amp;RIGHT(O1325,LEN(O1325)-1)</f>
        <v>Set your phasers on force 3, to kill</v>
      </c>
      <c r="D1325" s="48">
        <v>129</v>
      </c>
      <c r="E1325" s="42">
        <f>VLOOKUP(D1325,episodes!$A$1:$B$76,2,FALSE)</f>
        <v>30</v>
      </c>
      <c r="F1325" s="37" t="str">
        <f>VLOOKUP(D1325,episodes!$A$1:$E$76,5,FALSE)</f>
        <v>Operation: Annihilate!</v>
      </c>
      <c r="G1325" s="37">
        <f>VLOOKUP(D1325,episodes!$A$1:$D$76,3,FALSE)</f>
        <v>1</v>
      </c>
      <c r="H1325" s="37">
        <f>VLOOKUP(D1325,episodes!$A$1:$D$76,4,FALSE)</f>
        <v>29</v>
      </c>
      <c r="I1325" s="36"/>
      <c r="J1325" s="43"/>
      <c r="K1325" s="44">
        <f>COUNTIFS(A:A,A1324)</f>
        <v>95</v>
      </c>
      <c r="L1325" s="44">
        <f>COUNTIFS(B:B,B1325)</f>
        <v>78</v>
      </c>
      <c r="M1325" s="46" t="s">
        <v>2491</v>
      </c>
      <c r="N1325" s="46"/>
      <c r="O1325" s="46" t="s">
        <v>281</v>
      </c>
      <c r="P1325" s="46" t="s">
        <v>3172</v>
      </c>
    </row>
    <row r="1326" spans="1:16" s="40" customFormat="1" hidden="1" x14ac:dyDescent="0.3">
      <c r="A1326" s="40" t="s">
        <v>1917</v>
      </c>
      <c r="B1326" s="40" t="s">
        <v>732</v>
      </c>
      <c r="C1326" s="54" t="str">
        <f>UPPER(LEFT(O1326,1))&amp;RIGHT(O1326,LEN(O1326)-1)</f>
        <v>Spock shoots alien</v>
      </c>
      <c r="D1326" s="48">
        <v>129</v>
      </c>
      <c r="E1326" s="42">
        <f>VLOOKUP(D1326,episodes!$A$1:$B$76,2,FALSE)</f>
        <v>30</v>
      </c>
      <c r="F1326" s="37" t="str">
        <f>VLOOKUP(D1326,episodes!$A$1:$E$76,5,FALSE)</f>
        <v>Operation: Annihilate!</v>
      </c>
      <c r="G1326" s="37">
        <f>VLOOKUP(D1326,episodes!$A$1:$D$76,3,FALSE)</f>
        <v>1</v>
      </c>
      <c r="H1326" s="37">
        <f>VLOOKUP(D1326,episodes!$A$1:$D$76,4,FALSE)</f>
        <v>29</v>
      </c>
      <c r="I1326" s="36"/>
      <c r="J1326" s="43"/>
      <c r="K1326" s="44">
        <f>COUNTIFS(A:A,A1325)</f>
        <v>95</v>
      </c>
      <c r="L1326" s="44">
        <f>COUNTIFS(B:B,B1326)</f>
        <v>78</v>
      </c>
      <c r="M1326" s="46" t="s">
        <v>1068</v>
      </c>
      <c r="N1326" s="46"/>
      <c r="O1326" s="46" t="s">
        <v>1130</v>
      </c>
      <c r="P1326" s="46" t="s">
        <v>2979</v>
      </c>
    </row>
    <row r="1327" spans="1:16" s="40" customFormat="1" hidden="1" x14ac:dyDescent="0.3">
      <c r="A1327" s="40" t="s">
        <v>1917</v>
      </c>
      <c r="B1327" s="40" t="s">
        <v>732</v>
      </c>
      <c r="C1327" s="54" t="str">
        <f>UPPER(LEFT(O1327,1))&amp;RIGHT(O1327,LEN(O1327)-1)</f>
        <v>Spock shoots alien</v>
      </c>
      <c r="D1327" s="48">
        <v>129</v>
      </c>
      <c r="E1327" s="42">
        <f>VLOOKUP(D1327,episodes!$A$1:$B$76,2,FALSE)</f>
        <v>30</v>
      </c>
      <c r="F1327" s="37" t="str">
        <f>VLOOKUP(D1327,episodes!$A$1:$E$76,5,FALSE)</f>
        <v>Operation: Annihilate!</v>
      </c>
      <c r="G1327" s="37">
        <f>VLOOKUP(D1327,episodes!$A$1:$D$76,3,FALSE)</f>
        <v>1</v>
      </c>
      <c r="H1327" s="37">
        <f>VLOOKUP(D1327,episodes!$A$1:$D$76,4,FALSE)</f>
        <v>29</v>
      </c>
      <c r="I1327" s="36"/>
      <c r="J1327" s="43"/>
      <c r="K1327" s="44">
        <f>COUNTIFS(A:A,A1326)</f>
        <v>95</v>
      </c>
      <c r="L1327" s="44">
        <f>COUNTIFS(B:B,B1327)</f>
        <v>78</v>
      </c>
      <c r="M1327" s="46" t="s">
        <v>1068</v>
      </c>
      <c r="N1327" s="46"/>
      <c r="O1327" s="46" t="s">
        <v>1130</v>
      </c>
      <c r="P1327" s="46" t="s">
        <v>2979</v>
      </c>
    </row>
    <row r="1328" spans="1:16" s="40" customFormat="1" hidden="1" x14ac:dyDescent="0.3">
      <c r="A1328" s="40" t="s">
        <v>1917</v>
      </c>
      <c r="B1328" s="40" t="s">
        <v>732</v>
      </c>
      <c r="C1328" s="54" t="str">
        <f>UPPER(LEFT(O1328,1))&amp;RIGHT(O1328,LEN(O1328)-1)</f>
        <v>Spock stuns group of denova people</v>
      </c>
      <c r="D1328" s="48">
        <v>129</v>
      </c>
      <c r="E1328" s="42">
        <f>VLOOKUP(D1328,episodes!$A$1:$B$76,2,FALSE)</f>
        <v>30</v>
      </c>
      <c r="F1328" s="37" t="str">
        <f>VLOOKUP(D1328,episodes!$A$1:$E$76,5,FALSE)</f>
        <v>Operation: Annihilate!</v>
      </c>
      <c r="G1328" s="37">
        <f>VLOOKUP(D1328,episodes!$A$1:$D$76,3,FALSE)</f>
        <v>1</v>
      </c>
      <c r="H1328" s="37">
        <f>VLOOKUP(D1328,episodes!$A$1:$D$76,4,FALSE)</f>
        <v>29</v>
      </c>
      <c r="I1328" s="36"/>
      <c r="J1328" s="43"/>
      <c r="K1328" s="44">
        <f>COUNTIFS(A:A,A1327)</f>
        <v>95</v>
      </c>
      <c r="L1328" s="44">
        <f>COUNTIFS(B:B,B1328)</f>
        <v>78</v>
      </c>
      <c r="M1328" s="46" t="s">
        <v>1068</v>
      </c>
      <c r="N1328" s="46"/>
      <c r="O1328" s="46" t="s">
        <v>1131</v>
      </c>
      <c r="P1328" s="46" t="s">
        <v>2979</v>
      </c>
    </row>
    <row r="1329" spans="1:16" s="40" customFormat="1" hidden="1" x14ac:dyDescent="0.3">
      <c r="A1329" s="40" t="s">
        <v>1917</v>
      </c>
      <c r="B1329" s="40" t="s">
        <v>732</v>
      </c>
      <c r="C1329" s="54" t="str">
        <f>UPPER(LEFT(O1329,1))&amp;RIGHT(O1329,LEN(O1329)-1)</f>
        <v>Acotty attempts to shoot Apollo but phaser fails</v>
      </c>
      <c r="D1329" s="48">
        <v>202</v>
      </c>
      <c r="E1329" s="42">
        <f>VLOOKUP(D1329,episodes!$A$1:$B$76,2,FALSE)</f>
        <v>32</v>
      </c>
      <c r="F1329" s="37" t="str">
        <f>VLOOKUP(D1329,episodes!$A$1:$E$76,5,FALSE)</f>
        <v>Who Mourns for Adonais?</v>
      </c>
      <c r="G1329" s="37">
        <f>VLOOKUP(D1329,episodes!$A$1:$D$76,3,FALSE)</f>
        <v>2</v>
      </c>
      <c r="H1329" s="37">
        <f>VLOOKUP(D1329,episodes!$A$1:$D$76,4,FALSE)</f>
        <v>2</v>
      </c>
      <c r="I1329" s="36"/>
      <c r="J1329" s="43"/>
      <c r="K1329" s="44">
        <f>COUNTIFS(A:A,A1328)</f>
        <v>95</v>
      </c>
      <c r="L1329" s="44">
        <f>COUNTIFS(B:B,B1329)</f>
        <v>78</v>
      </c>
      <c r="M1329" s="46" t="s">
        <v>2536</v>
      </c>
      <c r="N1329" s="46"/>
      <c r="O1329" s="46" t="s">
        <v>1474</v>
      </c>
      <c r="P1329" s="46" t="s">
        <v>2979</v>
      </c>
    </row>
    <row r="1330" spans="1:16" s="40" customFormat="1" hidden="1" x14ac:dyDescent="0.3">
      <c r="A1330" s="40" t="s">
        <v>1917</v>
      </c>
      <c r="B1330" s="40" t="s">
        <v>732</v>
      </c>
      <c r="C1330" s="54" t="str">
        <f>UPPER(LEFT(O1330,1))&amp;RIGHT(O1330,LEN(O1330)-1)</f>
        <v>Chekov attempts to shoot Apollo but phaser fails</v>
      </c>
      <c r="D1330" s="48">
        <v>202</v>
      </c>
      <c r="E1330" s="42">
        <f>VLOOKUP(D1330,episodes!$A$1:$B$76,2,FALSE)</f>
        <v>32</v>
      </c>
      <c r="F1330" s="37" t="str">
        <f>VLOOKUP(D1330,episodes!$A$1:$E$76,5,FALSE)</f>
        <v>Who Mourns for Adonais?</v>
      </c>
      <c r="G1330" s="37">
        <f>VLOOKUP(D1330,episodes!$A$1:$D$76,3,FALSE)</f>
        <v>2</v>
      </c>
      <c r="H1330" s="37">
        <f>VLOOKUP(D1330,episodes!$A$1:$D$76,4,FALSE)</f>
        <v>2</v>
      </c>
      <c r="I1330" s="36"/>
      <c r="J1330" s="43"/>
      <c r="K1330" s="44">
        <f>COUNTIFS(A:A,A1329)</f>
        <v>95</v>
      </c>
      <c r="L1330" s="44">
        <f>COUNTIFS(B:B,B1330)</f>
        <v>78</v>
      </c>
      <c r="M1330" s="46" t="s">
        <v>31</v>
      </c>
      <c r="N1330" s="46"/>
      <c r="O1330" s="46" t="s">
        <v>1475</v>
      </c>
      <c r="P1330" s="46" t="s">
        <v>2979</v>
      </c>
    </row>
    <row r="1331" spans="1:16" s="40" customFormat="1" hidden="1" x14ac:dyDescent="0.3">
      <c r="A1331" s="40" t="s">
        <v>1917</v>
      </c>
      <c r="B1331" s="40" t="s">
        <v>733</v>
      </c>
      <c r="C1331" s="54" t="str">
        <f>UPPER(LEFT(O1331,1))&amp;RIGHT(O1331,LEN(O1331)-1)</f>
        <v>Spock files phasers at temple</v>
      </c>
      <c r="D1331" s="48">
        <v>202</v>
      </c>
      <c r="E1331" s="42">
        <f>VLOOKUP(D1331,episodes!$A$1:$B$76,2,FALSE)</f>
        <v>32</v>
      </c>
      <c r="F1331" s="37" t="str">
        <f>VLOOKUP(D1331,episodes!$A$1:$E$76,5,FALSE)</f>
        <v>Who Mourns for Adonais?</v>
      </c>
      <c r="G1331" s="37">
        <f>VLOOKUP(D1331,episodes!$A$1:$D$76,3,FALSE)</f>
        <v>2</v>
      </c>
      <c r="H1331" s="37">
        <f>VLOOKUP(D1331,episodes!$A$1:$D$76,4,FALSE)</f>
        <v>2</v>
      </c>
      <c r="I1331" s="36"/>
      <c r="J1331" s="43"/>
      <c r="K1331" s="44">
        <f>COUNTIFS(A:A,A1330)</f>
        <v>95</v>
      </c>
      <c r="L1331" s="44">
        <f>COUNTIFS(B:B,B1331)</f>
        <v>10</v>
      </c>
      <c r="M1331" s="46" t="s">
        <v>227</v>
      </c>
      <c r="N1331" s="46" t="s">
        <v>808</v>
      </c>
      <c r="O1331" s="39" t="s">
        <v>1132</v>
      </c>
      <c r="P1331" s="46" t="s">
        <v>3188</v>
      </c>
    </row>
    <row r="1332" spans="1:16" s="40" customFormat="1" hidden="1" x14ac:dyDescent="0.3">
      <c r="A1332" s="40" t="s">
        <v>1917</v>
      </c>
      <c r="B1332" s="40" t="s">
        <v>732</v>
      </c>
      <c r="C1332" s="54" t="str">
        <f>UPPER(LEFT(O1332,1))&amp;RIGHT(O1332,LEN(O1332)-1)</f>
        <v>Nomad kills redshirt security officer</v>
      </c>
      <c r="D1332" s="41">
        <v>203</v>
      </c>
      <c r="E1332" s="42">
        <f>VLOOKUP(D1332,episodes!$A$1:$B$76,2,FALSE)</f>
        <v>33</v>
      </c>
      <c r="F1332" s="37" t="str">
        <f>VLOOKUP(D1332,episodes!$A$1:$E$76,5,FALSE)</f>
        <v>The Changeling</v>
      </c>
      <c r="G1332" s="37">
        <f>VLOOKUP(D1332,episodes!$A$1:$D$76,3,FALSE)</f>
        <v>2</v>
      </c>
      <c r="H1332" s="37">
        <f>VLOOKUP(D1332,episodes!$A$1:$D$76,4,FALSE)</f>
        <v>3</v>
      </c>
      <c r="I1332" s="36"/>
      <c r="J1332" s="43"/>
      <c r="K1332" s="44">
        <f>COUNTIFS(A:A,A1331)</f>
        <v>95</v>
      </c>
      <c r="L1332" s="44">
        <f>COUNTIFS(B:B,B1332)</f>
        <v>78</v>
      </c>
      <c r="M1332" s="39" t="s">
        <v>845</v>
      </c>
      <c r="N1332" s="39" t="s">
        <v>553</v>
      </c>
      <c r="O1332" s="39" t="s">
        <v>1516</v>
      </c>
      <c r="P1332" s="39" t="s">
        <v>2979</v>
      </c>
    </row>
    <row r="1333" spans="1:16" s="40" customFormat="1" hidden="1" x14ac:dyDescent="0.3">
      <c r="A1333" s="40" t="s">
        <v>1917</v>
      </c>
      <c r="B1333" s="40" t="s">
        <v>732</v>
      </c>
      <c r="C1333" s="54" t="str">
        <f>UPPER(LEFT(O1333,1))&amp;RIGHT(O1333,LEN(O1333)-1)</f>
        <v>Nomad kills redshirt security officer</v>
      </c>
      <c r="D1333" s="41">
        <v>203</v>
      </c>
      <c r="E1333" s="42">
        <f>VLOOKUP(D1333,episodes!$A$1:$B$76,2,FALSE)</f>
        <v>33</v>
      </c>
      <c r="F1333" s="37" t="str">
        <f>VLOOKUP(D1333,episodes!$A$1:$E$76,5,FALSE)</f>
        <v>The Changeling</v>
      </c>
      <c r="G1333" s="37">
        <f>VLOOKUP(D1333,episodes!$A$1:$D$76,3,FALSE)</f>
        <v>2</v>
      </c>
      <c r="H1333" s="37">
        <f>VLOOKUP(D1333,episodes!$A$1:$D$76,4,FALSE)</f>
        <v>3</v>
      </c>
      <c r="I1333" s="36"/>
      <c r="J1333" s="43"/>
      <c r="K1333" s="44">
        <f>COUNTIFS(A:A,A1332)</f>
        <v>95</v>
      </c>
      <c r="L1333" s="44">
        <f>COUNTIFS(B:B,B1333)</f>
        <v>78</v>
      </c>
      <c r="M1333" s="39" t="s">
        <v>845</v>
      </c>
      <c r="N1333" s="39" t="s">
        <v>553</v>
      </c>
      <c r="O1333" s="39" t="s">
        <v>1516</v>
      </c>
      <c r="P1333" s="39" t="s">
        <v>2979</v>
      </c>
    </row>
    <row r="1334" spans="1:16" s="40" customFormat="1" hidden="1" x14ac:dyDescent="0.3">
      <c r="A1334" s="40" t="s">
        <v>1917</v>
      </c>
      <c r="B1334" s="40" t="s">
        <v>732</v>
      </c>
      <c r="C1334" s="54" t="str">
        <f>UPPER(LEFT(O1334,1))&amp;RIGHT(O1334,LEN(O1334)-1)</f>
        <v>Nomad kills redshirt security officer</v>
      </c>
      <c r="D1334" s="41">
        <v>203</v>
      </c>
      <c r="E1334" s="42">
        <f>VLOOKUP(D1334,episodes!$A$1:$B$76,2,FALSE)</f>
        <v>33</v>
      </c>
      <c r="F1334" s="37" t="str">
        <f>VLOOKUP(D1334,episodes!$A$1:$E$76,5,FALSE)</f>
        <v>The Changeling</v>
      </c>
      <c r="G1334" s="37">
        <f>VLOOKUP(D1334,episodes!$A$1:$D$76,3,FALSE)</f>
        <v>2</v>
      </c>
      <c r="H1334" s="37">
        <f>VLOOKUP(D1334,episodes!$A$1:$D$76,4,FALSE)</f>
        <v>3</v>
      </c>
      <c r="I1334" s="36"/>
      <c r="J1334" s="43"/>
      <c r="K1334" s="44">
        <f>COUNTIFS(A:A,A1333)</f>
        <v>95</v>
      </c>
      <c r="L1334" s="44">
        <f>COUNTIFS(B:B,B1334)</f>
        <v>78</v>
      </c>
      <c r="M1334" s="39" t="s">
        <v>845</v>
      </c>
      <c r="N1334" s="39" t="s">
        <v>553</v>
      </c>
      <c r="O1334" s="39" t="s">
        <v>1516</v>
      </c>
      <c r="P1334" s="39" t="s">
        <v>2979</v>
      </c>
    </row>
    <row r="1335" spans="1:16" s="40" customFormat="1" hidden="1" x14ac:dyDescent="0.3">
      <c r="A1335" s="40" t="s">
        <v>1917</v>
      </c>
      <c r="B1335" s="40" t="s">
        <v>732</v>
      </c>
      <c r="C1335" s="54" t="str">
        <f>UPPER(LEFT(O1335,1))&amp;RIGHT(O1335,LEN(O1335)-1)</f>
        <v>Nomad kills redshirt security officer</v>
      </c>
      <c r="D1335" s="41">
        <v>203</v>
      </c>
      <c r="E1335" s="42">
        <f>VLOOKUP(D1335,episodes!$A$1:$B$76,2,FALSE)</f>
        <v>33</v>
      </c>
      <c r="F1335" s="37" t="str">
        <f>VLOOKUP(D1335,episodes!$A$1:$E$76,5,FALSE)</f>
        <v>The Changeling</v>
      </c>
      <c r="G1335" s="37">
        <f>VLOOKUP(D1335,episodes!$A$1:$D$76,3,FALSE)</f>
        <v>2</v>
      </c>
      <c r="H1335" s="37">
        <f>VLOOKUP(D1335,episodes!$A$1:$D$76,4,FALSE)</f>
        <v>3</v>
      </c>
      <c r="I1335" s="36"/>
      <c r="J1335" s="43"/>
      <c r="K1335" s="44">
        <f>COUNTIFS(A:A,A1334)</f>
        <v>95</v>
      </c>
      <c r="L1335" s="44">
        <f>COUNTIFS(B:B,B1335)</f>
        <v>78</v>
      </c>
      <c r="M1335" s="39" t="s">
        <v>845</v>
      </c>
      <c r="N1335" s="39" t="s">
        <v>553</v>
      </c>
      <c r="O1335" s="39" t="s">
        <v>1516</v>
      </c>
      <c r="P1335" s="39" t="s">
        <v>2979</v>
      </c>
    </row>
    <row r="1336" spans="1:16" s="40" customFormat="1" hidden="1" x14ac:dyDescent="0.3">
      <c r="A1336" s="40" t="s">
        <v>1917</v>
      </c>
      <c r="B1336" s="40" t="s">
        <v>732</v>
      </c>
      <c r="C1336" s="54" t="str">
        <f>UPPER(LEFT(O1336,1))&amp;RIGHT(O1336,LEN(O1336)-1)</f>
        <v>Redshirt_security_officer shoots noman, no effect</v>
      </c>
      <c r="D1336" s="41">
        <v>203</v>
      </c>
      <c r="E1336" s="42">
        <f>VLOOKUP(D1336,episodes!$A$1:$B$76,2,FALSE)</f>
        <v>33</v>
      </c>
      <c r="F1336" s="37" t="str">
        <f>VLOOKUP(D1336,episodes!$A$1:$E$76,5,FALSE)</f>
        <v>The Changeling</v>
      </c>
      <c r="G1336" s="37">
        <f>VLOOKUP(D1336,episodes!$A$1:$D$76,3,FALSE)</f>
        <v>2</v>
      </c>
      <c r="H1336" s="37">
        <f>VLOOKUP(D1336,episodes!$A$1:$D$76,4,FALSE)</f>
        <v>3</v>
      </c>
      <c r="I1336" s="36"/>
      <c r="J1336" s="43"/>
      <c r="K1336" s="44">
        <f>COUNTIFS(A:A,A1335)</f>
        <v>95</v>
      </c>
      <c r="L1336" s="44">
        <f>COUNTIFS(B:B,B1336)</f>
        <v>78</v>
      </c>
      <c r="M1336" s="39" t="s">
        <v>553</v>
      </c>
      <c r="N1336" s="39"/>
      <c r="O1336" s="39" t="s">
        <v>855</v>
      </c>
      <c r="P1336" s="39" t="s">
        <v>2979</v>
      </c>
    </row>
    <row r="1337" spans="1:16" s="40" customFormat="1" hidden="1" x14ac:dyDescent="0.3">
      <c r="A1337" s="40" t="s">
        <v>1917</v>
      </c>
      <c r="B1337" s="40" t="s">
        <v>732</v>
      </c>
      <c r="C1337" s="54" t="str">
        <f>UPPER(LEFT(O1337,1))&amp;RIGHT(O1337,LEN(O1337)-1)</f>
        <v>Redshirt_security_officer shoots noman, no effect</v>
      </c>
      <c r="D1337" s="41">
        <v>203</v>
      </c>
      <c r="E1337" s="42">
        <f>VLOOKUP(D1337,episodes!$A$1:$B$76,2,FALSE)</f>
        <v>33</v>
      </c>
      <c r="F1337" s="37" t="str">
        <f>VLOOKUP(D1337,episodes!$A$1:$E$76,5,FALSE)</f>
        <v>The Changeling</v>
      </c>
      <c r="G1337" s="37">
        <f>VLOOKUP(D1337,episodes!$A$1:$D$76,3,FALSE)</f>
        <v>2</v>
      </c>
      <c r="H1337" s="37">
        <f>VLOOKUP(D1337,episodes!$A$1:$D$76,4,FALSE)</f>
        <v>3</v>
      </c>
      <c r="I1337" s="36"/>
      <c r="J1337" s="43"/>
      <c r="K1337" s="44">
        <f>COUNTIFS(A:A,A1336)</f>
        <v>95</v>
      </c>
      <c r="L1337" s="44">
        <f>COUNTIFS(B:B,B1337)</f>
        <v>78</v>
      </c>
      <c r="M1337" s="39" t="s">
        <v>553</v>
      </c>
      <c r="N1337" s="39"/>
      <c r="O1337" s="39" t="s">
        <v>855</v>
      </c>
      <c r="P1337" s="39" t="s">
        <v>2979</v>
      </c>
    </row>
    <row r="1338" spans="1:16" s="40" customFormat="1" hidden="1" x14ac:dyDescent="0.3">
      <c r="A1338" s="40" t="s">
        <v>1917</v>
      </c>
      <c r="B1338" s="40" t="s">
        <v>732</v>
      </c>
      <c r="C1338" s="54" t="str">
        <f>UPPER(LEFT(O1338,1))&amp;RIGHT(O1338,LEN(O1338)-1)</f>
        <v>Redshirt_security_officer shoots noman, no effect</v>
      </c>
      <c r="D1338" s="41">
        <v>203</v>
      </c>
      <c r="E1338" s="42">
        <f>VLOOKUP(D1338,episodes!$A$1:$B$76,2,FALSE)</f>
        <v>33</v>
      </c>
      <c r="F1338" s="37" t="str">
        <f>VLOOKUP(D1338,episodes!$A$1:$E$76,5,FALSE)</f>
        <v>The Changeling</v>
      </c>
      <c r="G1338" s="37">
        <f>VLOOKUP(D1338,episodes!$A$1:$D$76,3,FALSE)</f>
        <v>2</v>
      </c>
      <c r="H1338" s="37">
        <f>VLOOKUP(D1338,episodes!$A$1:$D$76,4,FALSE)</f>
        <v>3</v>
      </c>
      <c r="I1338" s="36"/>
      <c r="J1338" s="43"/>
      <c r="K1338" s="44">
        <f>COUNTIFS(A:A,A1337)</f>
        <v>95</v>
      </c>
      <c r="L1338" s="44">
        <f>COUNTIFS(B:B,B1338)</f>
        <v>78</v>
      </c>
      <c r="M1338" s="39" t="s">
        <v>553</v>
      </c>
      <c r="N1338" s="39"/>
      <c r="O1338" s="39" t="s">
        <v>855</v>
      </c>
      <c r="P1338" s="39" t="s">
        <v>2979</v>
      </c>
    </row>
    <row r="1339" spans="1:16" s="40" customFormat="1" hidden="1" x14ac:dyDescent="0.3">
      <c r="A1339" s="40" t="s">
        <v>1917</v>
      </c>
      <c r="B1339" s="40" t="s">
        <v>732</v>
      </c>
      <c r="C1339" s="54" t="str">
        <f>UPPER(LEFT(O1339,1))&amp;RIGHT(O1339,LEN(O1339)-1)</f>
        <v>Redshirt_security_officer shoots noman, no effect</v>
      </c>
      <c r="D1339" s="41">
        <v>203</v>
      </c>
      <c r="E1339" s="42">
        <f>VLOOKUP(D1339,episodes!$A$1:$B$76,2,FALSE)</f>
        <v>33</v>
      </c>
      <c r="F1339" s="37" t="str">
        <f>VLOOKUP(D1339,episodes!$A$1:$E$76,5,FALSE)</f>
        <v>The Changeling</v>
      </c>
      <c r="G1339" s="37">
        <f>VLOOKUP(D1339,episodes!$A$1:$D$76,3,FALSE)</f>
        <v>2</v>
      </c>
      <c r="H1339" s="37">
        <f>VLOOKUP(D1339,episodes!$A$1:$D$76,4,FALSE)</f>
        <v>3</v>
      </c>
      <c r="I1339" s="36"/>
      <c r="J1339" s="43"/>
      <c r="K1339" s="44">
        <f>COUNTIFS(A:A,A1338)</f>
        <v>95</v>
      </c>
      <c r="L1339" s="44">
        <f>COUNTIFS(B:B,B1339)</f>
        <v>78</v>
      </c>
      <c r="M1339" s="39" t="s">
        <v>553</v>
      </c>
      <c r="N1339" s="39"/>
      <c r="O1339" s="39" t="s">
        <v>855</v>
      </c>
      <c r="P1339" s="39" t="s">
        <v>2979</v>
      </c>
    </row>
    <row r="1340" spans="1:16" s="40" customFormat="1" hidden="1" x14ac:dyDescent="0.3">
      <c r="A1340" s="40" t="s">
        <v>1917</v>
      </c>
      <c r="B1340" s="40" t="s">
        <v>734</v>
      </c>
      <c r="C1340" s="54" t="str">
        <f>UPPER(LEFT(O1340,1))&amp;RIGHT(O1340,LEN(O1340)-1)</f>
        <v>Fires photon torpedo at Nomad</v>
      </c>
      <c r="D1340" s="48">
        <v>203</v>
      </c>
      <c r="E1340" s="42">
        <f>VLOOKUP(D1340,episodes!$A$1:$B$76,2,FALSE)</f>
        <v>33</v>
      </c>
      <c r="F1340" s="37" t="str">
        <f>VLOOKUP(D1340,episodes!$A$1:$E$76,5,FALSE)</f>
        <v>The Changeling</v>
      </c>
      <c r="G1340" s="37">
        <f>VLOOKUP(D1340,episodes!$A$1:$D$76,3,FALSE)</f>
        <v>2</v>
      </c>
      <c r="H1340" s="37">
        <f>VLOOKUP(D1340,episodes!$A$1:$D$76,4,FALSE)</f>
        <v>3</v>
      </c>
      <c r="I1340" s="36"/>
      <c r="J1340" s="43"/>
      <c r="K1340" s="44">
        <f>COUNTIFS(A:A,A1339)</f>
        <v>95</v>
      </c>
      <c r="L1340" s="44">
        <f>COUNTIFS(B:B,B1340)</f>
        <v>2</v>
      </c>
      <c r="M1340" s="46" t="s">
        <v>2491</v>
      </c>
      <c r="N1340" s="45" t="s">
        <v>2527</v>
      </c>
      <c r="O1340" s="46" t="s">
        <v>1517</v>
      </c>
      <c r="P1340" s="46" t="s">
        <v>3201</v>
      </c>
    </row>
    <row r="1341" spans="1:16" s="40" customFormat="1" hidden="1" x14ac:dyDescent="0.3">
      <c r="A1341" s="40" t="s">
        <v>1917</v>
      </c>
      <c r="B1341" s="40" t="s">
        <v>732</v>
      </c>
      <c r="C1341" s="35" t="s">
        <v>3416</v>
      </c>
      <c r="D1341" s="41">
        <v>204</v>
      </c>
      <c r="E1341" s="42">
        <f>VLOOKUP(D1341,episodes!$A$1:$B$81,2,FALSE)</f>
        <v>34</v>
      </c>
      <c r="F1341" s="37" t="str">
        <f>VLOOKUP(D1341,episodes!$A$1:$E$81,5,FALSE)</f>
        <v>Mirror, Mirror</v>
      </c>
      <c r="G1341" s="37">
        <f>VLOOKUP(D1341,episodes!$A$1:$D$81,3,FALSE)</f>
        <v>2</v>
      </c>
      <c r="H1341" s="37">
        <f>VLOOKUP(D1341,episodes!$A$1:$D$81,4,FALSE)</f>
        <v>4</v>
      </c>
      <c r="I1341" s="36"/>
      <c r="J1341" s="43"/>
      <c r="K1341" s="44">
        <f>COUNTIFS(A:A,A1341)</f>
        <v>95</v>
      </c>
      <c r="L1341" s="44">
        <f>COUNTIFS(B:B,B1341)</f>
        <v>78</v>
      </c>
      <c r="M1341" s="39"/>
      <c r="N1341" s="39" t="s">
        <v>192</v>
      </c>
      <c r="O1341" s="62"/>
      <c r="P1341" s="39" t="s">
        <v>2979</v>
      </c>
    </row>
    <row r="1342" spans="1:16" s="40" customFormat="1" hidden="1" x14ac:dyDescent="0.3">
      <c r="A1342" s="40" t="s">
        <v>1917</v>
      </c>
      <c r="B1342" s="40" t="s">
        <v>732</v>
      </c>
      <c r="C1342" s="35" t="s">
        <v>3417</v>
      </c>
      <c r="D1342" s="41">
        <v>204</v>
      </c>
      <c r="E1342" s="42">
        <f>VLOOKUP(D1342,episodes!$A$1:$B$81,2,FALSE)</f>
        <v>34</v>
      </c>
      <c r="F1342" s="37" t="str">
        <f>VLOOKUP(D1342,episodes!$A$1:$E$81,5,FALSE)</f>
        <v>Mirror, Mirror</v>
      </c>
      <c r="G1342" s="37">
        <f>VLOOKUP(D1342,episodes!$A$1:$D$81,3,FALSE)</f>
        <v>2</v>
      </c>
      <c r="H1342" s="37">
        <f>VLOOKUP(D1342,episodes!$A$1:$D$81,4,FALSE)</f>
        <v>4</v>
      </c>
      <c r="I1342" s="36"/>
      <c r="J1342" s="43"/>
      <c r="K1342" s="44">
        <f>COUNTIFS(A:A,A1342)</f>
        <v>95</v>
      </c>
      <c r="L1342" s="44">
        <f>COUNTIFS(B:B,B1342)</f>
        <v>78</v>
      </c>
      <c r="M1342" s="39"/>
      <c r="N1342" s="39" t="s">
        <v>192</v>
      </c>
      <c r="O1342" s="62"/>
      <c r="P1342" s="39" t="s">
        <v>2979</v>
      </c>
    </row>
    <row r="1343" spans="1:16" s="40" customFormat="1" hidden="1" x14ac:dyDescent="0.3">
      <c r="A1343" s="40" t="s">
        <v>1918</v>
      </c>
      <c r="B1343" s="34" t="s">
        <v>861</v>
      </c>
      <c r="C1343" s="35" t="s">
        <v>2691</v>
      </c>
      <c r="D1343" s="41">
        <v>101</v>
      </c>
      <c r="E1343" s="42">
        <f>VLOOKUP(D1343,episodes!$A$1:$B$76,2,FALSE)</f>
        <v>2</v>
      </c>
      <c r="F1343" s="37" t="str">
        <f>VLOOKUP(D1343,episodes!$A$1:$E$76,5,FALSE)</f>
        <v>The Man Trap</v>
      </c>
      <c r="G1343" s="37">
        <f>VLOOKUP(D1343,episodes!$A$1:$D$76,3,FALSE)</f>
        <v>1</v>
      </c>
      <c r="H1343" s="37">
        <f>VLOOKUP(D1343,episodes!$A$1:$D$76,4,FALSE)</f>
        <v>1</v>
      </c>
      <c r="I1343" s="36"/>
      <c r="J1343" s="43"/>
      <c r="K1343" s="44">
        <f>COUNTIFS(A:A,A1342)</f>
        <v>95</v>
      </c>
      <c r="L1343" s="44">
        <f>COUNTIFS(B:B,B1343)</f>
        <v>1</v>
      </c>
      <c r="M1343" s="39"/>
      <c r="N1343" s="39"/>
      <c r="O1343" s="46"/>
      <c r="P1343" s="46" t="s">
        <v>2979</v>
      </c>
    </row>
    <row r="1344" spans="1:16" s="40" customFormat="1" hidden="1" x14ac:dyDescent="0.3">
      <c r="A1344" s="40" t="s">
        <v>1918</v>
      </c>
      <c r="B1344" s="34" t="s">
        <v>862</v>
      </c>
      <c r="C1344" s="50" t="s">
        <v>2618</v>
      </c>
      <c r="D1344" s="41">
        <v>103</v>
      </c>
      <c r="E1344" s="42">
        <f>VLOOKUP(D1344,episodes!$A$1:$B$76,2,FALSE)</f>
        <v>4</v>
      </c>
      <c r="F1344" s="37" t="str">
        <f>VLOOKUP(D1344,episodes!$A$1:$E$76,5,FALSE)</f>
        <v>Where No Man Has Gone Before</v>
      </c>
      <c r="G1344" s="37">
        <f>VLOOKUP(D1344,episodes!$A$1:$D$76,3,FALSE)</f>
        <v>1</v>
      </c>
      <c r="H1344" s="37">
        <f>VLOOKUP(D1344,episodes!$A$1:$D$76,4,FALSE)</f>
        <v>3</v>
      </c>
      <c r="I1344" s="36"/>
      <c r="J1344" s="43"/>
      <c r="K1344" s="44">
        <f>COUNTIFS(A:A,A1343)</f>
        <v>17</v>
      </c>
      <c r="L1344" s="44">
        <f>COUNTIFS(B:B,B1344)</f>
        <v>1</v>
      </c>
      <c r="M1344" s="39"/>
      <c r="N1344" s="39"/>
      <c r="O1344" s="46"/>
      <c r="P1344" s="46" t="s">
        <v>2979</v>
      </c>
    </row>
    <row r="1345" spans="1:16" s="40" customFormat="1" hidden="1" x14ac:dyDescent="0.3">
      <c r="A1345" s="40" t="s">
        <v>1918</v>
      </c>
      <c r="B1345" s="34" t="s">
        <v>871</v>
      </c>
      <c r="C1345" s="50" t="s">
        <v>2648</v>
      </c>
      <c r="D1345" s="41">
        <v>104</v>
      </c>
      <c r="E1345" s="42">
        <f>VLOOKUP(D1345,episodes!$A$1:$B$76,2,FALSE)</f>
        <v>5</v>
      </c>
      <c r="F1345" s="37" t="str">
        <f>VLOOKUP(D1345,episodes!$A$1:$E$76,5,FALSE)</f>
        <v>The Naked Time</v>
      </c>
      <c r="G1345" s="37">
        <f>VLOOKUP(D1345,episodes!$A$1:$D$76,3,FALSE)</f>
        <v>1</v>
      </c>
      <c r="H1345" s="37">
        <f>VLOOKUP(D1345,episodes!$A$1:$D$76,4,FALSE)</f>
        <v>4</v>
      </c>
      <c r="I1345" s="36"/>
      <c r="J1345" s="43"/>
      <c r="K1345" s="44">
        <f>COUNTIFS(A:A,A1344)</f>
        <v>17</v>
      </c>
      <c r="L1345" s="44">
        <f>COUNTIFS(B:B,B1345)</f>
        <v>1</v>
      </c>
      <c r="M1345" s="39"/>
      <c r="N1345" s="45"/>
      <c r="O1345" s="46"/>
      <c r="P1345" s="46" t="s">
        <v>2979</v>
      </c>
    </row>
    <row r="1346" spans="1:16" s="40" customFormat="1" hidden="1" x14ac:dyDescent="0.3">
      <c r="A1346" s="40" t="s">
        <v>1918</v>
      </c>
      <c r="B1346" s="34" t="s">
        <v>743</v>
      </c>
      <c r="C1346" s="50" t="s">
        <v>3216</v>
      </c>
      <c r="D1346" s="41">
        <v>109</v>
      </c>
      <c r="E1346" s="42">
        <f>VLOOKUP(D1346,episodes!$A$1:$B$76,2,FALSE)</f>
        <v>10</v>
      </c>
      <c r="F1346" s="37" t="str">
        <f>VLOOKUP(D1346,episodes!$A$1:$E$76,5,FALSE)</f>
        <v>Dagger of the Mind</v>
      </c>
      <c r="G1346" s="37">
        <f>VLOOKUP(D1346,episodes!$A$1:$D$76,3,FALSE)</f>
        <v>1</v>
      </c>
      <c r="H1346" s="37">
        <f>VLOOKUP(D1346,episodes!$A$1:$D$76,4,FALSE)</f>
        <v>9</v>
      </c>
      <c r="I1346" s="36"/>
      <c r="J1346" s="43"/>
      <c r="K1346" s="44">
        <f>COUNTIFS(A:A,A1345)</f>
        <v>17</v>
      </c>
      <c r="L1346" s="44">
        <f>COUNTIFS(B:B,B1346)</f>
        <v>1</v>
      </c>
      <c r="M1346" s="46"/>
      <c r="N1346" s="39"/>
      <c r="O1346" s="46"/>
      <c r="P1346" s="46" t="s">
        <v>2979</v>
      </c>
    </row>
    <row r="1347" spans="1:16" s="40" customFormat="1" hidden="1" x14ac:dyDescent="0.3">
      <c r="A1347" s="40" t="s">
        <v>1918</v>
      </c>
      <c r="B1347" s="34" t="s">
        <v>863</v>
      </c>
      <c r="C1347" s="50" t="s">
        <v>3235</v>
      </c>
      <c r="D1347" s="41">
        <v>110</v>
      </c>
      <c r="E1347" s="42">
        <f>VLOOKUP(D1347,episodes!$A$1:$B$76,2,FALSE)</f>
        <v>11</v>
      </c>
      <c r="F1347" s="37" t="str">
        <f>VLOOKUP(D1347,episodes!$A$1:$E$76,5,FALSE)</f>
        <v>The Corbomite Maneuver</v>
      </c>
      <c r="G1347" s="37">
        <f>VLOOKUP(D1347,episodes!$A$1:$D$76,3,FALSE)</f>
        <v>1</v>
      </c>
      <c r="H1347" s="37">
        <f>VLOOKUP(D1347,episodes!$A$1:$D$76,4,FALSE)</f>
        <v>10</v>
      </c>
      <c r="I1347" s="36"/>
      <c r="J1347" s="43"/>
      <c r="K1347" s="44">
        <f>COUNTIFS(A:A,A1346)</f>
        <v>17</v>
      </c>
      <c r="L1347" s="44">
        <f>COUNTIFS(B:B,B1347)</f>
        <v>1</v>
      </c>
      <c r="M1347" s="39"/>
      <c r="N1347" s="39"/>
      <c r="O1347" s="46"/>
      <c r="P1347" s="46" t="s">
        <v>2979</v>
      </c>
    </row>
    <row r="1348" spans="1:16" s="40" customFormat="1" hidden="1" x14ac:dyDescent="0.3">
      <c r="A1348" s="40" t="s">
        <v>1918</v>
      </c>
      <c r="B1348" s="34" t="s">
        <v>872</v>
      </c>
      <c r="C1348" s="50" t="s">
        <v>3250</v>
      </c>
      <c r="D1348" s="41">
        <v>113</v>
      </c>
      <c r="E1348" s="42">
        <f>VLOOKUP(D1348,episodes!$A$1:$B$76,2,FALSE)</f>
        <v>14</v>
      </c>
      <c r="F1348" s="37" t="str">
        <f>VLOOKUP(D1348,episodes!$A$1:$E$76,5,FALSE)</f>
        <v>The Conscience of the King</v>
      </c>
      <c r="G1348" s="37">
        <f>VLOOKUP(D1348,episodes!$A$1:$D$76,3,FALSE)</f>
        <v>1</v>
      </c>
      <c r="H1348" s="37">
        <f>VLOOKUP(D1348,episodes!$A$1:$D$76,4,FALSE)</f>
        <v>13</v>
      </c>
      <c r="I1348" s="36"/>
      <c r="J1348" s="43"/>
      <c r="K1348" s="44">
        <f>COUNTIFS(A:A,A1347)</f>
        <v>17</v>
      </c>
      <c r="L1348" s="44">
        <f>COUNTIFS(B:B,B1348)</f>
        <v>1</v>
      </c>
      <c r="M1348" s="39"/>
      <c r="N1348" s="39"/>
      <c r="O1348" s="46"/>
      <c r="P1348" s="46" t="s">
        <v>2979</v>
      </c>
    </row>
    <row r="1349" spans="1:16" s="40" customFormat="1" hidden="1" x14ac:dyDescent="0.3">
      <c r="A1349" s="40" t="s">
        <v>1918</v>
      </c>
      <c r="B1349" s="34" t="s">
        <v>864</v>
      </c>
      <c r="C1349" s="50" t="s">
        <v>3268</v>
      </c>
      <c r="D1349" s="48">
        <v>114</v>
      </c>
      <c r="E1349" s="42">
        <f>VLOOKUP(D1349,episodes!$A$1:$B$76,2,FALSE)</f>
        <v>15</v>
      </c>
      <c r="F1349" s="37" t="str">
        <f>VLOOKUP(D1349,episodes!$A$1:$E$76,5,FALSE)</f>
        <v>Balance of Terror</v>
      </c>
      <c r="G1349" s="37">
        <f>VLOOKUP(D1349,episodes!$A$1:$D$76,3,FALSE)</f>
        <v>1</v>
      </c>
      <c r="H1349" s="37">
        <f>VLOOKUP(D1349,episodes!$A$1:$D$76,4,FALSE)</f>
        <v>14</v>
      </c>
      <c r="I1349" s="36"/>
      <c r="J1349" s="43"/>
      <c r="K1349" s="44">
        <f>COUNTIFS(A:A,A1348)</f>
        <v>17</v>
      </c>
      <c r="L1349" s="44">
        <f>COUNTIFS(B:B,B1349)</f>
        <v>1</v>
      </c>
      <c r="M1349" s="46"/>
      <c r="N1349" s="46"/>
      <c r="O1349" s="46"/>
      <c r="P1349" s="46" t="s">
        <v>2979</v>
      </c>
    </row>
    <row r="1350" spans="1:16" s="40" customFormat="1" hidden="1" x14ac:dyDescent="0.3">
      <c r="A1350" s="40" t="s">
        <v>1918</v>
      </c>
      <c r="B1350" s="34" t="s">
        <v>741</v>
      </c>
      <c r="C1350" s="50" t="s">
        <v>3313</v>
      </c>
      <c r="D1350" s="48">
        <v>117</v>
      </c>
      <c r="E1350" s="42">
        <f>VLOOKUP(D1350,episodes!$A$1:$B$76,2,FALSE)</f>
        <v>18</v>
      </c>
      <c r="F1350" s="37" t="str">
        <f>VLOOKUP(D1350,episodes!$A$1:$E$76,5,FALSE)</f>
        <v>The Squire of Gothos</v>
      </c>
      <c r="G1350" s="37">
        <f>VLOOKUP(D1350,episodes!$A$1:$D$76,3,FALSE)</f>
        <v>1</v>
      </c>
      <c r="H1350" s="37">
        <f>VLOOKUP(D1350,episodes!$A$1:$D$76,4,FALSE)</f>
        <v>17</v>
      </c>
      <c r="I1350" s="36"/>
      <c r="J1350" s="43"/>
      <c r="K1350" s="44">
        <f>COUNTIFS(A:A,A1349)</f>
        <v>17</v>
      </c>
      <c r="L1350" s="44">
        <f>COUNTIFS(B:B,B1350)</f>
        <v>1</v>
      </c>
      <c r="M1350" s="46"/>
      <c r="N1350" s="46"/>
      <c r="O1350" s="46"/>
      <c r="P1350" s="46" t="s">
        <v>2979</v>
      </c>
    </row>
    <row r="1351" spans="1:16" s="40" customFormat="1" hidden="1" x14ac:dyDescent="0.3">
      <c r="A1351" s="40" t="s">
        <v>1918</v>
      </c>
      <c r="B1351" s="34" t="s">
        <v>865</v>
      </c>
      <c r="C1351" s="50" t="s">
        <v>3324</v>
      </c>
      <c r="D1351" s="48">
        <v>118</v>
      </c>
      <c r="E1351" s="42">
        <f>VLOOKUP(D1351,episodes!$A$1:$B$76,2,FALSE)</f>
        <v>19</v>
      </c>
      <c r="F1351" s="37" t="str">
        <f>VLOOKUP(D1351,episodes!$A$1:$E$76,5,FALSE)</f>
        <v>Arena</v>
      </c>
      <c r="G1351" s="37">
        <f>VLOOKUP(D1351,episodes!$A$1:$D$76,3,FALSE)</f>
        <v>1</v>
      </c>
      <c r="H1351" s="37">
        <f>VLOOKUP(D1351,episodes!$A$1:$D$76,4,FALSE)</f>
        <v>18</v>
      </c>
      <c r="I1351" s="36"/>
      <c r="J1351" s="43"/>
      <c r="K1351" s="44">
        <f>COUNTIFS(A:A,A1350)</f>
        <v>17</v>
      </c>
      <c r="L1351" s="44">
        <f>COUNTIFS(B:B,B1351)</f>
        <v>1</v>
      </c>
      <c r="M1351" s="46"/>
      <c r="N1351" s="46"/>
      <c r="O1351" s="46"/>
      <c r="P1351" s="46" t="s">
        <v>2979</v>
      </c>
    </row>
    <row r="1352" spans="1:16" s="40" customFormat="1" hidden="1" x14ac:dyDescent="0.3">
      <c r="A1352" s="40" t="s">
        <v>1918</v>
      </c>
      <c r="B1352" s="34" t="s">
        <v>866</v>
      </c>
      <c r="C1352" s="50" t="s">
        <v>3338</v>
      </c>
      <c r="D1352" s="48">
        <v>119</v>
      </c>
      <c r="E1352" s="42">
        <f>VLOOKUP(D1352,episodes!$A$1:$B$76,2,FALSE)</f>
        <v>20</v>
      </c>
      <c r="F1352" s="37" t="str">
        <f>VLOOKUP(D1352,episodes!$A$1:$E$76,5,FALSE)</f>
        <v>Tomorrow Is Yesterday</v>
      </c>
      <c r="G1352" s="37">
        <f>VLOOKUP(D1352,episodes!$A$1:$D$76,3,FALSE)</f>
        <v>1</v>
      </c>
      <c r="H1352" s="37">
        <f>VLOOKUP(D1352,episodes!$A$1:$D$76,4,FALSE)</f>
        <v>19</v>
      </c>
      <c r="I1352" s="36"/>
      <c r="J1352" s="43"/>
      <c r="K1352" s="44">
        <f>COUNTIFS(A:A,A1351)</f>
        <v>17</v>
      </c>
      <c r="L1352" s="44">
        <f>COUNTIFS(B:B,B1352)</f>
        <v>1</v>
      </c>
      <c r="M1352" s="46"/>
      <c r="N1352" s="46"/>
      <c r="O1352" s="46"/>
      <c r="P1352" s="46" t="s">
        <v>2979</v>
      </c>
    </row>
    <row r="1353" spans="1:16" s="40" customFormat="1" hidden="1" x14ac:dyDescent="0.3">
      <c r="A1353" s="40" t="s">
        <v>1918</v>
      </c>
      <c r="B1353" s="34" t="s">
        <v>867</v>
      </c>
      <c r="C1353" s="50" t="s">
        <v>3352</v>
      </c>
      <c r="D1353" s="48">
        <v>120</v>
      </c>
      <c r="E1353" s="42">
        <f>VLOOKUP(D1353,episodes!$A$1:$B$76,2,FALSE)</f>
        <v>21</v>
      </c>
      <c r="F1353" s="37" t="str">
        <f>VLOOKUP(D1353,episodes!$A$1:$E$76,5,FALSE)</f>
        <v>Court Martial</v>
      </c>
      <c r="G1353" s="37">
        <f>VLOOKUP(D1353,episodes!$A$1:$D$76,3,FALSE)</f>
        <v>1</v>
      </c>
      <c r="H1353" s="37">
        <f>VLOOKUP(D1353,episodes!$A$1:$D$76,4,FALSE)</f>
        <v>20</v>
      </c>
      <c r="I1353" s="36"/>
      <c r="J1353" s="43"/>
      <c r="K1353" s="44">
        <f>COUNTIFS(A:A,A1352)</f>
        <v>17</v>
      </c>
      <c r="L1353" s="44">
        <f>COUNTIFS(B:B,B1353)</f>
        <v>1</v>
      </c>
      <c r="M1353" s="46"/>
      <c r="N1353" s="39"/>
      <c r="O1353" s="46"/>
      <c r="P1353" s="46" t="s">
        <v>2979</v>
      </c>
    </row>
    <row r="1354" spans="1:16" s="40" customFormat="1" hidden="1" x14ac:dyDescent="0.3">
      <c r="A1354" s="40" t="s">
        <v>1918</v>
      </c>
      <c r="B1354" s="34" t="s">
        <v>868</v>
      </c>
      <c r="C1354" s="54" t="e">
        <f>UPPER(LEFT(O1354,1))&amp;RIGHT(O1354,LEN(O1354)-1)</f>
        <v>#VALUE!</v>
      </c>
      <c r="D1354" s="48">
        <v>122</v>
      </c>
      <c r="E1354" s="42">
        <f>VLOOKUP(D1354,episodes!$A$1:$B$76,2,FALSE)</f>
        <v>23</v>
      </c>
      <c r="F1354" s="37" t="str">
        <f>VLOOKUP(D1354,episodes!$A$1:$E$76,5,FALSE)</f>
        <v>Space Seed</v>
      </c>
      <c r="G1354" s="37">
        <f>VLOOKUP(D1354,episodes!$A$1:$D$76,3,FALSE)</f>
        <v>1</v>
      </c>
      <c r="H1354" s="37">
        <f>VLOOKUP(D1354,episodes!$A$1:$D$76,4,FALSE)</f>
        <v>22</v>
      </c>
      <c r="I1354" s="36"/>
      <c r="J1354" s="43"/>
      <c r="K1354" s="44">
        <f>COUNTIFS(A:A,A1353)</f>
        <v>17</v>
      </c>
      <c r="L1354" s="44">
        <f>COUNTIFS(B:B,B1354)</f>
        <v>1</v>
      </c>
      <c r="M1354" s="46"/>
      <c r="N1354" s="49"/>
      <c r="O1354" s="46"/>
      <c r="P1354" s="46" t="s">
        <v>2979</v>
      </c>
    </row>
    <row r="1355" spans="1:16" s="40" customFormat="1" hidden="1" x14ac:dyDescent="0.3">
      <c r="A1355" s="40" t="s">
        <v>1918</v>
      </c>
      <c r="B1355" s="34" t="s">
        <v>869</v>
      </c>
      <c r="C1355" s="54" t="e">
        <f>UPPER(LEFT(O1355,1))&amp;RIGHT(O1355,LEN(O1355)-1)</f>
        <v>#VALUE!</v>
      </c>
      <c r="D1355" s="48">
        <v>123</v>
      </c>
      <c r="E1355" s="42">
        <f>VLOOKUP(D1355,episodes!$A$1:$B$76,2,FALSE)</f>
        <v>24</v>
      </c>
      <c r="F1355" s="37" t="str">
        <f>VLOOKUP(D1355,episodes!$A$1:$E$76,5,FALSE)</f>
        <v>A Taste of Armageddon</v>
      </c>
      <c r="G1355" s="37">
        <f>VLOOKUP(D1355,episodes!$A$1:$D$76,3,FALSE)</f>
        <v>1</v>
      </c>
      <c r="H1355" s="37">
        <f>VLOOKUP(D1355,episodes!$A$1:$D$76,4,FALSE)</f>
        <v>23</v>
      </c>
      <c r="I1355" s="36"/>
      <c r="J1355" s="43"/>
      <c r="K1355" s="44">
        <f>COUNTIFS(A:A,A1354)</f>
        <v>17</v>
      </c>
      <c r="L1355" s="44">
        <f>COUNTIFS(B:B,B1355)</f>
        <v>1</v>
      </c>
      <c r="M1355" s="46"/>
      <c r="N1355" s="46"/>
      <c r="O1355" s="46"/>
      <c r="P1355" s="46" t="s">
        <v>2979</v>
      </c>
    </row>
    <row r="1356" spans="1:16" s="40" customFormat="1" hidden="1" x14ac:dyDescent="0.3">
      <c r="A1356" s="40" t="s">
        <v>1918</v>
      </c>
      <c r="B1356" s="34" t="s">
        <v>860</v>
      </c>
      <c r="C1356" s="54" t="e">
        <f>UPPER(LEFT(O1356,1))&amp;RIGHT(O1356,LEN(O1356)-1)</f>
        <v>#VALUE!</v>
      </c>
      <c r="D1356" s="48">
        <v>126</v>
      </c>
      <c r="E1356" s="42">
        <f>VLOOKUP(D1356,episodes!$A$1:$B$76,2,FALSE)</f>
        <v>27</v>
      </c>
      <c r="F1356" s="37" t="str">
        <f>VLOOKUP(D1356,episodes!$A$1:$E$76,5,FALSE)</f>
        <v>Errand of Mercy</v>
      </c>
      <c r="G1356" s="37">
        <f>VLOOKUP(D1356,episodes!$A$1:$D$76,3,FALSE)</f>
        <v>1</v>
      </c>
      <c r="H1356" s="37">
        <f>VLOOKUP(D1356,episodes!$A$1:$D$76,4,FALSE)</f>
        <v>26</v>
      </c>
      <c r="I1356" s="36"/>
      <c r="J1356" s="43"/>
      <c r="K1356" s="44">
        <f>COUNTIFS(A:A,A1355)</f>
        <v>17</v>
      </c>
      <c r="L1356" s="44">
        <f>COUNTIFS(B:B,B1356)</f>
        <v>1</v>
      </c>
      <c r="M1356" s="46"/>
      <c r="N1356" s="39"/>
      <c r="O1356" s="46"/>
      <c r="P1356" s="46" t="s">
        <v>2979</v>
      </c>
    </row>
    <row r="1357" spans="1:16" s="40" customFormat="1" hidden="1" x14ac:dyDescent="0.3">
      <c r="A1357" s="40" t="s">
        <v>1918</v>
      </c>
      <c r="B1357" s="34" t="s">
        <v>873</v>
      </c>
      <c r="C1357" s="54" t="e">
        <f>UPPER(LEFT(O1357,1))&amp;RIGHT(O1357,LEN(O1357)-1)</f>
        <v>#VALUE!</v>
      </c>
      <c r="D1357" s="48">
        <v>127</v>
      </c>
      <c r="E1357" s="42">
        <f>VLOOKUP(D1357,episodes!$A$1:$B$76,2,FALSE)</f>
        <v>28</v>
      </c>
      <c r="F1357" s="37" t="str">
        <f>VLOOKUP(D1357,episodes!$A$1:$E$76,5,FALSE)</f>
        <v>The Alternative Factor</v>
      </c>
      <c r="G1357" s="37">
        <f>VLOOKUP(D1357,episodes!$A$1:$D$76,3,FALSE)</f>
        <v>1</v>
      </c>
      <c r="H1357" s="37">
        <f>VLOOKUP(D1357,episodes!$A$1:$D$76,4,FALSE)</f>
        <v>27</v>
      </c>
      <c r="I1357" s="36"/>
      <c r="J1357" s="43"/>
      <c r="K1357" s="44">
        <f>COUNTIFS(A:A,A1356)</f>
        <v>17</v>
      </c>
      <c r="L1357" s="44">
        <f>COUNTIFS(B:B,B1357)</f>
        <v>1</v>
      </c>
      <c r="M1357" s="46"/>
      <c r="N1357" s="46"/>
      <c r="O1357" s="46"/>
      <c r="P1357" s="46" t="s">
        <v>2979</v>
      </c>
    </row>
    <row r="1358" spans="1:16" s="40" customFormat="1" hidden="1" x14ac:dyDescent="0.3">
      <c r="A1358" s="40" t="s">
        <v>1918</v>
      </c>
      <c r="B1358" s="34" t="s">
        <v>870</v>
      </c>
      <c r="C1358" s="54" t="str">
        <f>UPPER(LEFT(O1358,1))&amp;RIGHT(O1358,LEN(O1358)-1)</f>
        <v>Enterprise is at red alert at beginning of episode</v>
      </c>
      <c r="D1358" s="48">
        <v>128</v>
      </c>
      <c r="E1358" s="42">
        <f>VLOOKUP(D1358,episodes!$A$1:$B$76,2,FALSE)</f>
        <v>29</v>
      </c>
      <c r="F1358" s="37" t="str">
        <f>VLOOKUP(D1358,episodes!$A$1:$E$76,5,FALSE)</f>
        <v>The City on the Edge of Forever</v>
      </c>
      <c r="G1358" s="37">
        <f>VLOOKUP(D1358,episodes!$A$1:$D$76,3,FALSE)</f>
        <v>1</v>
      </c>
      <c r="H1358" s="37">
        <f>VLOOKUP(D1358,episodes!$A$1:$D$76,4,FALSE)</f>
        <v>28</v>
      </c>
      <c r="I1358" s="36"/>
      <c r="J1358" s="43"/>
      <c r="K1358" s="44">
        <f>COUNTIFS(A:A,A1357)</f>
        <v>17</v>
      </c>
      <c r="L1358" s="44">
        <f>COUNTIFS(B:B,B1358)</f>
        <v>1</v>
      </c>
      <c r="M1358" s="46"/>
      <c r="N1358" s="46"/>
      <c r="O1358" s="46" t="s">
        <v>1297</v>
      </c>
      <c r="P1358" s="46" t="s">
        <v>2979</v>
      </c>
    </row>
    <row r="1359" spans="1:16" s="40" customFormat="1" hidden="1" x14ac:dyDescent="0.3">
      <c r="A1359" s="40" t="s">
        <v>1918</v>
      </c>
      <c r="B1359" s="34" t="s">
        <v>742</v>
      </c>
      <c r="C1359" s="54" t="e">
        <f>UPPER(LEFT(O1359,1))&amp;RIGHT(O1359,LEN(O1359)-1)</f>
        <v>#VALUE!</v>
      </c>
      <c r="D1359" s="48">
        <v>203</v>
      </c>
      <c r="E1359" s="42">
        <f>VLOOKUP(D1359,episodes!$A$1:$B$76,2,FALSE)</f>
        <v>33</v>
      </c>
      <c r="F1359" s="37" t="str">
        <f>VLOOKUP(D1359,episodes!$A$1:$E$76,5,FALSE)</f>
        <v>The Changeling</v>
      </c>
      <c r="G1359" s="37">
        <f>VLOOKUP(D1359,episodes!$A$1:$D$76,3,FALSE)</f>
        <v>2</v>
      </c>
      <c r="H1359" s="37">
        <f>VLOOKUP(D1359,episodes!$A$1:$D$76,4,FALSE)</f>
        <v>3</v>
      </c>
      <c r="I1359" s="36"/>
      <c r="J1359" s="43"/>
      <c r="K1359" s="44">
        <f>COUNTIFS(A:A,A1358)</f>
        <v>17</v>
      </c>
      <c r="L1359" s="44">
        <f>COUNTIFS(B:B,B1359)</f>
        <v>1</v>
      </c>
      <c r="M1359" s="46"/>
      <c r="N1359" s="45"/>
      <c r="O1359" s="46"/>
      <c r="P1359" s="46" t="s">
        <v>2979</v>
      </c>
    </row>
    <row r="1360" spans="1:16" s="40" customFormat="1" hidden="1" x14ac:dyDescent="0.3">
      <c r="A1360" s="40" t="s">
        <v>1919</v>
      </c>
      <c r="B1360" s="34" t="s">
        <v>365</v>
      </c>
      <c r="C1360" s="50" t="s">
        <v>3373</v>
      </c>
      <c r="D1360" s="41">
        <v>107</v>
      </c>
      <c r="E1360" s="42">
        <f>VLOOKUP(D1360,episodes!$A$1:$B$76,2,FALSE)</f>
        <v>8</v>
      </c>
      <c r="F1360" s="37" t="str">
        <f>VLOOKUP(D1360,episodes!$A$1:$E$76,5,FALSE)</f>
        <v>What Are Little Girls Made Of?</v>
      </c>
      <c r="G1360" s="37">
        <f>VLOOKUP(D1360,episodes!$A$1:$D$76,3,FALSE)</f>
        <v>1</v>
      </c>
      <c r="H1360" s="37">
        <f>VLOOKUP(D1360,episodes!$A$1:$D$76,4,FALSE)</f>
        <v>7</v>
      </c>
      <c r="I1360" s="36"/>
      <c r="J1360" s="43"/>
      <c r="K1360" s="44">
        <f>COUNTIFS(A:A,A1359)</f>
        <v>17</v>
      </c>
      <c r="L1360" s="44">
        <f>COUNTIFS(B:B,B1360)</f>
        <v>5</v>
      </c>
      <c r="M1360" s="46" t="s">
        <v>525</v>
      </c>
      <c r="N1360" s="39"/>
      <c r="O1360" s="39" t="s">
        <v>1041</v>
      </c>
      <c r="P1360" s="39" t="s">
        <v>2979</v>
      </c>
    </row>
    <row r="1361" spans="1:16" s="40" customFormat="1" hidden="1" x14ac:dyDescent="0.3">
      <c r="A1361" s="40" t="s">
        <v>1919</v>
      </c>
      <c r="B1361" s="34" t="s">
        <v>841</v>
      </c>
      <c r="C1361" s="50" t="s">
        <v>3374</v>
      </c>
      <c r="D1361" s="41">
        <v>108</v>
      </c>
      <c r="E1361" s="42">
        <f>VLOOKUP(D1361,episodes!$A$1:$B$76,2,FALSE)</f>
        <v>9</v>
      </c>
      <c r="F1361" s="37" t="str">
        <f>VLOOKUP(D1361,episodes!$A$1:$E$76,5,FALSE)</f>
        <v>Miri</v>
      </c>
      <c r="G1361" s="37">
        <f>VLOOKUP(D1361,episodes!$A$1:$D$76,3,FALSE)</f>
        <v>1</v>
      </c>
      <c r="H1361" s="37">
        <f>VLOOKUP(D1361,episodes!$A$1:$D$76,4,FALSE)</f>
        <v>8</v>
      </c>
      <c r="I1361" s="36"/>
      <c r="J1361" s="43"/>
      <c r="K1361" s="44">
        <f>COUNTIFS(A:A,A1360)</f>
        <v>5</v>
      </c>
      <c r="L1361" s="44">
        <f>COUNTIFS(B:B,B1361)</f>
        <v>4</v>
      </c>
      <c r="M1361" s="39"/>
      <c r="N1361" s="45"/>
      <c r="O1361" s="39" t="s">
        <v>840</v>
      </c>
      <c r="P1361" s="39" t="s">
        <v>2979</v>
      </c>
    </row>
    <row r="1362" spans="1:16" s="40" customFormat="1" hidden="1" x14ac:dyDescent="0.3">
      <c r="A1362" s="40" t="s">
        <v>1919</v>
      </c>
      <c r="B1362" s="34" t="s">
        <v>841</v>
      </c>
      <c r="C1362" s="50" t="s">
        <v>3376</v>
      </c>
      <c r="D1362" s="41">
        <v>109</v>
      </c>
      <c r="E1362" s="42">
        <f>VLOOKUP(D1362,episodes!$A$1:$B$76,2,FALSE)</f>
        <v>10</v>
      </c>
      <c r="F1362" s="37" t="str">
        <f>VLOOKUP(D1362,episodes!$A$1:$E$76,5,FALSE)</f>
        <v>Dagger of the Mind</v>
      </c>
      <c r="G1362" s="37">
        <f>VLOOKUP(D1362,episodes!$A$1:$D$76,3,FALSE)</f>
        <v>1</v>
      </c>
      <c r="H1362" s="37">
        <f>VLOOKUP(D1362,episodes!$A$1:$D$76,4,FALSE)</f>
        <v>9</v>
      </c>
      <c r="I1362" s="36"/>
      <c r="J1362" s="43"/>
      <c r="K1362" s="44">
        <f>COUNTIFS(A:A,A1361)</f>
        <v>5</v>
      </c>
      <c r="L1362" s="44">
        <f>COUNTIFS(B:B,B1362)</f>
        <v>4</v>
      </c>
      <c r="M1362" s="46"/>
      <c r="N1362" s="39"/>
      <c r="O1362" s="46" t="s">
        <v>1583</v>
      </c>
      <c r="P1362" s="39" t="s">
        <v>2979</v>
      </c>
    </row>
    <row r="1363" spans="1:16" s="40" customFormat="1" hidden="1" x14ac:dyDescent="0.3">
      <c r="A1363" s="40" t="s">
        <v>1919</v>
      </c>
      <c r="B1363" s="34" t="s">
        <v>841</v>
      </c>
      <c r="C1363" s="50" t="s">
        <v>3295</v>
      </c>
      <c r="D1363" s="48">
        <v>116</v>
      </c>
      <c r="E1363" s="42">
        <f>VLOOKUP(D1363,episodes!$A$1:$B$76,2,FALSE)</f>
        <v>17</v>
      </c>
      <c r="F1363" s="37" t="str">
        <f>VLOOKUP(D1363,episodes!$A$1:$E$76,5,FALSE)</f>
        <v>The Galileo Seven</v>
      </c>
      <c r="G1363" s="37">
        <f>VLOOKUP(D1363,episodes!$A$1:$D$76,3,FALSE)</f>
        <v>1</v>
      </c>
      <c r="H1363" s="37">
        <f>VLOOKUP(D1363,episodes!$A$1:$D$76,4,FALSE)</f>
        <v>16</v>
      </c>
      <c r="I1363" s="36"/>
      <c r="J1363" s="43"/>
      <c r="K1363" s="44">
        <f>COUNTIFS(A:A,A1362)</f>
        <v>5</v>
      </c>
      <c r="L1363" s="44">
        <f>COUNTIFS(B:B,B1363)</f>
        <v>4</v>
      </c>
      <c r="M1363" s="46" t="s">
        <v>778</v>
      </c>
      <c r="N1363" s="49"/>
      <c r="O1363" s="46" t="s">
        <v>1589</v>
      </c>
      <c r="P1363" s="46" t="s">
        <v>2979</v>
      </c>
    </row>
    <row r="1364" spans="1:16" s="40" customFormat="1" hidden="1" x14ac:dyDescent="0.3">
      <c r="A1364" s="40" t="s">
        <v>1919</v>
      </c>
      <c r="B1364" s="34" t="s">
        <v>841</v>
      </c>
      <c r="C1364" s="54" t="str">
        <f>UPPER(LEFT(O1364,1))&amp;RIGHT(O1364,LEN(O1364)-1)</f>
        <v>Averted: Kirk and Spock have three with them for this mission, but they all manage to make themselves useful, survive the story, and return safe and sound to the ship; partially by beating up some Eminiar Mooks and acquiring their uniforms for themselves.</v>
      </c>
      <c r="D1364" s="48">
        <v>123</v>
      </c>
      <c r="E1364" s="42">
        <f>VLOOKUP(D1364,episodes!$A$1:$B$76,2,FALSE)</f>
        <v>24</v>
      </c>
      <c r="F1364" s="37" t="str">
        <f>VLOOKUP(D1364,episodes!$A$1:$E$76,5,FALSE)</f>
        <v>A Taste of Armageddon</v>
      </c>
      <c r="G1364" s="37">
        <f>VLOOKUP(D1364,episodes!$A$1:$D$76,3,FALSE)</f>
        <v>1</v>
      </c>
      <c r="H1364" s="37">
        <f>VLOOKUP(D1364,episodes!$A$1:$D$76,4,FALSE)</f>
        <v>23</v>
      </c>
      <c r="I1364" s="36"/>
      <c r="J1364" s="43"/>
      <c r="K1364" s="44">
        <f>COUNTIFS(A:A,A1363)</f>
        <v>5</v>
      </c>
      <c r="L1364" s="44">
        <f>COUNTIFS(B:B,B1364)</f>
        <v>4</v>
      </c>
      <c r="M1364" s="46"/>
      <c r="N1364" s="46"/>
      <c r="O1364" s="46" t="s">
        <v>1133</v>
      </c>
      <c r="P1364" s="46" t="s">
        <v>2979</v>
      </c>
    </row>
    <row r="1365" spans="1:16" s="40" customFormat="1" hidden="1" x14ac:dyDescent="0.3">
      <c r="A1365" s="59" t="s">
        <v>309</v>
      </c>
      <c r="B1365" s="59" t="s">
        <v>759</v>
      </c>
      <c r="C1365" s="54" t="str">
        <f>UPPER(LEFT(O1365,1))&amp;RIGHT(O1365,LEN(O1365)-1)</f>
        <v>Fling created android of rayna</v>
      </c>
      <c r="D1365" s="36">
        <v>319</v>
      </c>
      <c r="E1365" s="42">
        <f>VLOOKUP(D1365,episodes!$A$1:$B$81,2,FALSE)</f>
        <v>75</v>
      </c>
      <c r="F1365" s="37" t="str">
        <f>VLOOKUP(D1365,episodes!$A$1:$E$81,5,FALSE)</f>
        <v>Requiem for Methuselah</v>
      </c>
      <c r="G1365" s="37">
        <f>VLOOKUP(D1365,episodes!$A$1:$D$81,3,FALSE)</f>
        <v>3</v>
      </c>
      <c r="H1365" s="37">
        <f>VLOOKUP(D1365,episodes!$A$1:$D$81,4,FALSE)</f>
        <v>19</v>
      </c>
      <c r="I1365" s="36"/>
      <c r="J1365" s="43"/>
      <c r="K1365" s="44">
        <f>COUNTIFS(A:A,A1365)</f>
        <v>1</v>
      </c>
      <c r="L1365" s="44">
        <f>COUNTIFS(B:B,B1365)</f>
        <v>6</v>
      </c>
      <c r="M1365" s="39" t="s">
        <v>636</v>
      </c>
      <c r="N1365" s="39" t="s">
        <v>192</v>
      </c>
      <c r="O1365" s="39" t="s">
        <v>310</v>
      </c>
      <c r="P1365" s="39" t="s">
        <v>2979</v>
      </c>
    </row>
    <row r="1366" spans="1:16" s="40" customFormat="1" hidden="1" x14ac:dyDescent="0.3">
      <c r="A1366" s="40" t="s">
        <v>1920</v>
      </c>
      <c r="B1366" s="43" t="s">
        <v>704</v>
      </c>
      <c r="C1366" s="50" t="s">
        <v>3269</v>
      </c>
      <c r="D1366" s="48">
        <v>114</v>
      </c>
      <c r="E1366" s="42">
        <f>VLOOKUP(D1366,episodes!$A$1:$B$76,2,FALSE)</f>
        <v>15</v>
      </c>
      <c r="F1366" s="37" t="str">
        <f>VLOOKUP(D1366,episodes!$A$1:$E$76,5,FALSE)</f>
        <v>Balance of Terror</v>
      </c>
      <c r="G1366" s="37">
        <f>VLOOKUP(D1366,episodes!$A$1:$D$76,3,FALSE)</f>
        <v>1</v>
      </c>
      <c r="H1366" s="37">
        <f>VLOOKUP(D1366,episodes!$A$1:$D$76,4,FALSE)</f>
        <v>14</v>
      </c>
      <c r="I1366" s="36"/>
      <c r="J1366" s="43"/>
      <c r="K1366" s="44">
        <f>COUNTIFS(A:A,A1365)</f>
        <v>1</v>
      </c>
      <c r="L1366" s="44">
        <f>COUNTIFS(B:B,B1366)</f>
        <v>1</v>
      </c>
      <c r="M1366" s="46" t="s">
        <v>527</v>
      </c>
      <c r="N1366" s="46"/>
      <c r="O1366" s="46" t="s">
        <v>1417</v>
      </c>
      <c r="P1366" s="46" t="s">
        <v>2979</v>
      </c>
    </row>
    <row r="1367" spans="1:16" s="40" customFormat="1" hidden="1" x14ac:dyDescent="0.3">
      <c r="A1367" s="40" t="s">
        <v>1921</v>
      </c>
      <c r="B1367" s="34" t="s">
        <v>688</v>
      </c>
      <c r="C1367" s="50" t="s">
        <v>2961</v>
      </c>
      <c r="D1367" s="41">
        <v>107</v>
      </c>
      <c r="E1367" s="42">
        <f>VLOOKUP(D1367,episodes!$A$1:$B$76,2,FALSE)</f>
        <v>8</v>
      </c>
      <c r="F1367" s="37" t="str">
        <f>VLOOKUP(D1367,episodes!$A$1:$E$76,5,FALSE)</f>
        <v>What Are Little Girls Made Of?</v>
      </c>
      <c r="G1367" s="37">
        <f>VLOOKUP(D1367,episodes!$A$1:$D$76,3,FALSE)</f>
        <v>1</v>
      </c>
      <c r="H1367" s="37">
        <f>VLOOKUP(D1367,episodes!$A$1:$D$76,4,FALSE)</f>
        <v>7</v>
      </c>
      <c r="I1367" s="36"/>
      <c r="J1367" s="43"/>
      <c r="K1367" s="44">
        <f>COUNTIFS(A:A,A1366)</f>
        <v>1</v>
      </c>
      <c r="L1367" s="44">
        <f>COUNTIFS(B:B,B1367)</f>
        <v>19</v>
      </c>
      <c r="M1367" s="39" t="s">
        <v>521</v>
      </c>
      <c r="N1367" s="39" t="s">
        <v>547</v>
      </c>
      <c r="O1367" s="39" t="s">
        <v>1609</v>
      </c>
      <c r="P1367" s="39" t="s">
        <v>2979</v>
      </c>
    </row>
    <row r="1368" spans="1:16" s="40" customFormat="1" hidden="1" x14ac:dyDescent="0.3">
      <c r="A1368" s="40" t="s">
        <v>1922</v>
      </c>
      <c r="B1368" s="34" t="s">
        <v>786</v>
      </c>
      <c r="C1368" s="50" t="s">
        <v>2962</v>
      </c>
      <c r="D1368" s="41">
        <v>107</v>
      </c>
      <c r="E1368" s="42">
        <f>VLOOKUP(D1368,episodes!$A$1:$B$76,2,FALSE)</f>
        <v>8</v>
      </c>
      <c r="F1368" s="37" t="str">
        <f>VLOOKUP(D1368,episodes!$A$1:$E$76,5,FALSE)</f>
        <v>What Are Little Girls Made Of?</v>
      </c>
      <c r="G1368" s="37">
        <f>VLOOKUP(D1368,episodes!$A$1:$D$76,3,FALSE)</f>
        <v>1</v>
      </c>
      <c r="H1368" s="37">
        <f>VLOOKUP(D1368,episodes!$A$1:$D$76,4,FALSE)</f>
        <v>7</v>
      </c>
      <c r="I1368" s="36"/>
      <c r="J1368" s="43"/>
      <c r="K1368" s="44">
        <f>COUNTIFS(A:A,A1367)</f>
        <v>1</v>
      </c>
      <c r="L1368" s="44">
        <f>COUNTIFS(B:B,B1368)</f>
        <v>1</v>
      </c>
      <c r="M1368" s="39" t="s">
        <v>547</v>
      </c>
      <c r="N1368" s="39" t="s">
        <v>112</v>
      </c>
      <c r="O1368" s="39" t="s">
        <v>1642</v>
      </c>
      <c r="P1368" s="39" t="s">
        <v>2979</v>
      </c>
    </row>
    <row r="1369" spans="1:16" s="40" customFormat="1" hidden="1" x14ac:dyDescent="0.3">
      <c r="A1369" s="40" t="s">
        <v>1923</v>
      </c>
      <c r="B1369" s="34" t="s">
        <v>759</v>
      </c>
      <c r="C1369" s="50" t="s">
        <v>2963</v>
      </c>
      <c r="D1369" s="41">
        <v>107</v>
      </c>
      <c r="E1369" s="42">
        <f>VLOOKUP(D1369,episodes!$A$1:$B$76,2,FALSE)</f>
        <v>8</v>
      </c>
      <c r="F1369" s="37" t="str">
        <f>VLOOKUP(D1369,episodes!$A$1:$E$76,5,FALSE)</f>
        <v>What Are Little Girls Made Of?</v>
      </c>
      <c r="G1369" s="37">
        <f>VLOOKUP(D1369,episodes!$A$1:$D$76,3,FALSE)</f>
        <v>1</v>
      </c>
      <c r="H1369" s="37">
        <f>VLOOKUP(D1369,episodes!$A$1:$D$76,4,FALSE)</f>
        <v>7</v>
      </c>
      <c r="I1369" s="36"/>
      <c r="J1369" s="43"/>
      <c r="K1369" s="44">
        <f>COUNTIFS(A:A,A1368)</f>
        <v>1</v>
      </c>
      <c r="L1369" s="44">
        <f>COUNTIFS(B:B,B1369)</f>
        <v>6</v>
      </c>
      <c r="M1369" s="39" t="s">
        <v>112</v>
      </c>
      <c r="N1369" s="39"/>
      <c r="O1369" s="39" t="s">
        <v>116</v>
      </c>
      <c r="P1369" s="39" t="s">
        <v>2979</v>
      </c>
    </row>
    <row r="1370" spans="1:16" s="40" customFormat="1" hidden="1" x14ac:dyDescent="0.3">
      <c r="A1370" s="59" t="s">
        <v>314</v>
      </c>
      <c r="B1370" s="59" t="s">
        <v>759</v>
      </c>
      <c r="C1370" s="54" t="e">
        <f>UPPER(LEFT(O1370,1))&amp;RIGHT(O1370,LEN(O1370)-1)</f>
        <v>#VALUE!</v>
      </c>
      <c r="D1370" s="41">
        <v>208</v>
      </c>
      <c r="E1370" s="42">
        <f>VLOOKUP(D1370,episodes!$A$1:$B$81,2,FALSE)</f>
        <v>38</v>
      </c>
      <c r="F1370" s="37" t="str">
        <f>VLOOKUP(D1370,episodes!$A$1:$E$81,5,FALSE)</f>
        <v>I, Mudd</v>
      </c>
      <c r="G1370" s="37">
        <f>VLOOKUP(D1370,episodes!$A$1:$D$81,3,FALSE)</f>
        <v>2</v>
      </c>
      <c r="H1370" s="37">
        <f>VLOOKUP(D1370,episodes!$A$1:$D$81,4,FALSE)</f>
        <v>8</v>
      </c>
      <c r="I1370" s="36"/>
      <c r="J1370" s="43"/>
      <c r="K1370" s="44">
        <f>COUNTIFS(A:A,A1370)</f>
        <v>3</v>
      </c>
      <c r="L1370" s="44">
        <f>COUNTIFS(B:B,B1370)</f>
        <v>6</v>
      </c>
      <c r="M1370" s="39" t="s">
        <v>634</v>
      </c>
      <c r="N1370" s="39"/>
      <c r="O1370" s="39"/>
      <c r="P1370" s="39" t="s">
        <v>2979</v>
      </c>
    </row>
    <row r="1371" spans="1:16" s="40" customFormat="1" hidden="1" x14ac:dyDescent="0.3">
      <c r="A1371" s="59" t="s">
        <v>314</v>
      </c>
      <c r="B1371" s="59" t="s">
        <v>759</v>
      </c>
      <c r="C1371" s="54" t="e">
        <f>UPPER(LEFT(O1371,1))&amp;RIGHT(O1371,LEN(O1371)-1)</f>
        <v>#VALUE!</v>
      </c>
      <c r="D1371" s="41">
        <v>319</v>
      </c>
      <c r="E1371" s="42">
        <f>VLOOKUP(D1371,episodes!$A$1:$B$81,2,FALSE)</f>
        <v>75</v>
      </c>
      <c r="F1371" s="37" t="str">
        <f>VLOOKUP(D1371,episodes!$A$1:$E$81,5,FALSE)</f>
        <v>Requiem for Methuselah</v>
      </c>
      <c r="G1371" s="37">
        <f>VLOOKUP(D1371,episodes!$A$1:$D$81,3,FALSE)</f>
        <v>3</v>
      </c>
      <c r="H1371" s="37">
        <f>VLOOKUP(D1371,episodes!$A$1:$D$81,4,FALSE)</f>
        <v>19</v>
      </c>
      <c r="I1371" s="36"/>
      <c r="J1371" s="43"/>
      <c r="K1371" s="44">
        <f>COUNTIFS(A:A,A1371)</f>
        <v>3</v>
      </c>
      <c r="L1371" s="44">
        <f>COUNTIFS(B:B,B1371)</f>
        <v>6</v>
      </c>
      <c r="M1371" s="39" t="s">
        <v>636</v>
      </c>
      <c r="N1371" s="39"/>
      <c r="O1371" s="39"/>
      <c r="P1371" s="39" t="s">
        <v>2979</v>
      </c>
    </row>
    <row r="1372" spans="1:16" s="40" customFormat="1" hidden="1" x14ac:dyDescent="0.3">
      <c r="A1372" s="40" t="s">
        <v>1924</v>
      </c>
      <c r="B1372" s="40" t="s">
        <v>833</v>
      </c>
      <c r="C1372" s="35" t="s">
        <v>2606</v>
      </c>
      <c r="D1372" s="41">
        <v>101</v>
      </c>
      <c r="E1372" s="42">
        <f>VLOOKUP(D1372,episodes!$A$1:$B$76,2,FALSE)</f>
        <v>2</v>
      </c>
      <c r="F1372" s="37" t="str">
        <f>VLOOKUP(D1372,episodes!$A$1:$E$76,5,FALSE)</f>
        <v>The Man Trap</v>
      </c>
      <c r="G1372" s="37">
        <f>VLOOKUP(D1372,episodes!$A$1:$D$76,3,FALSE)</f>
        <v>1</v>
      </c>
      <c r="H1372" s="37">
        <f>VLOOKUP(D1372,episodes!$A$1:$D$76,4,FALSE)</f>
        <v>1</v>
      </c>
      <c r="I1372" s="36"/>
      <c r="J1372" s="43"/>
      <c r="K1372" s="44">
        <f>COUNTIFS(A:A,A1371)</f>
        <v>3</v>
      </c>
      <c r="L1372" s="44">
        <f>COUNTIFS(B:B,B1372)</f>
        <v>3</v>
      </c>
      <c r="M1372" s="39"/>
      <c r="N1372" s="39"/>
      <c r="O1372" s="39" t="s">
        <v>375</v>
      </c>
      <c r="P1372" s="39" t="s">
        <v>2979</v>
      </c>
    </row>
    <row r="1373" spans="1:16" s="40" customFormat="1" hidden="1" x14ac:dyDescent="0.3">
      <c r="A1373" s="40" t="s">
        <v>1924</v>
      </c>
      <c r="B1373" s="40" t="s">
        <v>833</v>
      </c>
      <c r="C1373" s="50" t="s">
        <v>2964</v>
      </c>
      <c r="D1373" s="41">
        <v>107</v>
      </c>
      <c r="E1373" s="42">
        <f>VLOOKUP(D1373,episodes!$A$1:$B$76,2,FALSE)</f>
        <v>8</v>
      </c>
      <c r="F1373" s="37" t="str">
        <f>VLOOKUP(D1373,episodes!$A$1:$E$76,5,FALSE)</f>
        <v>What Are Little Girls Made Of?</v>
      </c>
      <c r="G1373" s="37">
        <f>VLOOKUP(D1373,episodes!$A$1:$D$76,3,FALSE)</f>
        <v>1</v>
      </c>
      <c r="H1373" s="37">
        <f>VLOOKUP(D1373,episodes!$A$1:$D$76,4,FALSE)</f>
        <v>7</v>
      </c>
      <c r="I1373" s="36"/>
      <c r="J1373" s="43"/>
      <c r="K1373" s="44">
        <f>COUNTIFS(A:A,A1372)</f>
        <v>3</v>
      </c>
      <c r="L1373" s="44">
        <f>COUNTIFS(B:B,B1373)</f>
        <v>3</v>
      </c>
      <c r="M1373" s="39"/>
      <c r="N1373" s="39"/>
      <c r="O1373" s="39" t="s">
        <v>385</v>
      </c>
      <c r="P1373" s="39" t="s">
        <v>2979</v>
      </c>
    </row>
    <row r="1374" spans="1:16" s="40" customFormat="1" hidden="1" x14ac:dyDescent="0.3">
      <c r="A1374" s="40" t="s">
        <v>1924</v>
      </c>
      <c r="B1374" s="40" t="s">
        <v>833</v>
      </c>
      <c r="C1374" s="54" t="str">
        <f>UPPER(LEFT(O1374,1))&amp;RIGHT(O1374,LEN(O1374)-1)</f>
        <v>Ancient ruins with only the guardian intact</v>
      </c>
      <c r="D1374" s="48">
        <v>128</v>
      </c>
      <c r="E1374" s="42">
        <f>VLOOKUP(D1374,episodes!$A$1:$B$76,2,FALSE)</f>
        <v>29</v>
      </c>
      <c r="F1374" s="37" t="str">
        <f>VLOOKUP(D1374,episodes!$A$1:$E$76,5,FALSE)</f>
        <v>The City on the Edge of Forever</v>
      </c>
      <c r="G1374" s="37">
        <f>VLOOKUP(D1374,episodes!$A$1:$D$76,3,FALSE)</f>
        <v>1</v>
      </c>
      <c r="H1374" s="37">
        <f>VLOOKUP(D1374,episodes!$A$1:$D$76,4,FALSE)</f>
        <v>28</v>
      </c>
      <c r="I1374" s="36"/>
      <c r="J1374" s="43"/>
      <c r="K1374" s="44">
        <f>COUNTIFS(A:A,A1373)</f>
        <v>3</v>
      </c>
      <c r="L1374" s="44">
        <f>COUNTIFS(B:B,B1374)</f>
        <v>3</v>
      </c>
      <c r="M1374" s="46"/>
      <c r="N1374" s="49"/>
      <c r="O1374" s="46" t="s">
        <v>408</v>
      </c>
      <c r="P1374" s="46" t="s">
        <v>2979</v>
      </c>
    </row>
    <row r="1375" spans="1:16" s="40" customFormat="1" hidden="1" x14ac:dyDescent="0.3">
      <c r="A1375" s="40" t="s">
        <v>1925</v>
      </c>
      <c r="B1375" s="34" t="s">
        <v>365</v>
      </c>
      <c r="C1375" s="50" t="s">
        <v>1289</v>
      </c>
      <c r="D1375" s="41">
        <v>111</v>
      </c>
      <c r="E1375" s="42">
        <f>VLOOKUP(D1375,episodes!$A$1:$B$76,2,FALSE)</f>
        <v>12</v>
      </c>
      <c r="F1375" s="37" t="str">
        <f>VLOOKUP(D1375,episodes!$A$1:$E$76,5,FALSE)</f>
        <v>The Menagerie, Part I</v>
      </c>
      <c r="G1375" s="37">
        <f>VLOOKUP(D1375,episodes!$A$1:$D$76,3,FALSE)</f>
        <v>1</v>
      </c>
      <c r="H1375" s="37">
        <f>VLOOKUP(D1375,episodes!$A$1:$D$76,4,FALSE)</f>
        <v>11</v>
      </c>
      <c r="I1375" s="36"/>
      <c r="J1375" s="43"/>
      <c r="K1375" s="44">
        <f>COUNTIFS(A:A,A1374)</f>
        <v>3</v>
      </c>
      <c r="L1375" s="44">
        <f>COUNTIFS(B:B,B1375)</f>
        <v>5</v>
      </c>
      <c r="M1375" s="39" t="s">
        <v>1068</v>
      </c>
      <c r="N1375" s="45"/>
      <c r="O1375" s="39" t="s">
        <v>1289</v>
      </c>
      <c r="P1375" s="39" t="s">
        <v>2979</v>
      </c>
    </row>
    <row r="1376" spans="1:16" s="40" customFormat="1" hidden="1" x14ac:dyDescent="0.3">
      <c r="A1376" s="40" t="s">
        <v>1925</v>
      </c>
      <c r="B1376" s="43" t="s">
        <v>794</v>
      </c>
      <c r="C1376" s="50" t="s">
        <v>3520</v>
      </c>
      <c r="D1376" s="48">
        <v>114</v>
      </c>
      <c r="E1376" s="42">
        <f>VLOOKUP(D1376,episodes!$A$1:$B$76,2,FALSE)</f>
        <v>15</v>
      </c>
      <c r="F1376" s="37" t="str">
        <f>VLOOKUP(D1376,episodes!$A$1:$E$76,5,FALSE)</f>
        <v>Balance of Terror</v>
      </c>
      <c r="G1376" s="37">
        <f>VLOOKUP(D1376,episodes!$A$1:$D$76,3,FALSE)</f>
        <v>1</v>
      </c>
      <c r="H1376" s="37">
        <f>VLOOKUP(D1376,episodes!$A$1:$D$76,4,FALSE)</f>
        <v>14</v>
      </c>
      <c r="I1376" s="36"/>
      <c r="J1376" s="43"/>
      <c r="K1376" s="44">
        <f>COUNTIFS(A:A,A1375)</f>
        <v>5</v>
      </c>
      <c r="L1376" s="44">
        <f>COUNTIFS(B:B,B1376)</f>
        <v>1</v>
      </c>
      <c r="M1376" s="46" t="s">
        <v>2491</v>
      </c>
      <c r="N1376" s="46"/>
      <c r="O1376" s="46" t="s">
        <v>1043</v>
      </c>
      <c r="P1376" s="46" t="s">
        <v>2979</v>
      </c>
    </row>
    <row r="1377" spans="1:16" s="40" customFormat="1" hidden="1" x14ac:dyDescent="0.3">
      <c r="A1377" s="40" t="s">
        <v>1925</v>
      </c>
      <c r="B1377" s="43" t="s">
        <v>754</v>
      </c>
      <c r="C1377" s="50" t="s">
        <v>3365</v>
      </c>
      <c r="D1377" s="57">
        <v>121</v>
      </c>
      <c r="E1377" s="42">
        <f>VLOOKUP(D1377,episodes!$A$1:$B$76,2,FALSE)</f>
        <v>22</v>
      </c>
      <c r="F1377" s="37" t="str">
        <f>VLOOKUP(D1377,episodes!$A$1:$E$76,5,FALSE)</f>
        <v>The Return of the Archons</v>
      </c>
      <c r="G1377" s="37">
        <f>VLOOKUP(D1377,episodes!$A$1:$D$76,3,FALSE)</f>
        <v>1</v>
      </c>
      <c r="H1377" s="37">
        <f>VLOOKUP(D1377,episodes!$A$1:$D$76,4,FALSE)</f>
        <v>21</v>
      </c>
      <c r="I1377" s="36"/>
      <c r="J1377" s="43"/>
      <c r="K1377" s="44">
        <f>COUNTIFS(A:A,A1376)</f>
        <v>5</v>
      </c>
      <c r="L1377" s="44">
        <f>COUNTIFS(B:B,B1377)</f>
        <v>13</v>
      </c>
      <c r="M1377" s="46" t="s">
        <v>2491</v>
      </c>
      <c r="N1377" s="46"/>
      <c r="O1377" s="46" t="s">
        <v>1042</v>
      </c>
      <c r="P1377" s="46" t="s">
        <v>2979</v>
      </c>
    </row>
    <row r="1378" spans="1:16" s="40" customFormat="1" hidden="1" x14ac:dyDescent="0.3">
      <c r="A1378" s="40" t="s">
        <v>1925</v>
      </c>
      <c r="B1378" s="43" t="s">
        <v>3466</v>
      </c>
      <c r="C1378" s="54" t="str">
        <f>UPPER(LEFT(O1378,1))&amp;RIGHT(O1378,LEN(O1378)-1)</f>
        <v>Kirk destroys computers to stop computer war</v>
      </c>
      <c r="D1378" s="48">
        <v>123</v>
      </c>
      <c r="E1378" s="42">
        <f>VLOOKUP(D1378,episodes!$A$1:$B$76,2,FALSE)</f>
        <v>24</v>
      </c>
      <c r="F1378" s="37" t="str">
        <f>VLOOKUP(D1378,episodes!$A$1:$E$76,5,FALSE)</f>
        <v>A Taste of Armageddon</v>
      </c>
      <c r="G1378" s="37">
        <f>VLOOKUP(D1378,episodes!$A$1:$D$76,3,FALSE)</f>
        <v>1</v>
      </c>
      <c r="H1378" s="37">
        <f>VLOOKUP(D1378,episodes!$A$1:$D$76,4,FALSE)</f>
        <v>23</v>
      </c>
      <c r="I1378" s="36"/>
      <c r="J1378" s="43"/>
      <c r="K1378" s="44">
        <f>COUNTIFS(A:A,A1377)</f>
        <v>5</v>
      </c>
      <c r="L1378" s="44">
        <f>COUNTIFS(B:B,B1378)</f>
        <v>1</v>
      </c>
      <c r="M1378" s="46" t="s">
        <v>2491</v>
      </c>
      <c r="N1378" s="46"/>
      <c r="O1378" s="46" t="s">
        <v>1044</v>
      </c>
      <c r="P1378" s="46" t="s">
        <v>2979</v>
      </c>
    </row>
    <row r="1379" spans="1:16" s="40" customFormat="1" hidden="1" x14ac:dyDescent="0.3">
      <c r="A1379" s="40" t="s">
        <v>1925</v>
      </c>
      <c r="B1379" s="43" t="s">
        <v>3464</v>
      </c>
      <c r="C1379" s="54" t="str">
        <f>UPPER(LEFT(O1379,1))&amp;RIGHT(O1379,LEN(O1379)-1)</f>
        <v>Kirk takes Spock back to vulcan even though he was ordered not to</v>
      </c>
      <c r="D1379" s="57">
        <v>201</v>
      </c>
      <c r="E1379" s="42">
        <f>VLOOKUP(D1379,episodes!$A$1:$B$76,2,FALSE)</f>
        <v>31</v>
      </c>
      <c r="F1379" s="37" t="str">
        <f>VLOOKUP(D1379,episodes!$A$1:$E$76,5,FALSE)</f>
        <v>Amok Time</v>
      </c>
      <c r="G1379" s="37">
        <f>VLOOKUP(D1379,episodes!$A$1:$D$76,3,FALSE)</f>
        <v>2</v>
      </c>
      <c r="H1379" s="37">
        <f>VLOOKUP(D1379,episodes!$A$1:$D$76,4,FALSE)</f>
        <v>1</v>
      </c>
      <c r="I1379" s="36"/>
      <c r="J1379" s="43"/>
      <c r="K1379" s="44">
        <f>COUNTIFS(A:A,A1378)</f>
        <v>5</v>
      </c>
      <c r="L1379" s="44">
        <f>COUNTIFS(B:B,B1379)</f>
        <v>1</v>
      </c>
      <c r="M1379" s="46" t="s">
        <v>2491</v>
      </c>
      <c r="N1379" s="46"/>
      <c r="O1379" s="46" t="s">
        <v>1134</v>
      </c>
      <c r="P1379" s="46" t="s">
        <v>2979</v>
      </c>
    </row>
    <row r="1380" spans="1:16" s="40" customFormat="1" hidden="1" x14ac:dyDescent="0.3">
      <c r="A1380" s="40" t="s">
        <v>1926</v>
      </c>
      <c r="B1380" s="43" t="s">
        <v>3470</v>
      </c>
      <c r="C1380" s="54" t="str">
        <f>UPPER(LEFT(O1380,1))&amp;RIGHT(O1380,LEN(O1380)-1)</f>
        <v>Scotty wisely refuses to follow Fox's tactically stupid orders, despite acknowledging that Fox outranks him.</v>
      </c>
      <c r="D1380" s="48">
        <v>123</v>
      </c>
      <c r="E1380" s="42">
        <f>VLOOKUP(D1380,episodes!$A$1:$B$76,2,FALSE)</f>
        <v>24</v>
      </c>
      <c r="F1380" s="37" t="str">
        <f>VLOOKUP(D1380,episodes!$A$1:$E$76,5,FALSE)</f>
        <v>A Taste of Armageddon</v>
      </c>
      <c r="G1380" s="37">
        <f>VLOOKUP(D1380,episodes!$A$1:$D$76,3,FALSE)</f>
        <v>1</v>
      </c>
      <c r="H1380" s="37">
        <f>VLOOKUP(D1380,episodes!$A$1:$D$76,4,FALSE)</f>
        <v>23</v>
      </c>
      <c r="I1380" s="36"/>
      <c r="J1380" s="43"/>
      <c r="K1380" s="44">
        <f>COUNTIFS(A:A,A1379)</f>
        <v>5</v>
      </c>
      <c r="L1380" s="44">
        <f>COUNTIFS(B:B,B1380)</f>
        <v>3</v>
      </c>
      <c r="M1380" s="46" t="s">
        <v>2536</v>
      </c>
      <c r="N1380" s="46"/>
      <c r="O1380" s="46" t="s">
        <v>1226</v>
      </c>
      <c r="P1380" s="46" t="s">
        <v>2979</v>
      </c>
    </row>
    <row r="1381" spans="1:16" s="40" customFormat="1" hidden="1" x14ac:dyDescent="0.3">
      <c r="A1381" s="59" t="s">
        <v>356</v>
      </c>
      <c r="B1381" s="59" t="s">
        <v>365</v>
      </c>
      <c r="C1381" s="54" t="str">
        <f>UPPER(LEFT(O1381,1))&amp;RIGHT(O1381,LEN(O1381)-1)</f>
        <v>McCoy learns that he's suffering from a disease called xenopolycythemia which will kill him in one year. When he tells Kirk about it he asks him to keep it to himself so he'll be most effective in his job in the time left.</v>
      </c>
      <c r="D1381" s="36">
        <v>308</v>
      </c>
      <c r="E1381" s="42">
        <f>VLOOKUP(D1381,episodes!$A$1:$B$81,2,FALSE)</f>
        <v>64</v>
      </c>
      <c r="F1381" s="37" t="str">
        <f>VLOOKUP(D1381,episodes!$A$1:$E$81,5,FALSE)</f>
        <v>For the World Is Hollow and I Have Touched the Sky</v>
      </c>
      <c r="G1381" s="37">
        <f>VLOOKUP(D1381,episodes!$A$1:$D$81,3,FALSE)</f>
        <v>3</v>
      </c>
      <c r="H1381" s="37">
        <f>VLOOKUP(D1381,episodes!$A$1:$D$81,4,FALSE)</f>
        <v>8</v>
      </c>
      <c r="I1381" s="36"/>
      <c r="J1381" s="43"/>
      <c r="K1381" s="44">
        <f>COUNTIFS(A:A,A1381)</f>
        <v>1</v>
      </c>
      <c r="L1381" s="44">
        <f>COUNTIFS(B:B,B1381)</f>
        <v>5</v>
      </c>
      <c r="M1381" s="39" t="s">
        <v>2542</v>
      </c>
      <c r="N1381" s="39"/>
      <c r="O1381" s="52" t="s">
        <v>1212</v>
      </c>
      <c r="P1381" s="39" t="s">
        <v>2979</v>
      </c>
    </row>
    <row r="1382" spans="1:16" s="40" customFormat="1" x14ac:dyDescent="0.3">
      <c r="A1382" s="40" t="s">
        <v>1927</v>
      </c>
      <c r="B1382" s="34" t="s">
        <v>687</v>
      </c>
      <c r="C1382" s="50" t="s">
        <v>1414</v>
      </c>
      <c r="D1382" s="48">
        <v>114</v>
      </c>
      <c r="E1382" s="42">
        <f>VLOOKUP(D1382,episodes!$A$1:$B$76,2,FALSE)</f>
        <v>15</v>
      </c>
      <c r="F1382" s="37" t="str">
        <f>VLOOKUP(D1382,episodes!$A$1:$E$76,5,FALSE)</f>
        <v>Balance of Terror</v>
      </c>
      <c r="G1382" s="37">
        <f>VLOOKUP(D1382,episodes!$A$1:$D$76,3,FALSE)</f>
        <v>1</v>
      </c>
      <c r="H1382" s="37">
        <f>VLOOKUP(D1382,episodes!$A$1:$D$76,4,FALSE)</f>
        <v>14</v>
      </c>
      <c r="I1382" s="36"/>
      <c r="J1382" s="43"/>
      <c r="K1382" s="44">
        <f>COUNTIFS(A:A,A1381)</f>
        <v>1</v>
      </c>
      <c r="L1382" s="44">
        <f>COUNTIFS(B:B,B1382)</f>
        <v>14</v>
      </c>
      <c r="M1382" s="46" t="s">
        <v>584</v>
      </c>
      <c r="N1382" s="49" t="s">
        <v>2491</v>
      </c>
      <c r="O1382" s="46" t="s">
        <v>1414</v>
      </c>
      <c r="P1382" s="46" t="s">
        <v>2979</v>
      </c>
    </row>
    <row r="1383" spans="1:16" s="40" customFormat="1" hidden="1" x14ac:dyDescent="0.3">
      <c r="A1383" s="40" t="s">
        <v>1928</v>
      </c>
      <c r="B1383" s="34" t="s">
        <v>767</v>
      </c>
      <c r="C1383" s="50" t="s">
        <v>2619</v>
      </c>
      <c r="D1383" s="41">
        <v>103</v>
      </c>
      <c r="E1383" s="42">
        <f>VLOOKUP(D1383,episodes!$A$1:$B$76,2,FALSE)</f>
        <v>4</v>
      </c>
      <c r="F1383" s="37" t="str">
        <f>VLOOKUP(D1383,episodes!$A$1:$E$76,5,FALSE)</f>
        <v>Where No Man Has Gone Before</v>
      </c>
      <c r="G1383" s="37">
        <f>VLOOKUP(D1383,episodes!$A$1:$D$76,3,FALSE)</f>
        <v>1</v>
      </c>
      <c r="H1383" s="37">
        <f>VLOOKUP(D1383,episodes!$A$1:$D$76,4,FALSE)</f>
        <v>3</v>
      </c>
      <c r="I1383" s="36"/>
      <c r="J1383" s="43"/>
      <c r="K1383" s="44">
        <f>COUNTIFS(A:A,A1382)</f>
        <v>1</v>
      </c>
      <c r="L1383" s="44">
        <f>COUNTIFS(B:B,B1383)</f>
        <v>1</v>
      </c>
      <c r="M1383" s="39"/>
      <c r="N1383" s="39"/>
      <c r="O1383" s="39" t="s">
        <v>378</v>
      </c>
      <c r="P1383" s="39" t="s">
        <v>2979</v>
      </c>
    </row>
    <row r="1384" spans="1:16" s="40" customFormat="1" hidden="1" x14ac:dyDescent="0.3">
      <c r="A1384" s="40" t="s">
        <v>501</v>
      </c>
      <c r="B1384" s="40" t="s">
        <v>0</v>
      </c>
      <c r="C1384" s="50" t="s">
        <v>3448</v>
      </c>
      <c r="D1384" s="36">
        <v>204</v>
      </c>
      <c r="E1384" s="42">
        <f>VLOOKUP(D1384,episodes!$A$1:$B$81,2,FALSE)</f>
        <v>34</v>
      </c>
      <c r="F1384" s="37" t="str">
        <f>VLOOKUP(D1384,episodes!$A$1:$E$81,5,FALSE)</f>
        <v>Mirror, Mirror</v>
      </c>
      <c r="G1384" s="37">
        <f>VLOOKUP(D1384,episodes!$A$1:$D$81,3,FALSE)</f>
        <v>2</v>
      </c>
      <c r="H1384" s="37">
        <f>VLOOKUP(D1384,episodes!$A$1:$D$81,4,FALSE)</f>
        <v>4</v>
      </c>
      <c r="I1384" s="36"/>
      <c r="J1384" s="43"/>
      <c r="K1384" s="44">
        <f>COUNTIFS(A:A,A1384)</f>
        <v>1</v>
      </c>
      <c r="L1384" s="44">
        <f>COUNTIFS(B:B,B1384)</f>
        <v>63</v>
      </c>
      <c r="M1384" s="39"/>
      <c r="N1384" s="39"/>
      <c r="O1384" s="39" t="s">
        <v>502</v>
      </c>
      <c r="P1384" s="39" t="s">
        <v>2979</v>
      </c>
    </row>
    <row r="1385" spans="1:16" s="40" customFormat="1" hidden="1" x14ac:dyDescent="0.3">
      <c r="A1385" s="40" t="s">
        <v>1929</v>
      </c>
      <c r="B1385" s="34" t="s">
        <v>837</v>
      </c>
      <c r="C1385" s="50" t="s">
        <v>2965</v>
      </c>
      <c r="D1385" s="41">
        <v>107</v>
      </c>
      <c r="E1385" s="42">
        <f>VLOOKUP(D1385,episodes!$A$1:$B$76,2,FALSE)</f>
        <v>8</v>
      </c>
      <c r="F1385" s="37" t="str">
        <f>VLOOKUP(D1385,episodes!$A$1:$E$76,5,FALSE)</f>
        <v>What Are Little Girls Made Of?</v>
      </c>
      <c r="G1385" s="37">
        <f>VLOOKUP(D1385,episodes!$A$1:$D$76,3,FALSE)</f>
        <v>1</v>
      </c>
      <c r="H1385" s="37">
        <f>VLOOKUP(D1385,episodes!$A$1:$D$76,4,FALSE)</f>
        <v>7</v>
      </c>
      <c r="I1385" s="36"/>
      <c r="J1385" s="43"/>
      <c r="K1385" s="44">
        <f>COUNTIFS(A:A,A1384)</f>
        <v>1</v>
      </c>
      <c r="L1385" s="44">
        <f>COUNTIFS(B:B,B1385)</f>
        <v>8</v>
      </c>
      <c r="M1385" s="39" t="s">
        <v>112</v>
      </c>
      <c r="N1385" s="39"/>
      <c r="O1385" s="39" t="s">
        <v>1643</v>
      </c>
      <c r="P1385" s="39" t="s">
        <v>2979</v>
      </c>
    </row>
    <row r="1386" spans="1:16" s="40" customFormat="1" hidden="1" x14ac:dyDescent="0.3">
      <c r="A1386" s="40" t="s">
        <v>1930</v>
      </c>
      <c r="B1386" s="34" t="s">
        <v>837</v>
      </c>
      <c r="C1386" s="50" t="s">
        <v>2934</v>
      </c>
      <c r="D1386" s="41">
        <v>106</v>
      </c>
      <c r="E1386" s="42">
        <f>VLOOKUP(D1386,episodes!$A$1:$B$76,2,FALSE)</f>
        <v>7</v>
      </c>
      <c r="F1386" s="37" t="str">
        <f>VLOOKUP(D1386,episodes!$A$1:$E$76,5,FALSE)</f>
        <v>Mudd's Women</v>
      </c>
      <c r="G1386" s="37">
        <f>VLOOKUP(D1386,episodes!$A$1:$D$76,3,FALSE)</f>
        <v>1</v>
      </c>
      <c r="H1386" s="37">
        <f>VLOOKUP(D1386,episodes!$A$1:$D$76,4,FALSE)</f>
        <v>6</v>
      </c>
      <c r="I1386" s="36"/>
      <c r="J1386" s="43"/>
      <c r="K1386" s="44">
        <f>COUNTIFS(A:A,A1385)</f>
        <v>1</v>
      </c>
      <c r="L1386" s="44">
        <f>COUNTIFS(B:B,B1386)</f>
        <v>8</v>
      </c>
      <c r="M1386" s="39" t="s">
        <v>571</v>
      </c>
      <c r="N1386" s="39"/>
      <c r="O1386" s="39" t="s">
        <v>369</v>
      </c>
      <c r="P1386" s="39" t="s">
        <v>2979</v>
      </c>
    </row>
    <row r="1387" spans="1:16" s="40" customFormat="1" hidden="1" x14ac:dyDescent="0.3">
      <c r="A1387" s="40" t="s">
        <v>1931</v>
      </c>
      <c r="B1387" s="34" t="s">
        <v>686</v>
      </c>
      <c r="C1387" s="35" t="s">
        <v>1250</v>
      </c>
      <c r="D1387" s="41">
        <v>101</v>
      </c>
      <c r="E1387" s="42">
        <f>VLOOKUP(D1387,episodes!$A$1:$B$76,2,FALSE)</f>
        <v>2</v>
      </c>
      <c r="F1387" s="37" t="str">
        <f>VLOOKUP(D1387,episodes!$A$1:$E$76,5,FALSE)</f>
        <v>The Man Trap</v>
      </c>
      <c r="G1387" s="37">
        <f>VLOOKUP(D1387,episodes!$A$1:$D$76,3,FALSE)</f>
        <v>1</v>
      </c>
      <c r="H1387" s="37">
        <f>VLOOKUP(D1387,episodes!$A$1:$D$76,4,FALSE)</f>
        <v>1</v>
      </c>
      <c r="I1387" s="36"/>
      <c r="J1387" s="43"/>
      <c r="K1387" s="44">
        <f>COUNTIFS(A:A,A1386)</f>
        <v>1</v>
      </c>
      <c r="L1387" s="44">
        <f>COUNTIFS(B:B,B1387)</f>
        <v>11</v>
      </c>
      <c r="M1387" s="46" t="s">
        <v>1247</v>
      </c>
      <c r="N1387" s="39" t="s">
        <v>1068</v>
      </c>
      <c r="O1387" s="39" t="s">
        <v>1250</v>
      </c>
      <c r="P1387" s="39" t="s">
        <v>2979</v>
      </c>
    </row>
    <row r="1388" spans="1:16" s="40" customFormat="1" hidden="1" x14ac:dyDescent="0.3">
      <c r="A1388" s="40" t="s">
        <v>1931</v>
      </c>
      <c r="B1388" s="34" t="s">
        <v>780</v>
      </c>
      <c r="C1388" s="35" t="s">
        <v>2487</v>
      </c>
      <c r="D1388" s="41">
        <v>101</v>
      </c>
      <c r="E1388" s="42">
        <f>VLOOKUP(D1388,episodes!$A$1:$B$76,2,FALSE)</f>
        <v>2</v>
      </c>
      <c r="F1388" s="37" t="str">
        <f>VLOOKUP(D1388,episodes!$A$1:$E$76,5,FALSE)</f>
        <v>The Man Trap</v>
      </c>
      <c r="G1388" s="37">
        <f>VLOOKUP(D1388,episodes!$A$1:$D$76,3,FALSE)</f>
        <v>1</v>
      </c>
      <c r="H1388" s="37">
        <f>VLOOKUP(D1388,episodes!$A$1:$D$76,4,FALSE)</f>
        <v>1</v>
      </c>
      <c r="I1388" s="36"/>
      <c r="J1388" s="43"/>
      <c r="K1388" s="44">
        <f>COUNTIFS(A:A,A1387)</f>
        <v>14</v>
      </c>
      <c r="L1388" s="44">
        <f>COUNTIFS(B:B,B1388)</f>
        <v>3</v>
      </c>
      <c r="M1388" s="39" t="s">
        <v>223</v>
      </c>
      <c r="N1388" s="39" t="s">
        <v>2534</v>
      </c>
      <c r="O1388" s="39" t="s">
        <v>1612</v>
      </c>
      <c r="P1388" s="39" t="s">
        <v>2979</v>
      </c>
    </row>
    <row r="1389" spans="1:16" s="40" customFormat="1" hidden="1" x14ac:dyDescent="0.3">
      <c r="A1389" s="40" t="s">
        <v>1931</v>
      </c>
      <c r="B1389" s="34" t="s">
        <v>780</v>
      </c>
      <c r="C1389" s="35" t="s">
        <v>2488</v>
      </c>
      <c r="D1389" s="41">
        <v>101</v>
      </c>
      <c r="E1389" s="42">
        <f>VLOOKUP(D1389,episodes!$A$1:$B$76,2,FALSE)</f>
        <v>2</v>
      </c>
      <c r="F1389" s="37" t="str">
        <f>VLOOKUP(D1389,episodes!$A$1:$E$76,5,FALSE)</f>
        <v>The Man Trap</v>
      </c>
      <c r="G1389" s="37">
        <f>VLOOKUP(D1389,episodes!$A$1:$D$76,3,FALSE)</f>
        <v>1</v>
      </c>
      <c r="H1389" s="37">
        <f>VLOOKUP(D1389,episodes!$A$1:$D$76,4,FALSE)</f>
        <v>1</v>
      </c>
      <c r="I1389" s="36"/>
      <c r="J1389" s="43"/>
      <c r="K1389" s="44">
        <f>COUNTIFS(A:A,A1388)</f>
        <v>14</v>
      </c>
      <c r="L1389" s="44">
        <f>COUNTIFS(B:B,B1389)</f>
        <v>3</v>
      </c>
      <c r="M1389" s="46" t="s">
        <v>2542</v>
      </c>
      <c r="N1389" s="39" t="s">
        <v>223</v>
      </c>
      <c r="O1389" s="39" t="s">
        <v>1613</v>
      </c>
      <c r="P1389" s="39" t="s">
        <v>2979</v>
      </c>
    </row>
    <row r="1390" spans="1:16" s="40" customFormat="1" hidden="1" x14ac:dyDescent="0.3">
      <c r="A1390" s="40" t="s">
        <v>1931</v>
      </c>
      <c r="B1390" s="34" t="s">
        <v>686</v>
      </c>
      <c r="C1390" s="35" t="s">
        <v>2576</v>
      </c>
      <c r="D1390" s="41">
        <v>102</v>
      </c>
      <c r="E1390" s="42">
        <f>VLOOKUP(D1390,episodes!$A$1:$B$76,2,FALSE)</f>
        <v>3</v>
      </c>
      <c r="F1390" s="37" t="str">
        <f>VLOOKUP(D1390,episodes!$A$1:$E$76,5,FALSE)</f>
        <v>Charlie X</v>
      </c>
      <c r="G1390" s="37">
        <f>VLOOKUP(D1390,episodes!$A$1:$D$76,3,FALSE)</f>
        <v>1</v>
      </c>
      <c r="H1390" s="37">
        <f>VLOOKUP(D1390,episodes!$A$1:$D$76,4,FALSE)</f>
        <v>2</v>
      </c>
      <c r="I1390" s="36"/>
      <c r="J1390" s="43"/>
      <c r="K1390" s="44">
        <f>COUNTIFS(A:A,A1389)</f>
        <v>14</v>
      </c>
      <c r="L1390" s="44">
        <f>COUNTIFS(B:B,B1390)</f>
        <v>11</v>
      </c>
      <c r="M1390" s="46" t="s">
        <v>1247</v>
      </c>
      <c r="N1390" s="39" t="s">
        <v>1068</v>
      </c>
      <c r="O1390" s="39" t="s">
        <v>1251</v>
      </c>
      <c r="P1390" s="39" t="s">
        <v>2979</v>
      </c>
    </row>
    <row r="1391" spans="1:16" s="40" customFormat="1" hidden="1" x14ac:dyDescent="0.3">
      <c r="A1391" s="40" t="s">
        <v>1931</v>
      </c>
      <c r="B1391" s="34" t="s">
        <v>753</v>
      </c>
      <c r="C1391" s="35" t="s">
        <v>2577</v>
      </c>
      <c r="D1391" s="41">
        <v>102</v>
      </c>
      <c r="E1391" s="42">
        <f>VLOOKUP(D1391,episodes!$A$1:$B$76,2,FALSE)</f>
        <v>3</v>
      </c>
      <c r="F1391" s="37" t="str">
        <f>VLOOKUP(D1391,episodes!$A$1:$E$76,5,FALSE)</f>
        <v>Charlie X</v>
      </c>
      <c r="G1391" s="37">
        <f>VLOOKUP(D1391,episodes!$A$1:$D$76,3,FALSE)</f>
        <v>1</v>
      </c>
      <c r="H1391" s="37">
        <f>VLOOKUP(D1391,episodes!$A$1:$D$76,4,FALSE)</f>
        <v>2</v>
      </c>
      <c r="I1391" s="36"/>
      <c r="J1391" s="43"/>
      <c r="K1391" s="44">
        <f>COUNTIFS(A:A,A1390)</f>
        <v>14</v>
      </c>
      <c r="L1391" s="44">
        <f>COUNTIFS(B:B,B1391)</f>
        <v>2</v>
      </c>
      <c r="M1391" s="39" t="s">
        <v>573</v>
      </c>
      <c r="N1391" s="39" t="s">
        <v>584</v>
      </c>
      <c r="O1391" s="39" t="s">
        <v>1526</v>
      </c>
      <c r="P1391" s="39" t="s">
        <v>2979</v>
      </c>
    </row>
    <row r="1392" spans="1:16" s="40" customFormat="1" hidden="1" x14ac:dyDescent="0.3">
      <c r="A1392" s="40" t="s">
        <v>1931</v>
      </c>
      <c r="B1392" s="34" t="s">
        <v>686</v>
      </c>
      <c r="C1392" s="50" t="s">
        <v>3206</v>
      </c>
      <c r="D1392" s="41">
        <v>108</v>
      </c>
      <c r="E1392" s="42">
        <f>VLOOKUP(D1392,episodes!$A$1:$B$76,2,FALSE)</f>
        <v>9</v>
      </c>
      <c r="F1392" s="37" t="str">
        <f>VLOOKUP(D1392,episodes!$A$1:$E$76,5,FALSE)</f>
        <v>Miri</v>
      </c>
      <c r="G1392" s="37">
        <f>VLOOKUP(D1392,episodes!$A$1:$D$76,3,FALSE)</f>
        <v>1</v>
      </c>
      <c r="H1392" s="37">
        <f>VLOOKUP(D1392,episodes!$A$1:$D$76,4,FALSE)</f>
        <v>8</v>
      </c>
      <c r="I1392" s="36"/>
      <c r="J1392" s="43"/>
      <c r="K1392" s="44">
        <f>COUNTIFS(A:A,A1391)</f>
        <v>14</v>
      </c>
      <c r="L1392" s="44">
        <f>COUNTIFS(B:B,B1392)</f>
        <v>11</v>
      </c>
      <c r="M1392" s="46" t="s">
        <v>2491</v>
      </c>
      <c r="N1392" s="45" t="s">
        <v>118</v>
      </c>
      <c r="O1392" s="39" t="s">
        <v>1045</v>
      </c>
      <c r="P1392" s="39" t="s">
        <v>2979</v>
      </c>
    </row>
    <row r="1393" spans="1:16" s="40" customFormat="1" hidden="1" x14ac:dyDescent="0.3">
      <c r="A1393" s="40" t="s">
        <v>1931</v>
      </c>
      <c r="B1393" s="34" t="s">
        <v>780</v>
      </c>
      <c r="C1393" s="50" t="s">
        <v>3251</v>
      </c>
      <c r="D1393" s="41">
        <v>113</v>
      </c>
      <c r="E1393" s="42">
        <f>VLOOKUP(D1393,episodes!$A$1:$B$76,2,FALSE)</f>
        <v>14</v>
      </c>
      <c r="F1393" s="37" t="str">
        <f>VLOOKUP(D1393,episodes!$A$1:$E$76,5,FALSE)</f>
        <v>The Conscience of the King</v>
      </c>
      <c r="G1393" s="37">
        <f>VLOOKUP(D1393,episodes!$A$1:$D$76,3,FALSE)</f>
        <v>1</v>
      </c>
      <c r="H1393" s="37">
        <f>VLOOKUP(D1393,episodes!$A$1:$D$76,4,FALSE)</f>
        <v>13</v>
      </c>
      <c r="I1393" s="36"/>
      <c r="J1393" s="43"/>
      <c r="K1393" s="44">
        <f>COUNTIFS(A:A,A1392)</f>
        <v>14</v>
      </c>
      <c r="L1393" s="44">
        <f>COUNTIFS(B:B,B1393)</f>
        <v>3</v>
      </c>
      <c r="M1393" s="46" t="s">
        <v>2491</v>
      </c>
      <c r="N1393" s="45" t="s">
        <v>141</v>
      </c>
      <c r="O1393" s="39" t="s">
        <v>1563</v>
      </c>
      <c r="P1393" s="39" t="s">
        <v>2979</v>
      </c>
    </row>
    <row r="1394" spans="1:16" s="40" customFormat="1" hidden="1" x14ac:dyDescent="0.3">
      <c r="A1394" s="40" t="s">
        <v>1931</v>
      </c>
      <c r="B1394" s="34" t="s">
        <v>686</v>
      </c>
      <c r="C1394" s="50" t="s">
        <v>3282</v>
      </c>
      <c r="D1394" s="41">
        <v>115</v>
      </c>
      <c r="E1394" s="42">
        <f>VLOOKUP(D1394,episodes!$A$1:$B$76,2,FALSE)</f>
        <v>16</v>
      </c>
      <c r="F1394" s="37" t="str">
        <f>VLOOKUP(D1394,episodes!$A$1:$E$76,5,FALSE)</f>
        <v>Shore Leave</v>
      </c>
      <c r="G1394" s="37">
        <f>VLOOKUP(D1394,episodes!$A$1:$D$76,3,FALSE)</f>
        <v>1</v>
      </c>
      <c r="H1394" s="37">
        <f>VLOOKUP(D1394,episodes!$A$1:$D$76,4,FALSE)</f>
        <v>15</v>
      </c>
      <c r="I1394" s="36"/>
      <c r="J1394" s="43"/>
      <c r="K1394" s="44">
        <f>COUNTIFS(A:A,A1393)</f>
        <v>14</v>
      </c>
      <c r="L1394" s="44">
        <f>COUNTIFS(B:B,B1394)</f>
        <v>11</v>
      </c>
      <c r="M1394" s="46" t="s">
        <v>2542</v>
      </c>
      <c r="N1394" s="45" t="s">
        <v>522</v>
      </c>
      <c r="O1394" s="39" t="s">
        <v>1271</v>
      </c>
      <c r="P1394" s="39" t="s">
        <v>2979</v>
      </c>
    </row>
    <row r="1395" spans="1:16" hidden="1" x14ac:dyDescent="0.3">
      <c r="A1395" s="40" t="s">
        <v>1931</v>
      </c>
      <c r="B1395" s="34" t="s">
        <v>686</v>
      </c>
      <c r="C1395" s="50" t="s">
        <v>1688</v>
      </c>
      <c r="D1395" s="48">
        <v>120</v>
      </c>
      <c r="E1395" s="42">
        <f>VLOOKUP(D1395,episodes!$A$1:$B$76,2,FALSE)</f>
        <v>21</v>
      </c>
      <c r="F1395" s="37" t="str">
        <f>VLOOKUP(D1395,episodes!$A$1:$E$76,5,FALSE)</f>
        <v>Court Martial</v>
      </c>
      <c r="G1395" s="37">
        <f>VLOOKUP(D1395,episodes!$A$1:$D$76,3,FALSE)</f>
        <v>1</v>
      </c>
      <c r="H1395" s="37">
        <f>VLOOKUP(D1395,episodes!$A$1:$D$76,4,FALSE)</f>
        <v>20</v>
      </c>
      <c r="J1395" s="43"/>
      <c r="K1395" s="44">
        <f>COUNTIFS(A:A,A1394)</f>
        <v>14</v>
      </c>
      <c r="L1395" s="44">
        <f>COUNTIFS(B:B,B1395)</f>
        <v>11</v>
      </c>
      <c r="M1395" s="46" t="s">
        <v>2491</v>
      </c>
      <c r="N1395" s="46" t="s">
        <v>560</v>
      </c>
      <c r="O1395" s="46" t="s">
        <v>1688</v>
      </c>
      <c r="P1395" s="46" t="s">
        <v>2979</v>
      </c>
    </row>
    <row r="1396" spans="1:16" s="39" customFormat="1" hidden="1" x14ac:dyDescent="0.3">
      <c r="A1396" s="40" t="s">
        <v>1931</v>
      </c>
      <c r="B1396" s="34" t="s">
        <v>686</v>
      </c>
      <c r="C1396" s="54" t="str">
        <f>UPPER(LEFT(O1396,1))&amp;RIGHT(O1396,LEN(O1396)-1)</f>
        <v>Kirk flirts with Edith Keeler</v>
      </c>
      <c r="D1396" s="48">
        <v>128</v>
      </c>
      <c r="E1396" s="42">
        <f>VLOOKUP(D1396,episodes!$A$1:$B$76,2,FALSE)</f>
        <v>29</v>
      </c>
      <c r="F1396" s="37" t="str">
        <f>VLOOKUP(D1396,episodes!$A$1:$E$76,5,FALSE)</f>
        <v>The City on the Edge of Forever</v>
      </c>
      <c r="G1396" s="37">
        <f>VLOOKUP(D1396,episodes!$A$1:$D$76,3,FALSE)</f>
        <v>1</v>
      </c>
      <c r="H1396" s="37">
        <f>VLOOKUP(D1396,episodes!$A$1:$D$76,4,FALSE)</f>
        <v>28</v>
      </c>
      <c r="I1396" s="36"/>
      <c r="J1396" s="43"/>
      <c r="K1396" s="44">
        <f>COUNTIFS(A:A,A1395)</f>
        <v>14</v>
      </c>
      <c r="L1396" s="44">
        <f>COUNTIFS(B:B,B1396)</f>
        <v>11</v>
      </c>
      <c r="M1396" s="46" t="s">
        <v>2491</v>
      </c>
      <c r="N1396" s="49" t="s">
        <v>561</v>
      </c>
      <c r="O1396" s="46" t="s">
        <v>1354</v>
      </c>
      <c r="P1396" s="46" t="s">
        <v>2979</v>
      </c>
    </row>
    <row r="1397" spans="1:16" s="39" customFormat="1" hidden="1" x14ac:dyDescent="0.3">
      <c r="A1397" s="40" t="s">
        <v>1931</v>
      </c>
      <c r="B1397" s="34" t="s">
        <v>686</v>
      </c>
      <c r="C1397" s="54" t="str">
        <f>UPPER(LEFT(O1397,1))&amp;RIGHT(O1397,LEN(O1397)-1)</f>
        <v>Nurse Chapel flirts with Spock by making plemic soup</v>
      </c>
      <c r="D1397" s="48">
        <v>201</v>
      </c>
      <c r="E1397" s="42">
        <f>VLOOKUP(D1397,episodes!$A$1:$B$76,2,FALSE)</f>
        <v>31</v>
      </c>
      <c r="F1397" s="37" t="str">
        <f>VLOOKUP(D1397,episodes!$A$1:$E$76,5,FALSE)</f>
        <v>Amok Time</v>
      </c>
      <c r="G1397" s="37">
        <f>VLOOKUP(D1397,episodes!$A$1:$D$76,3,FALSE)</f>
        <v>2</v>
      </c>
      <c r="H1397" s="37">
        <f>VLOOKUP(D1397,episodes!$A$1:$D$76,4,FALSE)</f>
        <v>1</v>
      </c>
      <c r="I1397" s="36"/>
      <c r="J1397" s="43"/>
      <c r="K1397" s="44">
        <f>COUNTIFS(A:A,A1396)</f>
        <v>14</v>
      </c>
      <c r="L1397" s="44">
        <f>COUNTIFS(B:B,B1397)</f>
        <v>11</v>
      </c>
      <c r="M1397" s="46" t="s">
        <v>521</v>
      </c>
      <c r="N1397" s="49" t="s">
        <v>2558</v>
      </c>
      <c r="O1397" s="46" t="s">
        <v>1432</v>
      </c>
      <c r="P1397" s="46" t="s">
        <v>2979</v>
      </c>
    </row>
    <row r="1398" spans="1:16" hidden="1" x14ac:dyDescent="0.3">
      <c r="A1398" s="40" t="s">
        <v>1931</v>
      </c>
      <c r="B1398" s="34" t="s">
        <v>686</v>
      </c>
      <c r="C1398" s="54" t="str">
        <f>UPPER(LEFT(O1398,1))&amp;RIGHT(O1398,LEN(O1398)-1)</f>
        <v>Spock asks Nurse Chapel to make him soup</v>
      </c>
      <c r="D1398" s="48">
        <v>201</v>
      </c>
      <c r="E1398" s="42">
        <f>VLOOKUP(D1398,episodes!$A$1:$B$76,2,FALSE)</f>
        <v>31</v>
      </c>
      <c r="F1398" s="37" t="str">
        <f>VLOOKUP(D1398,episodes!$A$1:$E$76,5,FALSE)</f>
        <v>Amok Time</v>
      </c>
      <c r="G1398" s="37">
        <f>VLOOKUP(D1398,episodes!$A$1:$D$76,3,FALSE)</f>
        <v>2</v>
      </c>
      <c r="H1398" s="37">
        <f>VLOOKUP(D1398,episodes!$A$1:$D$76,4,FALSE)</f>
        <v>1</v>
      </c>
      <c r="J1398" s="43"/>
      <c r="K1398" s="44">
        <f>COUNTIFS(A:A,A1397)</f>
        <v>14</v>
      </c>
      <c r="L1398" s="44">
        <f>COUNTIFS(B:B,B1398)</f>
        <v>11</v>
      </c>
      <c r="M1398" s="46" t="s">
        <v>521</v>
      </c>
      <c r="N1398" s="49" t="s">
        <v>1068</v>
      </c>
      <c r="O1398" s="46" t="s">
        <v>1433</v>
      </c>
      <c r="P1398" s="46" t="s">
        <v>2979</v>
      </c>
    </row>
    <row r="1399" spans="1:16" s="40" customFormat="1" hidden="1" x14ac:dyDescent="0.3">
      <c r="A1399" s="40" t="s">
        <v>1931</v>
      </c>
      <c r="B1399" s="34" t="s">
        <v>686</v>
      </c>
      <c r="C1399" s="54" t="str">
        <f>UPPER(LEFT(O1399,1))&amp;RIGHT(O1399,LEN(O1399)-1)</f>
        <v>Scotty ask Lt. Carolyn Palamas if she'd like to go for coffee</v>
      </c>
      <c r="D1399" s="41">
        <v>202</v>
      </c>
      <c r="E1399" s="42">
        <f>VLOOKUP(D1399,episodes!$A$1:$B$76,2,FALSE)</f>
        <v>32</v>
      </c>
      <c r="F1399" s="37" t="str">
        <f>VLOOKUP(D1399,episodes!$A$1:$E$76,5,FALSE)</f>
        <v>Who Mourns for Adonais?</v>
      </c>
      <c r="G1399" s="37">
        <f>VLOOKUP(D1399,episodes!$A$1:$D$76,3,FALSE)</f>
        <v>2</v>
      </c>
      <c r="H1399" s="37">
        <f>VLOOKUP(D1399,episodes!$A$1:$D$76,4,FALSE)</f>
        <v>2</v>
      </c>
      <c r="I1399" s="36"/>
      <c r="J1399" s="43"/>
      <c r="K1399" s="44">
        <f>COUNTIFS(A:A,A1398)</f>
        <v>14</v>
      </c>
      <c r="L1399" s="44">
        <f>COUNTIFS(B:B,B1399)</f>
        <v>11</v>
      </c>
      <c r="M1399" s="46" t="s">
        <v>2536</v>
      </c>
      <c r="N1399" s="39" t="s">
        <v>559</v>
      </c>
      <c r="O1399" s="39" t="s">
        <v>1447</v>
      </c>
      <c r="P1399" s="39" t="s">
        <v>2979</v>
      </c>
    </row>
    <row r="1400" spans="1:16" s="40" customFormat="1" hidden="1" x14ac:dyDescent="0.3">
      <c r="A1400" s="40" t="s">
        <v>1931</v>
      </c>
      <c r="B1400" s="40" t="s">
        <v>686</v>
      </c>
      <c r="C1400" s="35" t="s">
        <v>3447</v>
      </c>
      <c r="D1400" s="41">
        <v>204</v>
      </c>
      <c r="E1400" s="42">
        <f>VLOOKUP(D1400,episodes!$A$1:$B$81,2,FALSE)</f>
        <v>34</v>
      </c>
      <c r="F1400" s="37" t="str">
        <f>VLOOKUP(D1400,episodes!$A$1:$E$81,5,FALSE)</f>
        <v>Mirror, Mirror</v>
      </c>
      <c r="G1400" s="37">
        <f>VLOOKUP(D1400,episodes!$A$1:$D$81,3,FALSE)</f>
        <v>2</v>
      </c>
      <c r="H1400" s="37">
        <f>VLOOKUP(D1400,episodes!$A$1:$D$81,4,FALSE)</f>
        <v>4</v>
      </c>
      <c r="I1400" s="36"/>
      <c r="J1400" s="43"/>
      <c r="K1400" s="44">
        <f>COUNTIFS(A:A,A1400)</f>
        <v>14</v>
      </c>
      <c r="L1400" s="44">
        <f>COUNTIFS(B:B,B1400)</f>
        <v>11</v>
      </c>
      <c r="M1400" s="39"/>
      <c r="N1400" s="39" t="s">
        <v>192</v>
      </c>
      <c r="O1400" s="62"/>
      <c r="P1400" s="39" t="s">
        <v>2979</v>
      </c>
    </row>
    <row r="1401" spans="1:16" s="40" customFormat="1" hidden="1" x14ac:dyDescent="0.3">
      <c r="A1401" s="40" t="s">
        <v>1932</v>
      </c>
      <c r="B1401" s="34" t="s">
        <v>837</v>
      </c>
      <c r="C1401" s="35" t="s">
        <v>2578</v>
      </c>
      <c r="D1401" s="41">
        <v>102</v>
      </c>
      <c r="E1401" s="42">
        <f>VLOOKUP(D1401,episodes!$A$1:$B$76,2,FALSE)</f>
        <v>3</v>
      </c>
      <c r="F1401" s="37" t="str">
        <f>VLOOKUP(D1401,episodes!$A$1:$E$76,5,FALSE)</f>
        <v>Charlie X</v>
      </c>
      <c r="G1401" s="37">
        <f>VLOOKUP(D1401,episodes!$A$1:$D$76,3,FALSE)</f>
        <v>1</v>
      </c>
      <c r="H1401" s="37">
        <f>VLOOKUP(D1401,episodes!$A$1:$D$76,4,FALSE)</f>
        <v>2</v>
      </c>
      <c r="I1401" s="36"/>
      <c r="J1401" s="43"/>
      <c r="K1401" s="44">
        <f>COUNTIFS(A:A,A1400)</f>
        <v>14</v>
      </c>
      <c r="L1401" s="44">
        <f>COUNTIFS(B:B,B1401)</f>
        <v>8</v>
      </c>
      <c r="M1401" s="39" t="s">
        <v>2491</v>
      </c>
      <c r="N1401" s="39"/>
      <c r="O1401" s="39" t="s">
        <v>1046</v>
      </c>
      <c r="P1401" s="39" t="s">
        <v>2979</v>
      </c>
    </row>
    <row r="1402" spans="1:16" s="40" customFormat="1" hidden="1" x14ac:dyDescent="0.3">
      <c r="A1402" s="40" t="s">
        <v>1932</v>
      </c>
      <c r="B1402" s="34" t="s">
        <v>837</v>
      </c>
      <c r="C1402" s="35" t="s">
        <v>2579</v>
      </c>
      <c r="D1402" s="41">
        <v>102</v>
      </c>
      <c r="E1402" s="42">
        <f>VLOOKUP(D1402,episodes!$A$1:$B$76,2,FALSE)</f>
        <v>3</v>
      </c>
      <c r="F1402" s="37" t="str">
        <f>VLOOKUP(D1402,episodes!$A$1:$E$76,5,FALSE)</f>
        <v>Charlie X</v>
      </c>
      <c r="G1402" s="37">
        <f>VLOOKUP(D1402,episodes!$A$1:$D$76,3,FALSE)</f>
        <v>1</v>
      </c>
      <c r="H1402" s="37">
        <f>VLOOKUP(D1402,episodes!$A$1:$D$76,4,FALSE)</f>
        <v>2</v>
      </c>
      <c r="I1402" s="36"/>
      <c r="J1402" s="43"/>
      <c r="K1402" s="44">
        <f>COUNTIFS(A:A,A1401)</f>
        <v>6</v>
      </c>
      <c r="L1402" s="44">
        <f>COUNTIFS(B:B,B1402)</f>
        <v>8</v>
      </c>
      <c r="M1402" s="39" t="s">
        <v>93</v>
      </c>
      <c r="N1402" s="39"/>
      <c r="O1402" s="39" t="s">
        <v>377</v>
      </c>
      <c r="P1402" s="39" t="s">
        <v>2979</v>
      </c>
    </row>
    <row r="1403" spans="1:16" s="40" customFormat="1" hidden="1" x14ac:dyDescent="0.3">
      <c r="A1403" s="40" t="s">
        <v>1932</v>
      </c>
      <c r="B1403" s="34" t="s">
        <v>837</v>
      </c>
      <c r="C1403" s="50" t="s">
        <v>2649</v>
      </c>
      <c r="D1403" s="41">
        <v>104</v>
      </c>
      <c r="E1403" s="42">
        <f>VLOOKUP(D1403,episodes!$A$1:$B$76,2,FALSE)</f>
        <v>5</v>
      </c>
      <c r="F1403" s="37" t="str">
        <f>VLOOKUP(D1403,episodes!$A$1:$E$76,5,FALSE)</f>
        <v>The Naked Time</v>
      </c>
      <c r="G1403" s="37">
        <f>VLOOKUP(D1403,episodes!$A$1:$D$76,3,FALSE)</f>
        <v>1</v>
      </c>
      <c r="H1403" s="37">
        <f>VLOOKUP(D1403,episodes!$A$1:$D$76,4,FALSE)</f>
        <v>4</v>
      </c>
      <c r="I1403" s="36"/>
      <c r="J1403" s="43"/>
      <c r="K1403" s="44">
        <f>COUNTIFS(A:A,A1402)</f>
        <v>6</v>
      </c>
      <c r="L1403" s="44">
        <f>COUNTIFS(B:B,B1403)</f>
        <v>8</v>
      </c>
      <c r="M1403" s="39" t="s">
        <v>2527</v>
      </c>
      <c r="N1403" s="45"/>
      <c r="O1403" s="39" t="s">
        <v>1259</v>
      </c>
      <c r="P1403" s="39" t="s">
        <v>2979</v>
      </c>
    </row>
    <row r="1404" spans="1:16" s="40" customFormat="1" hidden="1" x14ac:dyDescent="0.3">
      <c r="A1404" s="40" t="s">
        <v>1932</v>
      </c>
      <c r="B1404" s="34" t="s">
        <v>837</v>
      </c>
      <c r="C1404" s="50" t="s">
        <v>2699</v>
      </c>
      <c r="D1404" s="41">
        <v>105</v>
      </c>
      <c r="E1404" s="42">
        <f>VLOOKUP(D1404,episodes!$A$1:$B$76,2,FALSE)</f>
        <v>6</v>
      </c>
      <c r="F1404" s="37" t="str">
        <f>VLOOKUP(D1404,episodes!$A$1:$E$76,5,FALSE)</f>
        <v>The Enemy Within</v>
      </c>
      <c r="G1404" s="37">
        <f>VLOOKUP(D1404,episodes!$A$1:$D$76,3,FALSE)</f>
        <v>1</v>
      </c>
      <c r="H1404" s="37">
        <f>VLOOKUP(D1404,episodes!$A$1:$D$76,4,FALSE)</f>
        <v>5</v>
      </c>
      <c r="I1404" s="36"/>
      <c r="J1404" s="43"/>
      <c r="K1404" s="44">
        <f>COUNTIFS(A:A,A1403)</f>
        <v>6</v>
      </c>
      <c r="L1404" s="44">
        <f>COUNTIFS(B:B,B1404)</f>
        <v>8</v>
      </c>
      <c r="M1404" s="39" t="s">
        <v>2491</v>
      </c>
      <c r="N1404" s="39"/>
      <c r="O1404" s="39" t="s">
        <v>1047</v>
      </c>
      <c r="P1404" s="39" t="s">
        <v>2979</v>
      </c>
    </row>
    <row r="1405" spans="1:16" s="40" customFormat="1" hidden="1" x14ac:dyDescent="0.3">
      <c r="A1405" s="40" t="s">
        <v>1932</v>
      </c>
      <c r="B1405" s="34" t="s">
        <v>837</v>
      </c>
      <c r="C1405" s="50" t="s">
        <v>2966</v>
      </c>
      <c r="D1405" s="41">
        <v>107</v>
      </c>
      <c r="E1405" s="42">
        <f>VLOOKUP(D1405,episodes!$A$1:$B$76,2,FALSE)</f>
        <v>8</v>
      </c>
      <c r="F1405" s="37" t="str">
        <f>VLOOKUP(D1405,episodes!$A$1:$E$76,5,FALSE)</f>
        <v>What Are Little Girls Made Of?</v>
      </c>
      <c r="G1405" s="37">
        <f>VLOOKUP(D1405,episodes!$A$1:$D$76,3,FALSE)</f>
        <v>1</v>
      </c>
      <c r="H1405" s="37">
        <f>VLOOKUP(D1405,episodes!$A$1:$D$76,4,FALSE)</f>
        <v>7</v>
      </c>
      <c r="I1405" s="36"/>
      <c r="J1405" s="43"/>
      <c r="K1405" s="44">
        <f>COUNTIFS(A:A,A1404)</f>
        <v>6</v>
      </c>
      <c r="L1405" s="44">
        <f>COUNTIFS(B:B,B1405)</f>
        <v>8</v>
      </c>
      <c r="M1405" s="39" t="s">
        <v>2491</v>
      </c>
      <c r="N1405" s="39"/>
      <c r="O1405" s="39" t="s">
        <v>1048</v>
      </c>
      <c r="P1405" s="39" t="s">
        <v>2979</v>
      </c>
    </row>
    <row r="1406" spans="1:16" s="40" customFormat="1" hidden="1" x14ac:dyDescent="0.3">
      <c r="A1406" s="40" t="s">
        <v>1932</v>
      </c>
      <c r="B1406" s="34" t="s">
        <v>837</v>
      </c>
      <c r="C1406" s="50" t="s">
        <v>3236</v>
      </c>
      <c r="D1406" s="41">
        <v>110</v>
      </c>
      <c r="E1406" s="42">
        <f>VLOOKUP(D1406,episodes!$A$1:$B$76,2,FALSE)</f>
        <v>11</v>
      </c>
      <c r="F1406" s="37" t="str">
        <f>VLOOKUP(D1406,episodes!$A$1:$E$76,5,FALSE)</f>
        <v>The Corbomite Maneuver</v>
      </c>
      <c r="G1406" s="37">
        <f>VLOOKUP(D1406,episodes!$A$1:$D$76,3,FALSE)</f>
        <v>1</v>
      </c>
      <c r="H1406" s="37">
        <f>VLOOKUP(D1406,episodes!$A$1:$D$76,4,FALSE)</f>
        <v>10</v>
      </c>
      <c r="I1406" s="36"/>
      <c r="J1406" s="43"/>
      <c r="K1406" s="44">
        <f>COUNTIFS(A:A,A1405)</f>
        <v>6</v>
      </c>
      <c r="L1406" s="44">
        <f>COUNTIFS(B:B,B1406)</f>
        <v>8</v>
      </c>
      <c r="M1406" s="39" t="s">
        <v>2491</v>
      </c>
      <c r="N1406" s="45"/>
      <c r="O1406" s="39" t="s">
        <v>1187</v>
      </c>
      <c r="P1406" s="39" t="s">
        <v>2979</v>
      </c>
    </row>
    <row r="1407" spans="1:16" s="40" customFormat="1" hidden="1" x14ac:dyDescent="0.3">
      <c r="A1407" s="40" t="s">
        <v>1933</v>
      </c>
      <c r="B1407" s="43" t="s">
        <v>508</v>
      </c>
      <c r="C1407" s="54" t="str">
        <f>UPPER(LEFT(O1407,1))&amp;RIGHT(O1407,LEN(O1407)-1)</f>
        <v>McCoy says he's giving Kirk a "tri-ox" shot but is really inducing a coma (saying it would compensate for the thin air)</v>
      </c>
      <c r="D1407" s="48">
        <v>201</v>
      </c>
      <c r="E1407" s="42">
        <f>VLOOKUP(D1407,episodes!$A$1:$B$76,2,FALSE)</f>
        <v>31</v>
      </c>
      <c r="F1407" s="37" t="str">
        <f>VLOOKUP(D1407,episodes!$A$1:$E$76,5,FALSE)</f>
        <v>Amok Time</v>
      </c>
      <c r="G1407" s="37">
        <f>VLOOKUP(D1407,episodes!$A$1:$D$76,3,FALSE)</f>
        <v>2</v>
      </c>
      <c r="H1407" s="37">
        <f>VLOOKUP(D1407,episodes!$A$1:$D$76,4,FALSE)</f>
        <v>1</v>
      </c>
      <c r="I1407" s="36"/>
      <c r="J1407" s="43"/>
      <c r="K1407" s="44">
        <f>COUNTIFS(A:A,A1406)</f>
        <v>6</v>
      </c>
      <c r="L1407" s="44">
        <f>COUNTIFS(B:B,B1407)</f>
        <v>5</v>
      </c>
      <c r="M1407" s="46" t="s">
        <v>2542</v>
      </c>
      <c r="N1407" s="49" t="s">
        <v>2491</v>
      </c>
      <c r="O1407" s="46" t="s">
        <v>1188</v>
      </c>
      <c r="P1407" s="46" t="s">
        <v>2979</v>
      </c>
    </row>
    <row r="1408" spans="1:16" s="40" customFormat="1" hidden="1" x14ac:dyDescent="0.3">
      <c r="A1408" s="40" t="s">
        <v>1934</v>
      </c>
      <c r="B1408" s="40" t="s">
        <v>739</v>
      </c>
      <c r="C1408" s="35" t="s">
        <v>645</v>
      </c>
      <c r="D1408" s="41">
        <v>102</v>
      </c>
      <c r="E1408" s="42">
        <f>VLOOKUP(D1408,episodes!$A$1:$B$76,2,FALSE)</f>
        <v>3</v>
      </c>
      <c r="F1408" s="37" t="str">
        <f>VLOOKUP(D1408,episodes!$A$1:$E$76,5,FALSE)</f>
        <v>Charlie X</v>
      </c>
      <c r="G1408" s="37">
        <f>VLOOKUP(D1408,episodes!$A$1:$D$76,3,FALSE)</f>
        <v>1</v>
      </c>
      <c r="H1408" s="37">
        <f>VLOOKUP(D1408,episodes!$A$1:$D$76,4,FALSE)</f>
        <v>2</v>
      </c>
      <c r="I1408" s="36"/>
      <c r="J1408" s="43"/>
      <c r="K1408" s="44">
        <f>COUNTIFS(A:A,A1407)</f>
        <v>1</v>
      </c>
      <c r="L1408" s="44">
        <f>COUNTIFS(B:B,B1408)</f>
        <v>9</v>
      </c>
      <c r="M1408" s="46" t="s">
        <v>93</v>
      </c>
      <c r="N1408" s="39"/>
      <c r="O1408" s="46" t="s">
        <v>645</v>
      </c>
      <c r="P1408" s="39" t="s">
        <v>2979</v>
      </c>
    </row>
    <row r="1409" spans="1:16" s="40" customFormat="1" hidden="1" x14ac:dyDescent="0.3">
      <c r="A1409" s="40" t="s">
        <v>1934</v>
      </c>
      <c r="B1409" s="40" t="s">
        <v>739</v>
      </c>
      <c r="C1409" s="35" t="s">
        <v>2580</v>
      </c>
      <c r="D1409" s="41">
        <v>102</v>
      </c>
      <c r="E1409" s="42">
        <f>VLOOKUP(D1409,episodes!$A$1:$B$76,2,FALSE)</f>
        <v>3</v>
      </c>
      <c r="F1409" s="37" t="str">
        <f>VLOOKUP(D1409,episodes!$A$1:$E$76,5,FALSE)</f>
        <v>Charlie X</v>
      </c>
      <c r="G1409" s="37">
        <f>VLOOKUP(D1409,episodes!$A$1:$D$76,3,FALSE)</f>
        <v>1</v>
      </c>
      <c r="H1409" s="37">
        <f>VLOOKUP(D1409,episodes!$A$1:$D$76,4,FALSE)</f>
        <v>2</v>
      </c>
      <c r="I1409" s="36"/>
      <c r="J1409" s="43"/>
      <c r="K1409" s="44">
        <f>COUNTIFS(A:A,A1408)</f>
        <v>10</v>
      </c>
      <c r="L1409" s="44">
        <f>COUNTIFS(B:B,B1409)</f>
        <v>9</v>
      </c>
      <c r="M1409" s="46" t="s">
        <v>2491</v>
      </c>
      <c r="N1409" s="39" t="s">
        <v>1068</v>
      </c>
      <c r="O1409" s="39" t="s">
        <v>1135</v>
      </c>
      <c r="P1409" s="39" t="s">
        <v>2979</v>
      </c>
    </row>
    <row r="1410" spans="1:16" s="40" customFormat="1" hidden="1" x14ac:dyDescent="0.3">
      <c r="A1410" s="40" t="s">
        <v>1934</v>
      </c>
      <c r="B1410" s="40" t="s">
        <v>739</v>
      </c>
      <c r="C1410" s="35" t="s">
        <v>2581</v>
      </c>
      <c r="D1410" s="41">
        <v>102</v>
      </c>
      <c r="E1410" s="42">
        <f>VLOOKUP(D1410,episodes!$A$1:$B$76,2,FALSE)</f>
        <v>3</v>
      </c>
      <c r="F1410" s="37" t="str">
        <f>VLOOKUP(D1410,episodes!$A$1:$E$76,5,FALSE)</f>
        <v>Charlie X</v>
      </c>
      <c r="G1410" s="37">
        <f>VLOOKUP(D1410,episodes!$A$1:$D$76,3,FALSE)</f>
        <v>1</v>
      </c>
      <c r="H1410" s="37">
        <f>VLOOKUP(D1410,episodes!$A$1:$D$76,4,FALSE)</f>
        <v>2</v>
      </c>
      <c r="I1410" s="36"/>
      <c r="J1410" s="43"/>
      <c r="K1410" s="44">
        <f>COUNTIFS(A:A,A1409)</f>
        <v>10</v>
      </c>
      <c r="L1410" s="44">
        <f>COUNTIFS(B:B,B1410)</f>
        <v>9</v>
      </c>
      <c r="M1410" s="46" t="s">
        <v>1068</v>
      </c>
      <c r="N1410" s="39" t="s">
        <v>573</v>
      </c>
      <c r="O1410" s="39" t="s">
        <v>1527</v>
      </c>
      <c r="P1410" s="39" t="s">
        <v>2979</v>
      </c>
    </row>
    <row r="1411" spans="1:16" s="40" customFormat="1" hidden="1" x14ac:dyDescent="0.3">
      <c r="A1411" s="40" t="s">
        <v>1934</v>
      </c>
      <c r="B1411" s="40" t="s">
        <v>739</v>
      </c>
      <c r="C1411" s="50" t="s">
        <v>2580</v>
      </c>
      <c r="D1411" s="41">
        <v>103</v>
      </c>
      <c r="E1411" s="42">
        <f>VLOOKUP(D1411,episodes!$A$1:$B$76,2,FALSE)</f>
        <v>4</v>
      </c>
      <c r="F1411" s="37" t="str">
        <f>VLOOKUP(D1411,episodes!$A$1:$E$76,5,FALSE)</f>
        <v>Where No Man Has Gone Before</v>
      </c>
      <c r="G1411" s="37">
        <f>VLOOKUP(D1411,episodes!$A$1:$D$76,3,FALSE)</f>
        <v>1</v>
      </c>
      <c r="H1411" s="37">
        <f>VLOOKUP(D1411,episodes!$A$1:$D$76,4,FALSE)</f>
        <v>3</v>
      </c>
      <c r="I1411" s="36"/>
      <c r="J1411" s="43"/>
      <c r="K1411" s="44">
        <f>COUNTIFS(A:A,A1410)</f>
        <v>10</v>
      </c>
      <c r="L1411" s="44">
        <f>COUNTIFS(B:B,B1411)</f>
        <v>9</v>
      </c>
      <c r="M1411" s="46" t="s">
        <v>2491</v>
      </c>
      <c r="N1411" s="39" t="s">
        <v>1068</v>
      </c>
      <c r="O1411" s="39" t="s">
        <v>1135</v>
      </c>
      <c r="P1411" s="39" t="s">
        <v>2979</v>
      </c>
    </row>
    <row r="1412" spans="1:16" s="40" customFormat="1" hidden="1" x14ac:dyDescent="0.3">
      <c r="A1412" s="40" t="s">
        <v>1934</v>
      </c>
      <c r="B1412" s="40" t="s">
        <v>739</v>
      </c>
      <c r="C1412" s="50" t="s">
        <v>2650</v>
      </c>
      <c r="D1412" s="41">
        <v>104</v>
      </c>
      <c r="E1412" s="42">
        <f>VLOOKUP(D1412,episodes!$A$1:$B$76,2,FALSE)</f>
        <v>5</v>
      </c>
      <c r="F1412" s="37" t="str">
        <f>VLOOKUP(D1412,episodes!$A$1:$E$76,5,FALSE)</f>
        <v>The Naked Time</v>
      </c>
      <c r="G1412" s="37">
        <f>VLOOKUP(D1412,episodes!$A$1:$D$76,3,FALSE)</f>
        <v>1</v>
      </c>
      <c r="H1412" s="37">
        <f>VLOOKUP(D1412,episodes!$A$1:$D$76,4,FALSE)</f>
        <v>4</v>
      </c>
      <c r="I1412" s="36"/>
      <c r="J1412" s="43"/>
      <c r="K1412" s="44">
        <f>COUNTIFS(A:A,A1411)</f>
        <v>10</v>
      </c>
      <c r="L1412" s="44">
        <f>COUNTIFS(B:B,B1412)</f>
        <v>9</v>
      </c>
      <c r="M1412" s="39" t="s">
        <v>93</v>
      </c>
      <c r="N1412" s="45"/>
      <c r="O1412" s="39" t="s">
        <v>371</v>
      </c>
      <c r="P1412" s="39" t="s">
        <v>2979</v>
      </c>
    </row>
    <row r="1413" spans="1:16" s="40" customFormat="1" hidden="1" x14ac:dyDescent="0.3">
      <c r="A1413" s="40" t="s">
        <v>1934</v>
      </c>
      <c r="B1413" s="40" t="s">
        <v>739</v>
      </c>
      <c r="C1413" s="50" t="s">
        <v>2650</v>
      </c>
      <c r="D1413" s="41">
        <v>110</v>
      </c>
      <c r="E1413" s="42">
        <f>VLOOKUP(D1413,episodes!$A$1:$B$76,2,FALSE)</f>
        <v>11</v>
      </c>
      <c r="F1413" s="37" t="str">
        <f>VLOOKUP(D1413,episodes!$A$1:$E$76,5,FALSE)</f>
        <v>The Corbomite Maneuver</v>
      </c>
      <c r="G1413" s="37">
        <f>VLOOKUP(D1413,episodes!$A$1:$D$76,3,FALSE)</f>
        <v>1</v>
      </c>
      <c r="H1413" s="37">
        <f>VLOOKUP(D1413,episodes!$A$1:$D$76,4,FALSE)</f>
        <v>10</v>
      </c>
      <c r="I1413" s="36"/>
      <c r="J1413" s="43"/>
      <c r="K1413" s="44">
        <f>COUNTIFS(A:A,A1412)</f>
        <v>10</v>
      </c>
      <c r="L1413" s="44">
        <f>COUNTIFS(B:B,B1413)</f>
        <v>9</v>
      </c>
      <c r="M1413" s="39" t="s">
        <v>93</v>
      </c>
      <c r="N1413" s="39"/>
      <c r="O1413" s="39" t="s">
        <v>371</v>
      </c>
      <c r="P1413" s="39" t="s">
        <v>2979</v>
      </c>
    </row>
    <row r="1414" spans="1:16" s="40" customFormat="1" hidden="1" x14ac:dyDescent="0.3">
      <c r="A1414" s="40" t="s">
        <v>1934</v>
      </c>
      <c r="B1414" s="40" t="s">
        <v>739</v>
      </c>
      <c r="C1414" s="50" t="s">
        <v>371</v>
      </c>
      <c r="D1414" s="41">
        <v>113</v>
      </c>
      <c r="E1414" s="42">
        <f>VLOOKUP(D1414,episodes!$A$1:$B$76,2,FALSE)</f>
        <v>14</v>
      </c>
      <c r="F1414" s="37" t="str">
        <f>VLOOKUP(D1414,episodes!$A$1:$E$76,5,FALSE)</f>
        <v>The Conscience of the King</v>
      </c>
      <c r="G1414" s="37">
        <f>VLOOKUP(D1414,episodes!$A$1:$D$76,3,FALSE)</f>
        <v>1</v>
      </c>
      <c r="H1414" s="37">
        <f>VLOOKUP(D1414,episodes!$A$1:$D$76,4,FALSE)</f>
        <v>13</v>
      </c>
      <c r="I1414" s="36"/>
      <c r="J1414" s="43"/>
      <c r="K1414" s="44">
        <f>COUNTIFS(A:A,A1413)</f>
        <v>10</v>
      </c>
      <c r="L1414" s="44">
        <f>COUNTIFS(B:B,B1414)</f>
        <v>9</v>
      </c>
      <c r="M1414" s="39" t="s">
        <v>93</v>
      </c>
      <c r="N1414" s="39"/>
      <c r="O1414" s="39" t="s">
        <v>371</v>
      </c>
      <c r="P1414" s="39" t="s">
        <v>2979</v>
      </c>
    </row>
    <row r="1415" spans="1:16" s="40" customFormat="1" hidden="1" x14ac:dyDescent="0.3">
      <c r="A1415" s="40" t="s">
        <v>1934</v>
      </c>
      <c r="B1415" s="40" t="s">
        <v>740</v>
      </c>
      <c r="C1415" s="54" t="str">
        <f>UPPER(LEFT(O1415,1))&amp;RIGHT(O1415,LEN(O1415)-1)</f>
        <v>3d checkers in background of rec room</v>
      </c>
      <c r="D1415" s="48">
        <v>127</v>
      </c>
      <c r="E1415" s="42">
        <f>VLOOKUP(D1415,episodes!$A$1:$B$76,2,FALSE)</f>
        <v>28</v>
      </c>
      <c r="F1415" s="37" t="str">
        <f>VLOOKUP(D1415,episodes!$A$1:$E$76,5,FALSE)</f>
        <v>The Alternative Factor</v>
      </c>
      <c r="G1415" s="37">
        <f>VLOOKUP(D1415,episodes!$A$1:$D$76,3,FALSE)</f>
        <v>1</v>
      </c>
      <c r="H1415" s="37">
        <f>VLOOKUP(D1415,episodes!$A$1:$D$76,4,FALSE)</f>
        <v>27</v>
      </c>
      <c r="I1415" s="36"/>
      <c r="J1415" s="43"/>
      <c r="K1415" s="44">
        <f>COUNTIFS(A:A,A1414)</f>
        <v>10</v>
      </c>
      <c r="L1415" s="44">
        <f>COUNTIFS(B:B,B1415)</f>
        <v>1</v>
      </c>
      <c r="M1415" s="46" t="s">
        <v>93</v>
      </c>
      <c r="N1415" s="46"/>
      <c r="O1415" s="39" t="s">
        <v>372</v>
      </c>
      <c r="P1415" s="46" t="s">
        <v>2979</v>
      </c>
    </row>
    <row r="1416" spans="1:16" s="40" customFormat="1" hidden="1" x14ac:dyDescent="0.3">
      <c r="A1416" s="40" t="s">
        <v>1934</v>
      </c>
      <c r="B1416" s="40" t="s">
        <v>739</v>
      </c>
      <c r="C1416" s="54" t="str">
        <f>UPPER(LEFT(O1416,1))&amp;RIGHT(O1416,LEN(O1416)-1)</f>
        <v>3d chessboard in background of rec room</v>
      </c>
      <c r="D1416" s="48">
        <v>127</v>
      </c>
      <c r="E1416" s="42">
        <f>VLOOKUP(D1416,episodes!$A$1:$B$76,2,FALSE)</f>
        <v>28</v>
      </c>
      <c r="F1416" s="37" t="str">
        <f>VLOOKUP(D1416,episodes!$A$1:$E$76,5,FALSE)</f>
        <v>The Alternative Factor</v>
      </c>
      <c r="G1416" s="37">
        <f>VLOOKUP(D1416,episodes!$A$1:$D$76,3,FALSE)</f>
        <v>1</v>
      </c>
      <c r="H1416" s="37">
        <f>VLOOKUP(D1416,episodes!$A$1:$D$76,4,FALSE)</f>
        <v>27</v>
      </c>
      <c r="I1416" s="36"/>
      <c r="J1416" s="43"/>
      <c r="K1416" s="44">
        <f>COUNTIFS(A:A,A1415)</f>
        <v>10</v>
      </c>
      <c r="L1416" s="44">
        <f>COUNTIFS(B:B,B1416)</f>
        <v>9</v>
      </c>
      <c r="M1416" s="39" t="s">
        <v>93</v>
      </c>
      <c r="N1416" s="46"/>
      <c r="O1416" s="39" t="s">
        <v>371</v>
      </c>
      <c r="P1416" s="46" t="s">
        <v>2979</v>
      </c>
    </row>
    <row r="1417" spans="1:16" s="40" customFormat="1" hidden="1" x14ac:dyDescent="0.3">
      <c r="A1417" s="40" t="s">
        <v>1934</v>
      </c>
      <c r="B1417" s="40" t="s">
        <v>739</v>
      </c>
      <c r="C1417" s="54" t="str">
        <f>UPPER(LEFT(O1417,1))&amp;RIGHT(O1417,LEN(O1417)-1)</f>
        <v>3d chessboard in Spock's quarters</v>
      </c>
      <c r="D1417" s="48">
        <v>201</v>
      </c>
      <c r="E1417" s="42">
        <f>VLOOKUP(D1417,episodes!$A$1:$B$76,2,FALSE)</f>
        <v>31</v>
      </c>
      <c r="F1417" s="37" t="str">
        <f>VLOOKUP(D1417,episodes!$A$1:$E$76,5,FALSE)</f>
        <v>Amok Time</v>
      </c>
      <c r="G1417" s="37">
        <f>VLOOKUP(D1417,episodes!$A$1:$D$76,3,FALSE)</f>
        <v>2</v>
      </c>
      <c r="H1417" s="37">
        <f>VLOOKUP(D1417,episodes!$A$1:$D$76,4,FALSE)</f>
        <v>1</v>
      </c>
      <c r="I1417" s="36"/>
      <c r="J1417" s="43"/>
      <c r="K1417" s="44">
        <f>COUNTIFS(A:A,A1416)</f>
        <v>10</v>
      </c>
      <c r="L1417" s="44">
        <f>COUNTIFS(B:B,B1417)</f>
        <v>9</v>
      </c>
      <c r="M1417" s="46" t="s">
        <v>1068</v>
      </c>
      <c r="N1417" s="49"/>
      <c r="O1417" s="46" t="s">
        <v>1136</v>
      </c>
      <c r="P1417" s="46" t="s">
        <v>2979</v>
      </c>
    </row>
    <row r="1418" spans="1:16" s="40" customFormat="1" hidden="1" x14ac:dyDescent="0.3">
      <c r="A1418" s="40" t="s">
        <v>1935</v>
      </c>
      <c r="B1418" s="43" t="s">
        <v>737</v>
      </c>
      <c r="C1418" s="50" t="s">
        <v>1489</v>
      </c>
      <c r="D1418" s="48">
        <v>117</v>
      </c>
      <c r="E1418" s="42">
        <f>VLOOKUP(D1418,episodes!$A$1:$B$76,2,FALSE)</f>
        <v>18</v>
      </c>
      <c r="F1418" s="37" t="str">
        <f>VLOOKUP(D1418,episodes!$A$1:$E$76,5,FALSE)</f>
        <v>The Squire of Gothos</v>
      </c>
      <c r="G1418" s="37">
        <f>VLOOKUP(D1418,episodes!$A$1:$D$76,3,FALSE)</f>
        <v>1</v>
      </c>
      <c r="H1418" s="37">
        <f>VLOOKUP(D1418,episodes!$A$1:$D$76,4,FALSE)</f>
        <v>17</v>
      </c>
      <c r="I1418" s="36"/>
      <c r="J1418" s="43"/>
      <c r="K1418" s="44">
        <f>COUNTIFS(A:A,A1417)</f>
        <v>10</v>
      </c>
      <c r="L1418" s="44">
        <f>COUNTIFS(B:B,B1418)</f>
        <v>5</v>
      </c>
      <c r="M1418" s="46" t="s">
        <v>184</v>
      </c>
      <c r="N1418" s="49"/>
      <c r="O1418" s="46" t="s">
        <v>1489</v>
      </c>
      <c r="P1418" s="46" t="s">
        <v>2979</v>
      </c>
    </row>
    <row r="1419" spans="1:16" s="40" customFormat="1" hidden="1" x14ac:dyDescent="0.3">
      <c r="A1419" s="40" t="s">
        <v>1936</v>
      </c>
      <c r="B1419" s="43" t="s">
        <v>796</v>
      </c>
      <c r="C1419" s="35" t="s">
        <v>2489</v>
      </c>
      <c r="D1419" s="41">
        <v>101</v>
      </c>
      <c r="E1419" s="42">
        <f>VLOOKUP(D1419,episodes!$A$1:$B$76,2,FALSE)</f>
        <v>2</v>
      </c>
      <c r="F1419" s="37" t="str">
        <f>VLOOKUP(D1419,episodes!$A$1:$E$76,5,FALSE)</f>
        <v>The Man Trap</v>
      </c>
      <c r="G1419" s="37">
        <f>VLOOKUP(D1419,episodes!$A$1:$D$76,3,FALSE)</f>
        <v>1</v>
      </c>
      <c r="H1419" s="37">
        <f>VLOOKUP(D1419,episodes!$A$1:$D$76,4,FALSE)</f>
        <v>1</v>
      </c>
      <c r="I1419" s="36"/>
      <c r="J1419" s="43"/>
      <c r="K1419" s="44">
        <f>COUNTIFS(A:A,A1418)</f>
        <v>1</v>
      </c>
      <c r="L1419" s="44">
        <f>COUNTIFS(B:B,B1419)</f>
        <v>1</v>
      </c>
      <c r="M1419" s="39" t="s">
        <v>577</v>
      </c>
      <c r="N1419" s="39"/>
      <c r="O1419" s="39" t="s">
        <v>1693</v>
      </c>
      <c r="P1419" s="39" t="s">
        <v>2979</v>
      </c>
    </row>
    <row r="1420" spans="1:16" s="40" customFormat="1" hidden="1" x14ac:dyDescent="0.3">
      <c r="A1420" s="40" t="s">
        <v>1936</v>
      </c>
      <c r="B1420" s="43" t="s">
        <v>797</v>
      </c>
      <c r="C1420" s="50" t="s">
        <v>2700</v>
      </c>
      <c r="D1420" s="41">
        <v>105</v>
      </c>
      <c r="E1420" s="42">
        <f>VLOOKUP(D1420,episodes!$A$1:$B$76,2,FALSE)</f>
        <v>6</v>
      </c>
      <c r="F1420" s="37" t="str">
        <f>VLOOKUP(D1420,episodes!$A$1:$E$76,5,FALSE)</f>
        <v>The Enemy Within</v>
      </c>
      <c r="G1420" s="37">
        <f>VLOOKUP(D1420,episodes!$A$1:$D$76,3,FALSE)</f>
        <v>1</v>
      </c>
      <c r="H1420" s="37">
        <f>VLOOKUP(D1420,episodes!$A$1:$D$76,4,FALSE)</f>
        <v>5</v>
      </c>
      <c r="I1420" s="36"/>
      <c r="J1420" s="43"/>
      <c r="K1420" s="44">
        <f>COUNTIFS(A:A,A1419)</f>
        <v>3</v>
      </c>
      <c r="L1420" s="44">
        <f>COUNTIFS(B:B,B1420)</f>
        <v>1</v>
      </c>
      <c r="M1420" s="39" t="s">
        <v>2494</v>
      </c>
      <c r="N1420" s="39"/>
      <c r="O1420" s="39" t="s">
        <v>1049</v>
      </c>
      <c r="P1420" s="39" t="s">
        <v>2979</v>
      </c>
    </row>
    <row r="1421" spans="1:16" s="40" customFormat="1" hidden="1" x14ac:dyDescent="0.3">
      <c r="A1421" s="40" t="s">
        <v>1936</v>
      </c>
      <c r="B1421" s="43" t="s">
        <v>795</v>
      </c>
      <c r="C1421" s="50" t="s">
        <v>2967</v>
      </c>
      <c r="D1421" s="41">
        <v>107</v>
      </c>
      <c r="E1421" s="42">
        <f>VLOOKUP(D1421,episodes!$A$1:$B$76,2,FALSE)</f>
        <v>8</v>
      </c>
      <c r="F1421" s="37" t="str">
        <f>VLOOKUP(D1421,episodes!$A$1:$E$76,5,FALSE)</f>
        <v>What Are Little Girls Made Of?</v>
      </c>
      <c r="G1421" s="37">
        <f>VLOOKUP(D1421,episodes!$A$1:$D$76,3,FALSE)</f>
        <v>1</v>
      </c>
      <c r="H1421" s="37">
        <f>VLOOKUP(D1421,episodes!$A$1:$D$76,4,FALSE)</f>
        <v>7</v>
      </c>
      <c r="I1421" s="36"/>
      <c r="J1421" s="43"/>
      <c r="K1421" s="44">
        <f>COUNTIFS(A:A,A1420)</f>
        <v>3</v>
      </c>
      <c r="L1421" s="44">
        <f>COUNTIFS(B:B,B1421)</f>
        <v>1</v>
      </c>
      <c r="M1421" s="46" t="s">
        <v>1068</v>
      </c>
      <c r="N1421" s="39" t="s">
        <v>2496</v>
      </c>
      <c r="O1421" s="39" t="s">
        <v>1610</v>
      </c>
      <c r="P1421" s="39" t="s">
        <v>2979</v>
      </c>
    </row>
    <row r="1422" spans="1:16" s="40" customFormat="1" hidden="1" x14ac:dyDescent="0.3">
      <c r="A1422" s="40" t="s">
        <v>1937</v>
      </c>
      <c r="B1422" s="34" t="s">
        <v>751</v>
      </c>
      <c r="C1422" s="54" t="str">
        <f>UPPER(LEFT(O1422,1))&amp;RIGHT(O1422,LEN(O1422)-1)</f>
        <v>Nurse Chapel had a deep crush on Spock but the execs didn't want it</v>
      </c>
      <c r="D1422" s="48">
        <v>201</v>
      </c>
      <c r="E1422" s="42">
        <f>VLOOKUP(D1422,episodes!$A$1:$B$76,2,FALSE)</f>
        <v>31</v>
      </c>
      <c r="F1422" s="37" t="str">
        <f>VLOOKUP(D1422,episodes!$A$1:$E$76,5,FALSE)</f>
        <v>Amok Time</v>
      </c>
      <c r="G1422" s="37">
        <f>VLOOKUP(D1422,episodes!$A$1:$D$76,3,FALSE)</f>
        <v>2</v>
      </c>
      <c r="H1422" s="37">
        <f>VLOOKUP(D1422,episodes!$A$1:$D$76,4,FALSE)</f>
        <v>1</v>
      </c>
      <c r="I1422" s="36"/>
      <c r="J1422" s="43"/>
      <c r="K1422" s="44">
        <f>COUNTIFS(A:A,A1421)</f>
        <v>3</v>
      </c>
      <c r="L1422" s="44">
        <f>COUNTIFS(B:B,B1422)</f>
        <v>6</v>
      </c>
      <c r="M1422" s="46" t="s">
        <v>521</v>
      </c>
      <c r="N1422" s="49" t="s">
        <v>1068</v>
      </c>
      <c r="O1422" s="46" t="s">
        <v>1434</v>
      </c>
      <c r="P1422" s="46" t="s">
        <v>2979</v>
      </c>
    </row>
    <row r="1423" spans="1:16" s="40" customFormat="1" hidden="1" x14ac:dyDescent="0.3">
      <c r="A1423" s="40" t="s">
        <v>1938</v>
      </c>
      <c r="B1423" s="43" t="s">
        <v>3469</v>
      </c>
      <c r="C1423" s="50" t="s">
        <v>3483</v>
      </c>
      <c r="D1423" s="48">
        <v>104</v>
      </c>
      <c r="E1423" s="42">
        <f>VLOOKUP(D1423,episodes!$A$1:$B$76,2,FALSE)</f>
        <v>5</v>
      </c>
      <c r="F1423" s="37" t="str">
        <f>VLOOKUP(D1423,episodes!$A$1:$E$76,5,FALSE)</f>
        <v>The Naked Time</v>
      </c>
      <c r="G1423" s="37">
        <f>VLOOKUP(D1423,episodes!$A$1:$D$76,3,FALSE)</f>
        <v>1</v>
      </c>
      <c r="H1423" s="37">
        <f>VLOOKUP(D1423,episodes!$A$1:$D$76,4,FALSE)</f>
        <v>4</v>
      </c>
      <c r="I1423" s="36"/>
      <c r="J1423" s="43"/>
      <c r="K1423" s="44">
        <f>COUNTIFS(A:A,A1401)</f>
        <v>6</v>
      </c>
      <c r="L1423" s="44">
        <f>COUNTIFS(B:B,B1423)</f>
        <v>31</v>
      </c>
      <c r="M1423" s="46"/>
      <c r="N1423" s="39"/>
      <c r="O1423" s="49" t="s">
        <v>1476</v>
      </c>
      <c r="P1423" s="46" t="s">
        <v>2979</v>
      </c>
    </row>
    <row r="1424" spans="1:16" s="40" customFormat="1" hidden="1" x14ac:dyDescent="0.3">
      <c r="A1424" s="40" t="s">
        <v>1938</v>
      </c>
      <c r="B1424" s="43" t="s">
        <v>3469</v>
      </c>
      <c r="C1424" s="50" t="s">
        <v>3487</v>
      </c>
      <c r="D1424" s="48">
        <v>110</v>
      </c>
      <c r="E1424" s="42">
        <f>VLOOKUP(D1424,episodes!$A$1:$B$76,2,FALSE)</f>
        <v>11</v>
      </c>
      <c r="F1424" s="37" t="str">
        <f>VLOOKUP(D1424,episodes!$A$1:$E$76,5,FALSE)</f>
        <v>The Corbomite Maneuver</v>
      </c>
      <c r="G1424" s="37">
        <f>VLOOKUP(D1424,episodes!$A$1:$D$76,3,FALSE)</f>
        <v>1</v>
      </c>
      <c r="H1424" s="37">
        <f>VLOOKUP(D1424,episodes!$A$1:$D$76,4,FALSE)</f>
        <v>10</v>
      </c>
      <c r="I1424" s="36"/>
      <c r="J1424" s="43"/>
      <c r="K1424" s="44">
        <f>COUNTIFS(A:A,A1400)</f>
        <v>14</v>
      </c>
      <c r="L1424" s="44">
        <f>COUNTIFS(B:B,B1424)</f>
        <v>31</v>
      </c>
      <c r="M1424" s="46"/>
      <c r="N1424" s="39"/>
      <c r="O1424" s="49" t="s">
        <v>1476</v>
      </c>
      <c r="P1424" s="46" t="s">
        <v>2979</v>
      </c>
    </row>
    <row r="1425" spans="1:16" s="40" customFormat="1" hidden="1" x14ac:dyDescent="0.3">
      <c r="A1425" s="40" t="s">
        <v>1938</v>
      </c>
      <c r="B1425" s="43" t="s">
        <v>3469</v>
      </c>
      <c r="C1425" s="50" t="s">
        <v>3485</v>
      </c>
      <c r="D1425" s="48">
        <v>110</v>
      </c>
      <c r="E1425" s="42">
        <f>VLOOKUP(D1425,episodes!$A$1:$B$76,2,FALSE)</f>
        <v>11</v>
      </c>
      <c r="F1425" s="37" t="str">
        <f>VLOOKUP(D1425,episodes!$A$1:$E$76,5,FALSE)</f>
        <v>The Corbomite Maneuver</v>
      </c>
      <c r="G1425" s="37">
        <f>VLOOKUP(D1425,episodes!$A$1:$D$76,3,FALSE)</f>
        <v>1</v>
      </c>
      <c r="H1425" s="37">
        <f>VLOOKUP(D1425,episodes!$A$1:$D$76,4,FALSE)</f>
        <v>10</v>
      </c>
      <c r="I1425" s="36"/>
      <c r="J1425" s="43"/>
      <c r="K1425" s="44">
        <f>COUNTIFS(A:A,A1401)</f>
        <v>6</v>
      </c>
      <c r="L1425" s="44">
        <f>COUNTIFS(B:B,B1425)</f>
        <v>31</v>
      </c>
      <c r="M1425" s="46"/>
      <c r="N1425" s="39"/>
      <c r="O1425" s="49" t="s">
        <v>1476</v>
      </c>
      <c r="P1425" s="46" t="s">
        <v>2979</v>
      </c>
    </row>
    <row r="1426" spans="1:16" s="40" customFormat="1" hidden="1" x14ac:dyDescent="0.3">
      <c r="A1426" s="40" t="s">
        <v>1938</v>
      </c>
      <c r="B1426" s="43" t="s">
        <v>3469</v>
      </c>
      <c r="C1426" s="50" t="s">
        <v>3486</v>
      </c>
      <c r="D1426" s="48">
        <v>110</v>
      </c>
      <c r="E1426" s="42">
        <f>VLOOKUP(D1426,episodes!$A$1:$B$76,2,FALSE)</f>
        <v>11</v>
      </c>
      <c r="F1426" s="37" t="str">
        <f>VLOOKUP(D1426,episodes!$A$1:$E$76,5,FALSE)</f>
        <v>The Corbomite Maneuver</v>
      </c>
      <c r="G1426" s="37">
        <f>VLOOKUP(D1426,episodes!$A$1:$D$76,3,FALSE)</f>
        <v>1</v>
      </c>
      <c r="H1426" s="37">
        <f>VLOOKUP(D1426,episodes!$A$1:$D$76,4,FALSE)</f>
        <v>10</v>
      </c>
      <c r="I1426" s="36"/>
      <c r="J1426" s="43"/>
      <c r="K1426" s="44">
        <f>COUNTIFS(A:A,A1402)</f>
        <v>6</v>
      </c>
      <c r="L1426" s="44">
        <f>COUNTIFS(B:B,B1426)</f>
        <v>31</v>
      </c>
      <c r="M1426" s="46"/>
      <c r="N1426" s="39"/>
      <c r="O1426" s="49" t="s">
        <v>1476</v>
      </c>
      <c r="P1426" s="46" t="s">
        <v>2979</v>
      </c>
    </row>
    <row r="1427" spans="1:16" s="40" customFormat="1" hidden="1" x14ac:dyDescent="0.3">
      <c r="A1427" s="40" t="s">
        <v>1938</v>
      </c>
      <c r="B1427" s="43" t="s">
        <v>3469</v>
      </c>
      <c r="C1427" s="50" t="s">
        <v>3489</v>
      </c>
      <c r="D1427" s="48">
        <v>114</v>
      </c>
      <c r="E1427" s="42">
        <f>VLOOKUP(D1427,episodes!$A$1:$B$76,2,FALSE)</f>
        <v>15</v>
      </c>
      <c r="F1427" s="37" t="str">
        <f>VLOOKUP(D1427,episodes!$A$1:$E$76,5,FALSE)</f>
        <v>Balance of Terror</v>
      </c>
      <c r="G1427" s="37">
        <f>VLOOKUP(D1427,episodes!$A$1:$D$76,3,FALSE)</f>
        <v>1</v>
      </c>
      <c r="H1427" s="37">
        <f>VLOOKUP(D1427,episodes!$A$1:$D$76,4,FALSE)</f>
        <v>14</v>
      </c>
      <c r="I1427" s="36"/>
      <c r="J1427" s="43"/>
      <c r="K1427" s="44">
        <f>COUNTIFS(A:A,A1404)</f>
        <v>6</v>
      </c>
      <c r="L1427" s="44">
        <f>COUNTIFS(B:B,B1427)</f>
        <v>31</v>
      </c>
      <c r="M1427" s="46"/>
      <c r="N1427" s="39"/>
      <c r="O1427" s="49" t="s">
        <v>1476</v>
      </c>
      <c r="P1427" s="46" t="s">
        <v>2979</v>
      </c>
    </row>
    <row r="1428" spans="1:16" s="40" customFormat="1" hidden="1" x14ac:dyDescent="0.3">
      <c r="A1428" s="40" t="s">
        <v>1938</v>
      </c>
      <c r="B1428" s="43" t="s">
        <v>3469</v>
      </c>
      <c r="C1428" s="50" t="s">
        <v>3488</v>
      </c>
      <c r="D1428" s="48">
        <v>114</v>
      </c>
      <c r="E1428" s="42">
        <f>VLOOKUP(D1428,episodes!$A$1:$B$76,2,FALSE)</f>
        <v>15</v>
      </c>
      <c r="F1428" s="37" t="str">
        <f>VLOOKUP(D1428,episodes!$A$1:$E$76,5,FALSE)</f>
        <v>Balance of Terror</v>
      </c>
      <c r="G1428" s="37">
        <f>VLOOKUP(D1428,episodes!$A$1:$D$76,3,FALSE)</f>
        <v>1</v>
      </c>
      <c r="H1428" s="37">
        <f>VLOOKUP(D1428,episodes!$A$1:$D$76,4,FALSE)</f>
        <v>14</v>
      </c>
      <c r="I1428" s="36"/>
      <c r="J1428" s="43"/>
      <c r="K1428" s="44">
        <f>COUNTIFS(A:A,A1420)</f>
        <v>3</v>
      </c>
      <c r="L1428" s="44">
        <f>COUNTIFS(B:B,B1428)</f>
        <v>31</v>
      </c>
      <c r="M1428" s="46"/>
      <c r="N1428" s="39"/>
      <c r="O1428" s="49" t="s">
        <v>1476</v>
      </c>
      <c r="P1428" s="46" t="s">
        <v>2979</v>
      </c>
    </row>
    <row r="1429" spans="1:16" s="40" customFormat="1" hidden="1" x14ac:dyDescent="0.3">
      <c r="A1429" s="40" t="s">
        <v>1938</v>
      </c>
      <c r="B1429" s="43" t="s">
        <v>3469</v>
      </c>
      <c r="C1429" s="50" t="s">
        <v>3490</v>
      </c>
      <c r="D1429" s="48">
        <v>114</v>
      </c>
      <c r="E1429" s="42">
        <f>VLOOKUP(D1429,episodes!$A$1:$B$76,2,FALSE)</f>
        <v>15</v>
      </c>
      <c r="F1429" s="37" t="str">
        <f>VLOOKUP(D1429,episodes!$A$1:$E$76,5,FALSE)</f>
        <v>Balance of Terror</v>
      </c>
      <c r="G1429" s="37">
        <f>VLOOKUP(D1429,episodes!$A$1:$D$76,3,FALSE)</f>
        <v>1</v>
      </c>
      <c r="H1429" s="37">
        <f>VLOOKUP(D1429,episodes!$A$1:$D$76,4,FALSE)</f>
        <v>14</v>
      </c>
      <c r="I1429" s="36"/>
      <c r="J1429" s="43"/>
      <c r="K1429" s="44">
        <f>COUNTIFS(A:A,A1407)</f>
        <v>1</v>
      </c>
      <c r="L1429" s="44">
        <f>COUNTIFS(B:B,B1429)</f>
        <v>31</v>
      </c>
      <c r="M1429" s="46"/>
      <c r="N1429" s="39"/>
      <c r="O1429" s="49" t="s">
        <v>1476</v>
      </c>
      <c r="P1429" s="46" t="s">
        <v>2979</v>
      </c>
    </row>
    <row r="1430" spans="1:16" s="40" customFormat="1" hidden="1" x14ac:dyDescent="0.3">
      <c r="A1430" s="40" t="s">
        <v>1938</v>
      </c>
      <c r="B1430" s="43" t="s">
        <v>3469</v>
      </c>
      <c r="C1430" s="50" t="s">
        <v>3490</v>
      </c>
      <c r="D1430" s="48">
        <v>114</v>
      </c>
      <c r="E1430" s="42">
        <f>VLOOKUP(D1430,episodes!$A$1:$B$76,2,FALSE)</f>
        <v>15</v>
      </c>
      <c r="F1430" s="37" t="str">
        <f>VLOOKUP(D1430,episodes!$A$1:$E$76,5,FALSE)</f>
        <v>Balance of Terror</v>
      </c>
      <c r="G1430" s="37">
        <f>VLOOKUP(D1430,episodes!$A$1:$D$76,3,FALSE)</f>
        <v>1</v>
      </c>
      <c r="H1430" s="37">
        <f>VLOOKUP(D1430,episodes!$A$1:$D$76,4,FALSE)</f>
        <v>14</v>
      </c>
      <c r="I1430" s="36"/>
      <c r="J1430" s="43"/>
      <c r="K1430" s="44">
        <f>COUNTIFS(A:A,A1408)</f>
        <v>10</v>
      </c>
      <c r="L1430" s="44">
        <f>COUNTIFS(B:B,B1430)</f>
        <v>31</v>
      </c>
      <c r="M1430" s="46"/>
      <c r="N1430" s="39"/>
      <c r="O1430" s="49" t="s">
        <v>1476</v>
      </c>
      <c r="P1430" s="46" t="s">
        <v>2979</v>
      </c>
    </row>
    <row r="1431" spans="1:16" s="40" customFormat="1" hidden="1" x14ac:dyDescent="0.3">
      <c r="A1431" s="40" t="s">
        <v>1938</v>
      </c>
      <c r="B1431" s="43" t="s">
        <v>3469</v>
      </c>
      <c r="C1431" s="50" t="s">
        <v>3490</v>
      </c>
      <c r="D1431" s="48">
        <v>114</v>
      </c>
      <c r="E1431" s="42">
        <f>VLOOKUP(D1431,episodes!$A$1:$B$76,2,FALSE)</f>
        <v>15</v>
      </c>
      <c r="F1431" s="37" t="str">
        <f>VLOOKUP(D1431,episodes!$A$1:$E$76,5,FALSE)</f>
        <v>Balance of Terror</v>
      </c>
      <c r="G1431" s="37">
        <f>VLOOKUP(D1431,episodes!$A$1:$D$76,3,FALSE)</f>
        <v>1</v>
      </c>
      <c r="H1431" s="37">
        <f>VLOOKUP(D1431,episodes!$A$1:$D$76,4,FALSE)</f>
        <v>14</v>
      </c>
      <c r="I1431" s="36"/>
      <c r="J1431" s="43"/>
      <c r="K1431" s="44">
        <f>COUNTIFS(A:A,A1409)</f>
        <v>10</v>
      </c>
      <c r="L1431" s="44">
        <f>COUNTIFS(B:B,B1431)</f>
        <v>31</v>
      </c>
      <c r="M1431" s="46"/>
      <c r="N1431" s="39"/>
      <c r="O1431" s="49" t="s">
        <v>1476</v>
      </c>
      <c r="P1431" s="46" t="s">
        <v>2979</v>
      </c>
    </row>
    <row r="1432" spans="1:16" s="40" customFormat="1" hidden="1" x14ac:dyDescent="0.3">
      <c r="A1432" s="40" t="s">
        <v>1938</v>
      </c>
      <c r="B1432" s="43" t="s">
        <v>3469</v>
      </c>
      <c r="C1432" s="54" t="s">
        <v>3491</v>
      </c>
      <c r="D1432" s="48">
        <v>116</v>
      </c>
      <c r="E1432" s="42">
        <f>VLOOKUP(D1432,episodes!$A$1:$B$76,2,FALSE)</f>
        <v>17</v>
      </c>
      <c r="F1432" s="37" t="str">
        <f>VLOOKUP(D1432,episodes!$A$1:$E$76,5,FALSE)</f>
        <v>The Galileo Seven</v>
      </c>
      <c r="G1432" s="37">
        <f>VLOOKUP(D1432,episodes!$A$1:$D$76,3,FALSE)</f>
        <v>1</v>
      </c>
      <c r="H1432" s="37">
        <f>VLOOKUP(D1432,episodes!$A$1:$D$76,4,FALSE)</f>
        <v>16</v>
      </c>
      <c r="I1432" s="36"/>
      <c r="J1432" s="43"/>
      <c r="K1432" s="44">
        <f>COUNTIFS(A:A,A1411)</f>
        <v>10</v>
      </c>
      <c r="L1432" s="44">
        <f>COUNTIFS(B:B,B1432)</f>
        <v>31</v>
      </c>
      <c r="M1432" s="46"/>
      <c r="N1432" s="39"/>
      <c r="O1432" s="49" t="s">
        <v>1476</v>
      </c>
      <c r="P1432" s="46" t="s">
        <v>2979</v>
      </c>
    </row>
    <row r="1433" spans="1:16" s="40" customFormat="1" hidden="1" x14ac:dyDescent="0.3">
      <c r="A1433" s="40" t="s">
        <v>1938</v>
      </c>
      <c r="B1433" s="43" t="s">
        <v>3469</v>
      </c>
      <c r="C1433" s="54" t="s">
        <v>3491</v>
      </c>
      <c r="D1433" s="48">
        <v>116</v>
      </c>
      <c r="E1433" s="42">
        <f>VLOOKUP(D1433,episodes!$A$1:$B$76,2,FALSE)</f>
        <v>17</v>
      </c>
      <c r="F1433" s="37" t="str">
        <f>VLOOKUP(D1433,episodes!$A$1:$E$76,5,FALSE)</f>
        <v>The Galileo Seven</v>
      </c>
      <c r="G1433" s="37">
        <f>VLOOKUP(D1433,episodes!$A$1:$D$76,3,FALSE)</f>
        <v>1</v>
      </c>
      <c r="H1433" s="37">
        <f>VLOOKUP(D1433,episodes!$A$1:$D$76,4,FALSE)</f>
        <v>16</v>
      </c>
      <c r="I1433" s="36"/>
      <c r="J1433" s="43"/>
      <c r="K1433" s="44">
        <f>COUNTIFS(A:A,A1412)</f>
        <v>10</v>
      </c>
      <c r="L1433" s="44">
        <f>COUNTIFS(B:B,B1433)</f>
        <v>31</v>
      </c>
      <c r="M1433" s="46"/>
      <c r="N1433" s="39"/>
      <c r="O1433" s="49" t="s">
        <v>1476</v>
      </c>
      <c r="P1433" s="46" t="s">
        <v>2979</v>
      </c>
    </row>
    <row r="1434" spans="1:16" s="40" customFormat="1" hidden="1" x14ac:dyDescent="0.3">
      <c r="A1434" s="40" t="s">
        <v>1938</v>
      </c>
      <c r="B1434" s="43" t="s">
        <v>3469</v>
      </c>
      <c r="C1434" s="54" t="s">
        <v>3493</v>
      </c>
      <c r="D1434" s="48">
        <v>116</v>
      </c>
      <c r="E1434" s="42">
        <f>VLOOKUP(D1434,episodes!$A$1:$B$76,2,FALSE)</f>
        <v>17</v>
      </c>
      <c r="F1434" s="37" t="str">
        <f>VLOOKUP(D1434,episodes!$A$1:$E$76,5,FALSE)</f>
        <v>The Galileo Seven</v>
      </c>
      <c r="G1434" s="37">
        <f>VLOOKUP(D1434,episodes!$A$1:$D$76,3,FALSE)</f>
        <v>1</v>
      </c>
      <c r="H1434" s="37">
        <f>VLOOKUP(D1434,episodes!$A$1:$D$76,4,FALSE)</f>
        <v>16</v>
      </c>
      <c r="I1434" s="36"/>
      <c r="J1434" s="43"/>
      <c r="K1434" s="44">
        <f>COUNTIFS(A:A,A1413)</f>
        <v>10</v>
      </c>
      <c r="L1434" s="44">
        <f>COUNTIFS(B:B,B1434)</f>
        <v>31</v>
      </c>
      <c r="M1434" s="46"/>
      <c r="N1434" s="39"/>
      <c r="O1434" s="49" t="s">
        <v>1476</v>
      </c>
      <c r="P1434" s="46" t="s">
        <v>2979</v>
      </c>
    </row>
    <row r="1435" spans="1:16" s="40" customFormat="1" hidden="1" x14ac:dyDescent="0.3">
      <c r="A1435" s="40" t="s">
        <v>1938</v>
      </c>
      <c r="B1435" s="43" t="s">
        <v>3469</v>
      </c>
      <c r="C1435" s="54" t="s">
        <v>3495</v>
      </c>
      <c r="D1435" s="48">
        <v>118</v>
      </c>
      <c r="E1435" s="42">
        <f>VLOOKUP(D1435,episodes!$A$1:$B$76,2,FALSE)</f>
        <v>19</v>
      </c>
      <c r="F1435" s="37" t="str">
        <f>VLOOKUP(D1435,episodes!$A$1:$E$76,5,FALSE)</f>
        <v>Arena</v>
      </c>
      <c r="G1435" s="37">
        <f>VLOOKUP(D1435,episodes!$A$1:$D$76,3,FALSE)</f>
        <v>1</v>
      </c>
      <c r="H1435" s="37">
        <f>VLOOKUP(D1435,episodes!$A$1:$D$76,4,FALSE)</f>
        <v>18</v>
      </c>
      <c r="I1435" s="36"/>
      <c r="J1435" s="43"/>
      <c r="K1435" s="44">
        <f>COUNTIFS(A:A,A1414)</f>
        <v>10</v>
      </c>
      <c r="L1435" s="44">
        <f>COUNTIFS(B:B,B1435)</f>
        <v>31</v>
      </c>
      <c r="M1435" s="46"/>
      <c r="N1435" s="39"/>
      <c r="O1435" s="49" t="s">
        <v>1476</v>
      </c>
      <c r="P1435" s="46" t="s">
        <v>2979</v>
      </c>
    </row>
    <row r="1436" spans="1:16" s="40" customFormat="1" hidden="1" x14ac:dyDescent="0.3">
      <c r="A1436" s="40" t="s">
        <v>1938</v>
      </c>
      <c r="B1436" s="43" t="s">
        <v>3469</v>
      </c>
      <c r="C1436" s="54" t="s">
        <v>3496</v>
      </c>
      <c r="D1436" s="48">
        <v>119</v>
      </c>
      <c r="E1436" s="42">
        <f>VLOOKUP(D1436,episodes!$A$1:$B$76,2,FALSE)</f>
        <v>20</v>
      </c>
      <c r="F1436" s="37" t="str">
        <f>VLOOKUP(D1436,episodes!$A$1:$E$76,5,FALSE)</f>
        <v>Tomorrow Is Yesterday</v>
      </c>
      <c r="G1436" s="37">
        <f>VLOOKUP(D1436,episodes!$A$1:$D$76,3,FALSE)</f>
        <v>1</v>
      </c>
      <c r="H1436" s="37">
        <f>VLOOKUP(D1436,episodes!$A$1:$D$76,4,FALSE)</f>
        <v>19</v>
      </c>
      <c r="I1436" s="36"/>
      <c r="J1436" s="43"/>
      <c r="K1436" s="44">
        <f>COUNTIFS(A:A,A1415)</f>
        <v>10</v>
      </c>
      <c r="L1436" s="44">
        <f>COUNTIFS(B:B,B1436)</f>
        <v>31</v>
      </c>
      <c r="M1436" s="46"/>
      <c r="N1436" s="39"/>
      <c r="O1436" s="49" t="s">
        <v>1476</v>
      </c>
      <c r="P1436" s="46" t="s">
        <v>2979</v>
      </c>
    </row>
    <row r="1437" spans="1:16" s="40" customFormat="1" hidden="1" x14ac:dyDescent="0.3">
      <c r="A1437" s="40" t="s">
        <v>1938</v>
      </c>
      <c r="B1437" s="43" t="s">
        <v>3469</v>
      </c>
      <c r="C1437" s="54" t="s">
        <v>3497</v>
      </c>
      <c r="D1437" s="48">
        <v>119</v>
      </c>
      <c r="E1437" s="42">
        <f>VLOOKUP(D1437,episodes!$A$1:$B$76,2,FALSE)</f>
        <v>20</v>
      </c>
      <c r="F1437" s="37" t="str">
        <f>VLOOKUP(D1437,episodes!$A$1:$E$76,5,FALSE)</f>
        <v>Tomorrow Is Yesterday</v>
      </c>
      <c r="G1437" s="37">
        <f>VLOOKUP(D1437,episodes!$A$1:$D$76,3,FALSE)</f>
        <v>1</v>
      </c>
      <c r="H1437" s="37">
        <f>VLOOKUP(D1437,episodes!$A$1:$D$76,4,FALSE)</f>
        <v>19</v>
      </c>
      <c r="I1437" s="36"/>
      <c r="J1437" s="43"/>
      <c r="K1437" s="44">
        <f>COUNTIFS(A:A,A1416)</f>
        <v>10</v>
      </c>
      <c r="L1437" s="44">
        <f>COUNTIFS(B:B,B1437)</f>
        <v>31</v>
      </c>
      <c r="M1437" s="46"/>
      <c r="N1437" s="39"/>
      <c r="O1437" s="49" t="s">
        <v>1476</v>
      </c>
      <c r="P1437" s="46" t="s">
        <v>2979</v>
      </c>
    </row>
    <row r="1438" spans="1:16" s="40" customFormat="1" hidden="1" x14ac:dyDescent="0.3">
      <c r="A1438" s="40" t="s">
        <v>1938</v>
      </c>
      <c r="B1438" s="43" t="s">
        <v>3469</v>
      </c>
      <c r="C1438" s="54" t="s">
        <v>3498</v>
      </c>
      <c r="D1438" s="48">
        <v>120</v>
      </c>
      <c r="E1438" s="42">
        <f>VLOOKUP(D1438,episodes!$A$1:$B$76,2,FALSE)</f>
        <v>21</v>
      </c>
      <c r="F1438" s="37" t="str">
        <f>VLOOKUP(D1438,episodes!$A$1:$E$76,5,FALSE)</f>
        <v>Court Martial</v>
      </c>
      <c r="G1438" s="37">
        <f>VLOOKUP(D1438,episodes!$A$1:$D$76,3,FALSE)</f>
        <v>1</v>
      </c>
      <c r="H1438" s="37">
        <f>VLOOKUP(D1438,episodes!$A$1:$D$76,4,FALSE)</f>
        <v>20</v>
      </c>
      <c r="I1438" s="36"/>
      <c r="J1438" s="43"/>
      <c r="K1438" s="44">
        <f>COUNTIFS(A:A,A1417)</f>
        <v>10</v>
      </c>
      <c r="L1438" s="44">
        <f>COUNTIFS(B:B,B1438)</f>
        <v>31</v>
      </c>
      <c r="M1438" s="46"/>
      <c r="N1438" s="39"/>
      <c r="O1438" s="49" t="s">
        <v>1476</v>
      </c>
      <c r="P1438" s="46" t="s">
        <v>2979</v>
      </c>
    </row>
    <row r="1439" spans="1:16" s="40" customFormat="1" hidden="1" x14ac:dyDescent="0.3">
      <c r="A1439" s="40" t="s">
        <v>1938</v>
      </c>
      <c r="B1439" s="43" t="s">
        <v>3469</v>
      </c>
      <c r="C1439" s="54" t="s">
        <v>3499</v>
      </c>
      <c r="D1439" s="48">
        <v>121</v>
      </c>
      <c r="E1439" s="42">
        <f>VLOOKUP(D1439,episodes!$A$1:$B$76,2,FALSE)</f>
        <v>22</v>
      </c>
      <c r="F1439" s="37" t="str">
        <f>VLOOKUP(D1439,episodes!$A$1:$E$76,5,FALSE)</f>
        <v>The Return of the Archons</v>
      </c>
      <c r="G1439" s="37">
        <f>VLOOKUP(D1439,episodes!$A$1:$D$76,3,FALSE)</f>
        <v>1</v>
      </c>
      <c r="H1439" s="37">
        <f>VLOOKUP(D1439,episodes!$A$1:$D$76,4,FALSE)</f>
        <v>21</v>
      </c>
      <c r="I1439" s="36"/>
      <c r="J1439" s="43"/>
      <c r="K1439" s="44">
        <f>COUNTIFS(A:A,A1418)</f>
        <v>1</v>
      </c>
      <c r="L1439" s="44">
        <f>COUNTIFS(B:B,B1439)</f>
        <v>31</v>
      </c>
      <c r="M1439" s="46"/>
      <c r="N1439" s="39"/>
      <c r="O1439" s="49" t="s">
        <v>1476</v>
      </c>
      <c r="P1439" s="46" t="s">
        <v>2979</v>
      </c>
    </row>
    <row r="1440" spans="1:16" s="40" customFormat="1" hidden="1" x14ac:dyDescent="0.3">
      <c r="A1440" s="40" t="s">
        <v>1938</v>
      </c>
      <c r="B1440" s="43" t="s">
        <v>3469</v>
      </c>
      <c r="C1440" s="54" t="s">
        <v>3503</v>
      </c>
      <c r="D1440" s="48">
        <v>127</v>
      </c>
      <c r="E1440" s="42">
        <f>VLOOKUP(D1440,episodes!$A$1:$B$76,2,FALSE)</f>
        <v>28</v>
      </c>
      <c r="F1440" s="37" t="str">
        <f>VLOOKUP(D1440,episodes!$A$1:$E$76,5,FALSE)</f>
        <v>The Alternative Factor</v>
      </c>
      <c r="G1440" s="37">
        <f>VLOOKUP(D1440,episodes!$A$1:$D$76,3,FALSE)</f>
        <v>1</v>
      </c>
      <c r="H1440" s="37">
        <f>VLOOKUP(D1440,episodes!$A$1:$D$76,4,FALSE)</f>
        <v>27</v>
      </c>
      <c r="I1440" s="36"/>
      <c r="J1440" s="43"/>
      <c r="K1440" s="44">
        <f>COUNTIFS(A:A,A1419)</f>
        <v>3</v>
      </c>
      <c r="L1440" s="44">
        <f>COUNTIFS(B:B,B1440)</f>
        <v>31</v>
      </c>
      <c r="M1440" s="46"/>
      <c r="N1440" s="39"/>
      <c r="O1440" s="49" t="s">
        <v>1476</v>
      </c>
      <c r="P1440" s="46" t="s">
        <v>2979</v>
      </c>
    </row>
    <row r="1441" spans="1:16" s="40" customFormat="1" hidden="1" x14ac:dyDescent="0.3">
      <c r="A1441" s="40" t="s">
        <v>1938</v>
      </c>
      <c r="B1441" s="43" t="s">
        <v>3469</v>
      </c>
      <c r="C1441" s="54" t="s">
        <v>3501</v>
      </c>
      <c r="D1441" s="48">
        <v>127</v>
      </c>
      <c r="E1441" s="42">
        <f>VLOOKUP(D1441,episodes!$A$1:$B$76,2,FALSE)</f>
        <v>28</v>
      </c>
      <c r="F1441" s="37" t="str">
        <f>VLOOKUP(D1441,episodes!$A$1:$E$76,5,FALSE)</f>
        <v>The Alternative Factor</v>
      </c>
      <c r="G1441" s="37">
        <f>VLOOKUP(D1441,episodes!$A$1:$D$76,3,FALSE)</f>
        <v>1</v>
      </c>
      <c r="H1441" s="37">
        <f>VLOOKUP(D1441,episodes!$A$1:$D$76,4,FALSE)</f>
        <v>27</v>
      </c>
      <c r="I1441" s="36"/>
      <c r="J1441" s="43"/>
      <c r="K1441" s="44">
        <f>COUNTIFS(A:A,A1421)</f>
        <v>3</v>
      </c>
      <c r="L1441" s="44">
        <f>COUNTIFS(B:B,B1441)</f>
        <v>31</v>
      </c>
      <c r="M1441" s="46"/>
      <c r="N1441" s="39"/>
      <c r="O1441" s="49" t="s">
        <v>1476</v>
      </c>
      <c r="P1441" s="46" t="s">
        <v>2979</v>
      </c>
    </row>
    <row r="1442" spans="1:16" s="40" customFormat="1" hidden="1" x14ac:dyDescent="0.3">
      <c r="A1442" s="40" t="s">
        <v>1938</v>
      </c>
      <c r="B1442" s="43" t="s">
        <v>3469</v>
      </c>
      <c r="C1442" s="54" t="s">
        <v>3501</v>
      </c>
      <c r="D1442" s="48">
        <v>127</v>
      </c>
      <c r="E1442" s="42">
        <f>VLOOKUP(D1442,episodes!$A$1:$B$76,2,FALSE)</f>
        <v>28</v>
      </c>
      <c r="F1442" s="37" t="str">
        <f>VLOOKUP(D1442,episodes!$A$1:$E$76,5,FALSE)</f>
        <v>The Alternative Factor</v>
      </c>
      <c r="G1442" s="37">
        <f>VLOOKUP(D1442,episodes!$A$1:$D$76,3,FALSE)</f>
        <v>1</v>
      </c>
      <c r="H1442" s="37">
        <f>VLOOKUP(D1442,episodes!$A$1:$D$76,4,FALSE)</f>
        <v>27</v>
      </c>
      <c r="I1442" s="36"/>
      <c r="J1442" s="43"/>
      <c r="K1442" s="44">
        <f>COUNTIFS(A:A,A1422)</f>
        <v>1</v>
      </c>
      <c r="L1442" s="44">
        <f>COUNTIFS(B:B,B1442)</f>
        <v>31</v>
      </c>
      <c r="M1442" s="46"/>
      <c r="N1442" s="39"/>
      <c r="O1442" s="49" t="s">
        <v>1476</v>
      </c>
      <c r="P1442" s="46" t="s">
        <v>2979</v>
      </c>
    </row>
    <row r="1443" spans="1:16" s="40" customFormat="1" hidden="1" x14ac:dyDescent="0.3">
      <c r="A1443" s="40" t="s">
        <v>1938</v>
      </c>
      <c r="B1443" s="43" t="s">
        <v>3469</v>
      </c>
      <c r="C1443" s="54" t="s">
        <v>3502</v>
      </c>
      <c r="D1443" s="48">
        <v>127</v>
      </c>
      <c r="E1443" s="42">
        <f>VLOOKUP(D1443,episodes!$A$1:$B$76,2,FALSE)</f>
        <v>28</v>
      </c>
      <c r="F1443" s="37" t="str">
        <f>VLOOKUP(D1443,episodes!$A$1:$E$76,5,FALSE)</f>
        <v>The Alternative Factor</v>
      </c>
      <c r="G1443" s="37">
        <f>VLOOKUP(D1443,episodes!$A$1:$D$76,3,FALSE)</f>
        <v>1</v>
      </c>
      <c r="H1443" s="37">
        <f>VLOOKUP(D1443,episodes!$A$1:$D$76,4,FALSE)</f>
        <v>27</v>
      </c>
      <c r="I1443" s="36"/>
      <c r="J1443" s="43"/>
      <c r="K1443" s="44">
        <f>COUNTIFS(A:A,A1422)</f>
        <v>1</v>
      </c>
      <c r="L1443" s="44">
        <f>COUNTIFS(B:B,B1443)</f>
        <v>31</v>
      </c>
      <c r="M1443" s="46"/>
      <c r="N1443" s="39"/>
      <c r="O1443" s="49" t="s">
        <v>1476</v>
      </c>
      <c r="P1443" s="46" t="s">
        <v>2979</v>
      </c>
    </row>
    <row r="1444" spans="1:16" s="40" customFormat="1" hidden="1" x14ac:dyDescent="0.3">
      <c r="A1444" s="40" t="s">
        <v>1938</v>
      </c>
      <c r="B1444" s="43" t="s">
        <v>3469</v>
      </c>
      <c r="C1444" s="54" t="s">
        <v>3502</v>
      </c>
      <c r="D1444" s="48">
        <v>127</v>
      </c>
      <c r="E1444" s="42">
        <f>VLOOKUP(D1444,episodes!$A$1:$B$76,2,FALSE)</f>
        <v>28</v>
      </c>
      <c r="F1444" s="37" t="str">
        <f>VLOOKUP(D1444,episodes!$A$1:$E$76,5,FALSE)</f>
        <v>The Alternative Factor</v>
      </c>
      <c r="G1444" s="37">
        <f>VLOOKUP(D1444,episodes!$A$1:$D$76,3,FALSE)</f>
        <v>1</v>
      </c>
      <c r="H1444" s="37">
        <f>VLOOKUP(D1444,episodes!$A$1:$D$76,4,FALSE)</f>
        <v>27</v>
      </c>
      <c r="I1444" s="36"/>
      <c r="J1444" s="43"/>
      <c r="K1444" s="44">
        <f>COUNTIFS(A:A,A1423)</f>
        <v>31</v>
      </c>
      <c r="L1444" s="44">
        <f>COUNTIFS(B:B,B1444)</f>
        <v>31</v>
      </c>
      <c r="M1444" s="46"/>
      <c r="N1444" s="39"/>
      <c r="O1444" s="49" t="s">
        <v>1476</v>
      </c>
      <c r="P1444" s="46" t="s">
        <v>2979</v>
      </c>
    </row>
    <row r="1445" spans="1:16" s="40" customFormat="1" hidden="1" x14ac:dyDescent="0.3">
      <c r="A1445" s="40" t="s">
        <v>1938</v>
      </c>
      <c r="B1445" s="43" t="s">
        <v>3469</v>
      </c>
      <c r="C1445" s="54" t="s">
        <v>3504</v>
      </c>
      <c r="D1445" s="48">
        <v>128</v>
      </c>
      <c r="E1445" s="42">
        <f>VLOOKUP(D1445,episodes!$A$1:$B$76,2,FALSE)</f>
        <v>29</v>
      </c>
      <c r="F1445" s="37" t="str">
        <f>VLOOKUP(D1445,episodes!$A$1:$E$76,5,FALSE)</f>
        <v>The City on the Edge of Forever</v>
      </c>
      <c r="G1445" s="37">
        <f>VLOOKUP(D1445,episodes!$A$1:$D$76,3,FALSE)</f>
        <v>1</v>
      </c>
      <c r="H1445" s="37">
        <f>VLOOKUP(D1445,episodes!$A$1:$D$76,4,FALSE)</f>
        <v>28</v>
      </c>
      <c r="I1445" s="36"/>
      <c r="J1445" s="43"/>
      <c r="K1445" s="44">
        <f>COUNTIFS(A:A,A1425)</f>
        <v>31</v>
      </c>
      <c r="L1445" s="44">
        <f>COUNTIFS(B:B,B1445)</f>
        <v>31</v>
      </c>
      <c r="M1445" s="46"/>
      <c r="N1445" s="39"/>
      <c r="O1445" s="49" t="s">
        <v>1476</v>
      </c>
      <c r="P1445" s="46" t="s">
        <v>2979</v>
      </c>
    </row>
    <row r="1446" spans="1:16" s="40" customFormat="1" hidden="1" x14ac:dyDescent="0.3">
      <c r="A1446" s="40" t="s">
        <v>1938</v>
      </c>
      <c r="B1446" s="43" t="s">
        <v>3469</v>
      </c>
      <c r="C1446" s="54" t="s">
        <v>3505</v>
      </c>
      <c r="D1446" s="48">
        <v>128</v>
      </c>
      <c r="E1446" s="42">
        <f>VLOOKUP(D1446,episodes!$A$1:$B$76,2,FALSE)</f>
        <v>29</v>
      </c>
      <c r="F1446" s="37" t="str">
        <f>VLOOKUP(D1446,episodes!$A$1:$E$76,5,FALSE)</f>
        <v>The City on the Edge of Forever</v>
      </c>
      <c r="G1446" s="37">
        <f>VLOOKUP(D1446,episodes!$A$1:$D$76,3,FALSE)</f>
        <v>1</v>
      </c>
      <c r="H1446" s="37">
        <f>VLOOKUP(D1446,episodes!$A$1:$D$76,4,FALSE)</f>
        <v>28</v>
      </c>
      <c r="I1446" s="36"/>
      <c r="J1446" s="43"/>
      <c r="K1446" s="44">
        <f>COUNTIFS(A:A,A1426)</f>
        <v>31</v>
      </c>
      <c r="L1446" s="44">
        <f>COUNTIFS(B:B,B1446)</f>
        <v>31</v>
      </c>
      <c r="M1446" s="46"/>
      <c r="N1446" s="39"/>
      <c r="O1446" s="49" t="s">
        <v>1476</v>
      </c>
      <c r="P1446" s="46" t="s">
        <v>2979</v>
      </c>
    </row>
    <row r="1447" spans="1:16" s="40" customFormat="1" hidden="1" x14ac:dyDescent="0.3">
      <c r="A1447" s="40" t="s">
        <v>1938</v>
      </c>
      <c r="B1447" s="43" t="s">
        <v>3469</v>
      </c>
      <c r="C1447" s="54" t="s">
        <v>3509</v>
      </c>
      <c r="D1447" s="48">
        <v>202</v>
      </c>
      <c r="E1447" s="42">
        <f>VLOOKUP(D1447,episodes!$A$1:$B$76,2,FALSE)</f>
        <v>32</v>
      </c>
      <c r="F1447" s="37" t="str">
        <f>VLOOKUP(D1447,episodes!$A$1:$E$76,5,FALSE)</f>
        <v>Who Mourns for Adonais?</v>
      </c>
      <c r="G1447" s="37">
        <f>VLOOKUP(D1447,episodes!$A$1:$D$76,3,FALSE)</f>
        <v>2</v>
      </c>
      <c r="H1447" s="37">
        <f>VLOOKUP(D1447,episodes!$A$1:$D$76,4,FALSE)</f>
        <v>2</v>
      </c>
      <c r="I1447" s="36"/>
      <c r="J1447" s="43"/>
      <c r="K1447" s="44">
        <f>COUNTIFS(A:A,A1445)</f>
        <v>31</v>
      </c>
      <c r="L1447" s="44">
        <f>COUNTIFS(B:B,B1447)</f>
        <v>31</v>
      </c>
      <c r="M1447" s="46"/>
      <c r="N1447" s="39"/>
      <c r="O1447" s="49" t="s">
        <v>1299</v>
      </c>
      <c r="P1447" s="46" t="s">
        <v>2979</v>
      </c>
    </row>
    <row r="1448" spans="1:16" s="40" customFormat="1" hidden="1" x14ac:dyDescent="0.3">
      <c r="A1448" s="40" t="s">
        <v>1938</v>
      </c>
      <c r="B1448" s="43" t="s">
        <v>3469</v>
      </c>
      <c r="C1448" s="54" t="str">
        <f>UPPER(LEFT(O1448,1))&amp;RIGHT(O1448,LEN(O1448)-1)</f>
        <v>Apollo fires lightning bolts at ship</v>
      </c>
      <c r="D1448" s="48">
        <v>202</v>
      </c>
      <c r="E1448" s="42">
        <f>VLOOKUP(D1448,episodes!$A$1:$B$76,2,FALSE)</f>
        <v>32</v>
      </c>
      <c r="F1448" s="37" t="str">
        <f>VLOOKUP(D1448,episodes!$A$1:$E$76,5,FALSE)</f>
        <v>Who Mourns for Adonais?</v>
      </c>
      <c r="G1448" s="37">
        <f>VLOOKUP(D1448,episodes!$A$1:$D$76,3,FALSE)</f>
        <v>2</v>
      </c>
      <c r="H1448" s="37">
        <f>VLOOKUP(D1448,episodes!$A$1:$D$76,4,FALSE)</f>
        <v>2</v>
      </c>
      <c r="I1448" s="36"/>
      <c r="J1448" s="43"/>
      <c r="K1448" s="44">
        <f>COUNTIFS(A:A,A1422)</f>
        <v>1</v>
      </c>
      <c r="L1448" s="44">
        <f>COUNTIFS(B:B,B1448)</f>
        <v>31</v>
      </c>
      <c r="M1448" s="46"/>
      <c r="N1448" s="39"/>
      <c r="O1448" s="49" t="s">
        <v>1476</v>
      </c>
      <c r="P1448" s="46" t="s">
        <v>2979</v>
      </c>
    </row>
    <row r="1449" spans="1:16" s="40" customFormat="1" hidden="1" x14ac:dyDescent="0.3">
      <c r="A1449" s="40" t="s">
        <v>1938</v>
      </c>
      <c r="B1449" s="43" t="s">
        <v>3469</v>
      </c>
      <c r="C1449" s="54" t="s">
        <v>3510</v>
      </c>
      <c r="D1449" s="48">
        <v>202</v>
      </c>
      <c r="E1449" s="42">
        <f>VLOOKUP(D1449,episodes!$A$1:$B$76,2,FALSE)</f>
        <v>32</v>
      </c>
      <c r="F1449" s="37" t="str">
        <f>VLOOKUP(D1449,episodes!$A$1:$E$76,5,FALSE)</f>
        <v>Who Mourns for Adonais?</v>
      </c>
      <c r="G1449" s="37">
        <f>VLOOKUP(D1449,episodes!$A$1:$D$76,3,FALSE)</f>
        <v>2</v>
      </c>
      <c r="H1449" s="37">
        <f>VLOOKUP(D1449,episodes!$A$1:$D$76,4,FALSE)</f>
        <v>2</v>
      </c>
      <c r="I1449" s="36"/>
      <c r="J1449" s="43"/>
      <c r="K1449" s="44">
        <f>COUNTIFS(A:A,A1447)</f>
        <v>31</v>
      </c>
      <c r="L1449" s="44">
        <f>COUNTIFS(B:B,B1449)</f>
        <v>31</v>
      </c>
      <c r="M1449" s="46"/>
      <c r="N1449" s="39"/>
      <c r="O1449" s="49" t="s">
        <v>1299</v>
      </c>
      <c r="P1449" s="46" t="s">
        <v>2979</v>
      </c>
    </row>
    <row r="1450" spans="1:16" s="40" customFormat="1" hidden="1" x14ac:dyDescent="0.3">
      <c r="A1450" s="40" t="s">
        <v>1938</v>
      </c>
      <c r="B1450" s="43" t="s">
        <v>3469</v>
      </c>
      <c r="C1450" s="54" t="str">
        <f>UPPER(LEFT(O1450,1))&amp;RIGHT(O1450,LEN(O1450)-1)</f>
        <v>Green hand grabs Enterprise</v>
      </c>
      <c r="D1450" s="48">
        <v>202</v>
      </c>
      <c r="E1450" s="42">
        <f>VLOOKUP(D1450,episodes!$A$1:$B$76,2,FALSE)</f>
        <v>32</v>
      </c>
      <c r="F1450" s="37" t="str">
        <f>VLOOKUP(D1450,episodes!$A$1:$E$76,5,FALSE)</f>
        <v>Who Mourns for Adonais?</v>
      </c>
      <c r="G1450" s="37">
        <f>VLOOKUP(D1450,episodes!$A$1:$D$76,3,FALSE)</f>
        <v>2</v>
      </c>
      <c r="H1450" s="37">
        <f>VLOOKUP(D1450,episodes!$A$1:$D$76,4,FALSE)</f>
        <v>2</v>
      </c>
      <c r="I1450" s="36"/>
      <c r="J1450" s="43"/>
      <c r="K1450" s="44">
        <f>COUNTIFS(A:A,A1449)</f>
        <v>31</v>
      </c>
      <c r="L1450" s="44">
        <f>COUNTIFS(B:B,B1450)</f>
        <v>31</v>
      </c>
      <c r="M1450" s="46"/>
      <c r="N1450" s="39"/>
      <c r="O1450" s="49" t="s">
        <v>1298</v>
      </c>
      <c r="P1450" s="46" t="s">
        <v>2979</v>
      </c>
    </row>
    <row r="1451" spans="1:16" s="40" customFormat="1" hidden="1" x14ac:dyDescent="0.3">
      <c r="A1451" s="40" t="s">
        <v>1938</v>
      </c>
      <c r="B1451" s="43" t="s">
        <v>3469</v>
      </c>
      <c r="C1451" s="54" t="s">
        <v>3511</v>
      </c>
      <c r="D1451" s="48">
        <v>203</v>
      </c>
      <c r="E1451" s="42">
        <f>VLOOKUP(D1451,episodes!$A$1:$B$76,2,FALSE)</f>
        <v>33</v>
      </c>
      <c r="F1451" s="37" t="str">
        <f>VLOOKUP(D1451,episodes!$A$1:$E$76,5,FALSE)</f>
        <v>The Changeling</v>
      </c>
      <c r="G1451" s="37">
        <f>VLOOKUP(D1451,episodes!$A$1:$D$76,3,FALSE)</f>
        <v>2</v>
      </c>
      <c r="H1451" s="37">
        <f>VLOOKUP(D1451,episodes!$A$1:$D$76,4,FALSE)</f>
        <v>3</v>
      </c>
      <c r="I1451" s="36"/>
      <c r="J1451" s="43"/>
      <c r="K1451" s="44">
        <f>COUNTIFS(A:A,A1448)</f>
        <v>31</v>
      </c>
      <c r="L1451" s="44">
        <f>COUNTIFS(B:B,B1451)</f>
        <v>31</v>
      </c>
      <c r="M1451" s="46"/>
      <c r="N1451" s="39"/>
      <c r="O1451" s="49" t="s">
        <v>1299</v>
      </c>
      <c r="P1451" s="46" t="s">
        <v>2979</v>
      </c>
    </row>
    <row r="1452" spans="1:16" s="40" customFormat="1" hidden="1" x14ac:dyDescent="0.3">
      <c r="A1452" s="40" t="s">
        <v>1938</v>
      </c>
      <c r="B1452" s="43" t="s">
        <v>3469</v>
      </c>
      <c r="C1452" s="54" t="s">
        <v>3511</v>
      </c>
      <c r="D1452" s="48">
        <v>203</v>
      </c>
      <c r="E1452" s="42">
        <f>VLOOKUP(D1452,episodes!$A$1:$B$76,2,FALSE)</f>
        <v>33</v>
      </c>
      <c r="F1452" s="37" t="str">
        <f>VLOOKUP(D1452,episodes!$A$1:$E$76,5,FALSE)</f>
        <v>The Changeling</v>
      </c>
      <c r="G1452" s="37">
        <f>VLOOKUP(D1452,episodes!$A$1:$D$76,3,FALSE)</f>
        <v>2</v>
      </c>
      <c r="H1452" s="37">
        <f>VLOOKUP(D1452,episodes!$A$1:$D$76,4,FALSE)</f>
        <v>3</v>
      </c>
      <c r="I1452" s="36"/>
      <c r="J1452" s="43"/>
      <c r="K1452" s="44">
        <f>COUNTIFS(A:A,A1449)</f>
        <v>31</v>
      </c>
      <c r="L1452" s="44">
        <f>COUNTIFS(B:B,B1452)</f>
        <v>31</v>
      </c>
      <c r="M1452" s="46"/>
      <c r="N1452" s="39"/>
      <c r="O1452" s="49" t="s">
        <v>1299</v>
      </c>
      <c r="P1452" s="46" t="s">
        <v>2979</v>
      </c>
    </row>
    <row r="1453" spans="1:16" s="40" customFormat="1" hidden="1" x14ac:dyDescent="0.3">
      <c r="A1453" s="40" t="s">
        <v>1938</v>
      </c>
      <c r="B1453" s="43" t="s">
        <v>3469</v>
      </c>
      <c r="C1453" s="54" t="str">
        <f>UPPER(LEFT(O1453,1))&amp;RIGHT(O1453,LEN(O1453)-1)</f>
        <v>Noman fires bolt of energy at Enterprise</v>
      </c>
      <c r="D1453" s="48">
        <v>203</v>
      </c>
      <c r="E1453" s="42">
        <f>VLOOKUP(D1453,episodes!$A$1:$B$76,2,FALSE)</f>
        <v>33</v>
      </c>
      <c r="F1453" s="37" t="str">
        <f>VLOOKUP(D1453,episodes!$A$1:$E$76,5,FALSE)</f>
        <v>The Changeling</v>
      </c>
      <c r="G1453" s="37">
        <f>VLOOKUP(D1453,episodes!$A$1:$D$76,3,FALSE)</f>
        <v>2</v>
      </c>
      <c r="H1453" s="37">
        <f>VLOOKUP(D1453,episodes!$A$1:$D$76,4,FALSE)</f>
        <v>3</v>
      </c>
      <c r="I1453" s="36"/>
      <c r="J1453" s="43"/>
      <c r="K1453" s="44">
        <f>COUNTIFS(A:A,A1452)</f>
        <v>31</v>
      </c>
      <c r="L1453" s="44">
        <f>COUNTIFS(B:B,B1453)</f>
        <v>31</v>
      </c>
      <c r="M1453" s="46"/>
      <c r="N1453" s="39"/>
      <c r="O1453" s="49" t="s">
        <v>1299</v>
      </c>
      <c r="P1453" s="46" t="s">
        <v>2979</v>
      </c>
    </row>
    <row r="1454" spans="1:16" s="40" customFormat="1" hidden="1" x14ac:dyDescent="0.3">
      <c r="A1454" s="40" t="s">
        <v>1939</v>
      </c>
      <c r="B1454" s="34" t="s">
        <v>28</v>
      </c>
      <c r="C1454" s="35" t="s">
        <v>2723</v>
      </c>
      <c r="D1454" s="41">
        <v>100</v>
      </c>
      <c r="E1454" s="42">
        <f>VLOOKUP(D1454,episodes!$A$1:$B$76,2,FALSE)</f>
        <v>1</v>
      </c>
      <c r="F1454" s="37" t="str">
        <f>VLOOKUP(D1454,episodes!$A$1:$E$76,5,FALSE)</f>
        <v>The Cage</v>
      </c>
      <c r="G1454" s="37">
        <f>VLOOKUP(D1454,episodes!$A$1:$D$76,3,FALSE)</f>
        <v>1</v>
      </c>
      <c r="H1454" s="37">
        <f>VLOOKUP(D1454,episodes!$A$1:$D$76,4,FALSE)</f>
        <v>0</v>
      </c>
      <c r="I1454" s="36"/>
      <c r="J1454" s="43"/>
      <c r="K1454" s="44">
        <f>COUNTIFS(A:A,A1449)</f>
        <v>31</v>
      </c>
      <c r="L1454" s="44">
        <f>COUNTIFS(B:B,B1454)</f>
        <v>10</v>
      </c>
      <c r="M1454" s="39" t="s">
        <v>1068</v>
      </c>
      <c r="N1454" s="45"/>
      <c r="O1454" s="39" t="s">
        <v>1138</v>
      </c>
      <c r="P1454" s="39" t="s">
        <v>2979</v>
      </c>
    </row>
    <row r="1455" spans="1:16" s="40" customFormat="1" hidden="1" x14ac:dyDescent="0.3">
      <c r="A1455" s="40" t="s">
        <v>1939</v>
      </c>
      <c r="B1455" s="34" t="s">
        <v>28</v>
      </c>
      <c r="C1455" s="35" t="s">
        <v>2490</v>
      </c>
      <c r="D1455" s="41">
        <v>101</v>
      </c>
      <c r="E1455" s="42">
        <f>VLOOKUP(D1455,episodes!$A$1:$B$76,2,FALSE)</f>
        <v>2</v>
      </c>
      <c r="F1455" s="37" t="str">
        <f>VLOOKUP(D1455,episodes!$A$1:$E$76,5,FALSE)</f>
        <v>The Man Trap</v>
      </c>
      <c r="G1455" s="37">
        <f>VLOOKUP(D1455,episodes!$A$1:$D$76,3,FALSE)</f>
        <v>1</v>
      </c>
      <c r="H1455" s="37">
        <f>VLOOKUP(D1455,episodes!$A$1:$D$76,4,FALSE)</f>
        <v>1</v>
      </c>
      <c r="I1455" s="36"/>
      <c r="J1455" s="43"/>
      <c r="K1455" s="44">
        <f>COUNTIFS(A:A,A1454)</f>
        <v>9</v>
      </c>
      <c r="L1455" s="44">
        <f>COUNTIFS(B:B,B1455)</f>
        <v>10</v>
      </c>
      <c r="M1455" s="39" t="s">
        <v>1068</v>
      </c>
      <c r="N1455" s="39"/>
      <c r="O1455" s="39" t="s">
        <v>1139</v>
      </c>
      <c r="P1455" s="39" t="s">
        <v>2979</v>
      </c>
    </row>
    <row r="1456" spans="1:16" s="40" customFormat="1" hidden="1" x14ac:dyDescent="0.3">
      <c r="A1456" s="40" t="s">
        <v>1939</v>
      </c>
      <c r="B1456" s="34" t="s">
        <v>28</v>
      </c>
      <c r="C1456" s="50" t="s">
        <v>2744</v>
      </c>
      <c r="D1456" s="41">
        <v>103</v>
      </c>
      <c r="E1456" s="42">
        <f>VLOOKUP(D1456,episodes!$A$1:$B$76,2,FALSE)</f>
        <v>4</v>
      </c>
      <c r="F1456" s="37" t="str">
        <f>VLOOKUP(D1456,episodes!$A$1:$E$76,5,FALSE)</f>
        <v>Where No Man Has Gone Before</v>
      </c>
      <c r="G1456" s="37">
        <f>VLOOKUP(D1456,episodes!$A$1:$D$76,3,FALSE)</f>
        <v>1</v>
      </c>
      <c r="H1456" s="37">
        <f>VLOOKUP(D1456,episodes!$A$1:$D$76,4,FALSE)</f>
        <v>3</v>
      </c>
      <c r="I1456" s="36"/>
      <c r="J1456" s="43"/>
      <c r="K1456" s="44">
        <f>COUNTIFS(A:A,A1455)</f>
        <v>9</v>
      </c>
      <c r="L1456" s="44">
        <f>COUNTIFS(B:B,B1456)</f>
        <v>10</v>
      </c>
      <c r="M1456" s="39" t="s">
        <v>1068</v>
      </c>
      <c r="N1456" s="39"/>
      <c r="O1456" s="39" t="s">
        <v>1140</v>
      </c>
      <c r="P1456" s="39" t="s">
        <v>2979</v>
      </c>
    </row>
    <row r="1457" spans="1:16" s="40" customFormat="1" hidden="1" x14ac:dyDescent="0.3">
      <c r="A1457" s="40" t="s">
        <v>1939</v>
      </c>
      <c r="B1457" s="34" t="s">
        <v>28</v>
      </c>
      <c r="C1457" s="50" t="s">
        <v>2620</v>
      </c>
      <c r="D1457" s="41">
        <v>103</v>
      </c>
      <c r="E1457" s="42">
        <f>VLOOKUP(D1457,episodes!$A$1:$B$76,2,FALSE)</f>
        <v>4</v>
      </c>
      <c r="F1457" s="37" t="str">
        <f>VLOOKUP(D1457,episodes!$A$1:$E$76,5,FALSE)</f>
        <v>Where No Man Has Gone Before</v>
      </c>
      <c r="G1457" s="37">
        <f>VLOOKUP(D1457,episodes!$A$1:$D$76,3,FALSE)</f>
        <v>1</v>
      </c>
      <c r="H1457" s="37">
        <f>VLOOKUP(D1457,episodes!$A$1:$D$76,4,FALSE)</f>
        <v>3</v>
      </c>
      <c r="I1457" s="36"/>
      <c r="J1457" s="43"/>
      <c r="K1457" s="44">
        <f>COUNTIFS(A:A,A1456)</f>
        <v>9</v>
      </c>
      <c r="L1457" s="44">
        <f>COUNTIFS(B:B,B1457)</f>
        <v>10</v>
      </c>
      <c r="M1457" s="39" t="s">
        <v>1068</v>
      </c>
      <c r="N1457" s="39"/>
      <c r="O1457" s="39" t="s">
        <v>1141</v>
      </c>
      <c r="P1457" s="39" t="s">
        <v>2979</v>
      </c>
    </row>
    <row r="1458" spans="1:16" s="40" customFormat="1" hidden="1" x14ac:dyDescent="0.3">
      <c r="A1458" s="40" t="s">
        <v>1939</v>
      </c>
      <c r="B1458" s="34" t="s">
        <v>28</v>
      </c>
      <c r="C1458" s="50" t="s">
        <v>2701</v>
      </c>
      <c r="D1458" s="41">
        <v>105</v>
      </c>
      <c r="E1458" s="42">
        <f>VLOOKUP(D1458,episodes!$A$1:$B$76,2,FALSE)</f>
        <v>6</v>
      </c>
      <c r="F1458" s="37" t="str">
        <f>VLOOKUP(D1458,episodes!$A$1:$E$76,5,FALSE)</f>
        <v>The Enemy Within</v>
      </c>
      <c r="G1458" s="37">
        <f>VLOOKUP(D1458,episodes!$A$1:$D$76,3,FALSE)</f>
        <v>1</v>
      </c>
      <c r="H1458" s="37">
        <f>VLOOKUP(D1458,episodes!$A$1:$D$76,4,FALSE)</f>
        <v>5</v>
      </c>
      <c r="I1458" s="36"/>
      <c r="J1458" s="43"/>
      <c r="K1458" s="44">
        <f>COUNTIFS(A:A,A1457)</f>
        <v>9</v>
      </c>
      <c r="L1458" s="44">
        <f>COUNTIFS(B:B,B1458)</f>
        <v>10</v>
      </c>
      <c r="M1458" s="39" t="s">
        <v>1068</v>
      </c>
      <c r="N1458" s="39"/>
      <c r="O1458" s="39" t="s">
        <v>1142</v>
      </c>
      <c r="P1458" s="39" t="s">
        <v>2979</v>
      </c>
    </row>
    <row r="1459" spans="1:16" s="40" customFormat="1" hidden="1" x14ac:dyDescent="0.3">
      <c r="A1459" s="40" t="s">
        <v>1939</v>
      </c>
      <c r="B1459" s="34" t="s">
        <v>28</v>
      </c>
      <c r="C1459" s="50" t="s">
        <v>3296</v>
      </c>
      <c r="D1459" s="41">
        <v>116</v>
      </c>
      <c r="E1459" s="42">
        <f>VLOOKUP(D1459,episodes!$A$1:$B$76,2,FALSE)</f>
        <v>17</v>
      </c>
      <c r="F1459" s="37" t="str">
        <f>VLOOKUP(D1459,episodes!$A$1:$E$76,5,FALSE)</f>
        <v>The Galileo Seven</v>
      </c>
      <c r="G1459" s="37">
        <f>VLOOKUP(D1459,episodes!$A$1:$D$76,3,FALSE)</f>
        <v>1</v>
      </c>
      <c r="H1459" s="37">
        <f>VLOOKUP(D1459,episodes!$A$1:$D$76,4,FALSE)</f>
        <v>16</v>
      </c>
      <c r="I1459" s="36"/>
      <c r="J1459" s="43"/>
      <c r="K1459" s="44">
        <f>COUNTIFS(A:A,A1458)</f>
        <v>9</v>
      </c>
      <c r="L1459" s="44">
        <f>COUNTIFS(B:B,B1459)</f>
        <v>10</v>
      </c>
      <c r="M1459" s="46" t="s">
        <v>1068</v>
      </c>
      <c r="N1459" s="39" t="s">
        <v>584</v>
      </c>
      <c r="O1459" s="39" t="s">
        <v>1143</v>
      </c>
      <c r="P1459" s="39" t="s">
        <v>2979</v>
      </c>
    </row>
    <row r="1460" spans="1:16" s="40" customFormat="1" hidden="1" x14ac:dyDescent="0.3">
      <c r="A1460" s="40" t="s">
        <v>1939</v>
      </c>
      <c r="B1460" s="34" t="s">
        <v>28</v>
      </c>
      <c r="C1460" s="54" t="str">
        <f>UPPER(LEFT(O1460,1))&amp;RIGHT(O1460,LEN(O1460)-1)</f>
        <v>Spock entertained by vibrating flowers</v>
      </c>
      <c r="D1460" s="41">
        <v>124</v>
      </c>
      <c r="E1460" s="42">
        <f>VLOOKUP(D1460,episodes!$A$1:$B$76,2,FALSE)</f>
        <v>25</v>
      </c>
      <c r="F1460" s="37" t="str">
        <f>VLOOKUP(D1460,episodes!$A$1:$E$76,5,FALSE)</f>
        <v>This Side of Paradise</v>
      </c>
      <c r="G1460" s="37">
        <f>VLOOKUP(D1460,episodes!$A$1:$D$76,3,FALSE)</f>
        <v>1</v>
      </c>
      <c r="H1460" s="37">
        <f>VLOOKUP(D1460,episodes!$A$1:$D$76,4,FALSE)</f>
        <v>24</v>
      </c>
      <c r="I1460" s="36"/>
      <c r="J1460" s="43"/>
      <c r="K1460" s="44">
        <f>COUNTIFS(A:A,A1459)</f>
        <v>9</v>
      </c>
      <c r="L1460" s="44">
        <f>COUNTIFS(B:B,B1460)</f>
        <v>10</v>
      </c>
      <c r="M1460" s="39" t="s">
        <v>1068</v>
      </c>
      <c r="N1460" s="45"/>
      <c r="O1460" s="39" t="s">
        <v>1137</v>
      </c>
      <c r="P1460" s="39" t="s">
        <v>2979</v>
      </c>
    </row>
    <row r="1461" spans="1:16" s="40" customFormat="1" hidden="1" x14ac:dyDescent="0.3">
      <c r="A1461" s="40" t="s">
        <v>1939</v>
      </c>
      <c r="B1461" s="34" t="s">
        <v>28</v>
      </c>
      <c r="C1461" s="54" t="str">
        <f>UPPER(LEFT(O1461,1))&amp;RIGHT(O1461,LEN(O1461)-1)</f>
        <v>Spock gets crazy when Nurse Chapel brings soup</v>
      </c>
      <c r="D1461" s="48">
        <v>201</v>
      </c>
      <c r="E1461" s="42">
        <f>VLOOKUP(D1461,episodes!$A$1:$B$76,2,FALSE)</f>
        <v>31</v>
      </c>
      <c r="F1461" s="37" t="str">
        <f>VLOOKUP(D1461,episodes!$A$1:$E$76,5,FALSE)</f>
        <v>Amok Time</v>
      </c>
      <c r="G1461" s="37">
        <f>VLOOKUP(D1461,episodes!$A$1:$D$76,3,FALSE)</f>
        <v>2</v>
      </c>
      <c r="H1461" s="37">
        <f>VLOOKUP(D1461,episodes!$A$1:$D$76,4,FALSE)</f>
        <v>1</v>
      </c>
      <c r="I1461" s="36"/>
      <c r="J1461" s="43"/>
      <c r="K1461" s="44">
        <f>COUNTIFS(A:A,A1460)</f>
        <v>9</v>
      </c>
      <c r="L1461" s="44">
        <f>COUNTIFS(B:B,B1461)</f>
        <v>10</v>
      </c>
      <c r="M1461" s="46" t="s">
        <v>1068</v>
      </c>
      <c r="N1461" s="49" t="s">
        <v>521</v>
      </c>
      <c r="O1461" s="46" t="s">
        <v>1435</v>
      </c>
      <c r="P1461" s="46" t="s">
        <v>2979</v>
      </c>
    </row>
    <row r="1462" spans="1:16" s="40" customFormat="1" hidden="1" x14ac:dyDescent="0.3">
      <c r="A1462" s="40" t="s">
        <v>1939</v>
      </c>
      <c r="B1462" s="34" t="s">
        <v>28</v>
      </c>
      <c r="C1462" s="54" t="str">
        <f>UPPER(LEFT(O1462,1))&amp;RIGHT(O1462,LEN(O1462)-1)</f>
        <v>Spock screams when he sees Kirk alive after (apparently) killing him</v>
      </c>
      <c r="D1462" s="48">
        <v>201</v>
      </c>
      <c r="E1462" s="42">
        <f>VLOOKUP(D1462,episodes!$A$1:$B$76,2,FALSE)</f>
        <v>31</v>
      </c>
      <c r="F1462" s="37" t="str">
        <f>VLOOKUP(D1462,episodes!$A$1:$E$76,5,FALSE)</f>
        <v>Amok Time</v>
      </c>
      <c r="G1462" s="37">
        <f>VLOOKUP(D1462,episodes!$A$1:$D$76,3,FALSE)</f>
        <v>2</v>
      </c>
      <c r="H1462" s="37">
        <f>VLOOKUP(D1462,episodes!$A$1:$D$76,4,FALSE)</f>
        <v>1</v>
      </c>
      <c r="I1462" s="36"/>
      <c r="J1462" s="43"/>
      <c r="K1462" s="44">
        <f>COUNTIFS(A:A,A1461)</f>
        <v>9</v>
      </c>
      <c r="L1462" s="44">
        <f>COUNTIFS(B:B,B1462)</f>
        <v>10</v>
      </c>
      <c r="M1462" s="46" t="s">
        <v>1068</v>
      </c>
      <c r="N1462" s="49" t="s">
        <v>2491</v>
      </c>
      <c r="O1462" s="46" t="s">
        <v>1144</v>
      </c>
      <c r="P1462" s="46" t="s">
        <v>2979</v>
      </c>
    </row>
    <row r="1463" spans="1:16" s="40" customFormat="1" hidden="1" x14ac:dyDescent="0.3">
      <c r="A1463" s="40" t="s">
        <v>1940</v>
      </c>
      <c r="B1463" s="34" t="s">
        <v>755</v>
      </c>
      <c r="C1463" s="35" t="s">
        <v>2582</v>
      </c>
      <c r="D1463" s="36">
        <v>102</v>
      </c>
      <c r="E1463" s="42">
        <f>VLOOKUP(D1463,episodes!$A$1:$B$76,2,FALSE)</f>
        <v>3</v>
      </c>
      <c r="F1463" s="37" t="str">
        <f>VLOOKUP(D1463,episodes!$A$1:$E$76,5,FALSE)</f>
        <v>Charlie X</v>
      </c>
      <c r="G1463" s="37">
        <f>VLOOKUP(D1463,episodes!$A$1:$D$76,3,FALSE)</f>
        <v>1</v>
      </c>
      <c r="H1463" s="37">
        <f>VLOOKUP(D1463,episodes!$A$1:$D$76,4,FALSE)</f>
        <v>2</v>
      </c>
      <c r="I1463" s="36"/>
      <c r="J1463" s="43"/>
      <c r="K1463" s="44">
        <f>COUNTIFS(A:A,A1462)</f>
        <v>9</v>
      </c>
      <c r="L1463" s="44">
        <f>COUNTIFS(B:B,B1463)</f>
        <v>10</v>
      </c>
      <c r="M1463" s="39" t="s">
        <v>88</v>
      </c>
      <c r="N1463" s="39"/>
      <c r="O1463" s="39" t="s">
        <v>1481</v>
      </c>
      <c r="P1463" s="39" t="s">
        <v>2979</v>
      </c>
    </row>
    <row r="1464" spans="1:16" s="40" customFormat="1" hidden="1" x14ac:dyDescent="0.3">
      <c r="A1464" s="40" t="s">
        <v>1940</v>
      </c>
      <c r="B1464" s="34" t="s">
        <v>755</v>
      </c>
      <c r="C1464" s="50" t="s">
        <v>2968</v>
      </c>
      <c r="D1464" s="41">
        <v>107</v>
      </c>
      <c r="E1464" s="42">
        <f>VLOOKUP(D1464,episodes!$A$1:$B$76,2,FALSE)</f>
        <v>8</v>
      </c>
      <c r="F1464" s="37" t="str">
        <f>VLOOKUP(D1464,episodes!$A$1:$E$76,5,FALSE)</f>
        <v>What Are Little Girls Made Of?</v>
      </c>
      <c r="G1464" s="37">
        <f>VLOOKUP(D1464,episodes!$A$1:$D$76,3,FALSE)</f>
        <v>1</v>
      </c>
      <c r="H1464" s="37">
        <f>VLOOKUP(D1464,episodes!$A$1:$D$76,4,FALSE)</f>
        <v>7</v>
      </c>
      <c r="I1464" s="36"/>
      <c r="J1464" s="43"/>
      <c r="K1464" s="44">
        <f>COUNTIFS(A:A,A1463)</f>
        <v>6</v>
      </c>
      <c r="L1464" s="44">
        <f>COUNTIFS(B:B,B1464)</f>
        <v>10</v>
      </c>
      <c r="M1464" s="39" t="s">
        <v>514</v>
      </c>
      <c r="N1464" s="39"/>
      <c r="O1464" s="39" t="s">
        <v>648</v>
      </c>
      <c r="P1464" s="39" t="s">
        <v>2979</v>
      </c>
    </row>
    <row r="1465" spans="1:16" s="40" customFormat="1" hidden="1" x14ac:dyDescent="0.3">
      <c r="A1465" s="40" t="s">
        <v>1940</v>
      </c>
      <c r="B1465" s="34" t="s">
        <v>755</v>
      </c>
      <c r="C1465" s="50" t="s">
        <v>3283</v>
      </c>
      <c r="D1465" s="41">
        <v>115</v>
      </c>
      <c r="E1465" s="42">
        <f>VLOOKUP(D1465,episodes!$A$1:$B$76,2,FALSE)</f>
        <v>16</v>
      </c>
      <c r="F1465" s="37" t="str">
        <f>VLOOKUP(D1465,episodes!$A$1:$E$76,5,FALSE)</f>
        <v>Shore Leave</v>
      </c>
      <c r="G1465" s="37">
        <f>VLOOKUP(D1465,episodes!$A$1:$D$76,3,FALSE)</f>
        <v>1</v>
      </c>
      <c r="H1465" s="37">
        <f>VLOOKUP(D1465,episodes!$A$1:$D$76,4,FALSE)</f>
        <v>15</v>
      </c>
      <c r="I1465" s="36"/>
      <c r="J1465" s="43"/>
      <c r="K1465" s="44">
        <f>COUNTIFS(A:A,A1464)</f>
        <v>6</v>
      </c>
      <c r="L1465" s="44">
        <f>COUNTIFS(B:B,B1465)</f>
        <v>10</v>
      </c>
      <c r="M1465" s="39" t="s">
        <v>515</v>
      </c>
      <c r="N1465" s="45"/>
      <c r="O1465" s="39" t="s">
        <v>332</v>
      </c>
      <c r="P1465" s="39" t="s">
        <v>2979</v>
      </c>
    </row>
    <row r="1466" spans="1:16" s="40" customFormat="1" hidden="1" x14ac:dyDescent="0.3">
      <c r="A1466" s="40" t="s">
        <v>1940</v>
      </c>
      <c r="B1466" s="34" t="s">
        <v>755</v>
      </c>
      <c r="C1466" s="50" t="s">
        <v>3314</v>
      </c>
      <c r="D1466" s="48">
        <v>117</v>
      </c>
      <c r="E1466" s="42">
        <f>VLOOKUP(D1466,episodes!$A$1:$B$76,2,FALSE)</f>
        <v>18</v>
      </c>
      <c r="F1466" s="37" t="str">
        <f>VLOOKUP(D1466,episodes!$A$1:$E$76,5,FALSE)</f>
        <v>The Squire of Gothos</v>
      </c>
      <c r="G1466" s="37">
        <f>VLOOKUP(D1466,episodes!$A$1:$D$76,3,FALSE)</f>
        <v>1</v>
      </c>
      <c r="H1466" s="37">
        <f>VLOOKUP(D1466,episodes!$A$1:$D$76,4,FALSE)</f>
        <v>17</v>
      </c>
      <c r="I1466" s="36"/>
      <c r="J1466" s="43"/>
      <c r="K1466" s="44">
        <f>COUNTIFS(A:A,A1465)</f>
        <v>6</v>
      </c>
      <c r="L1466" s="44">
        <f>COUNTIFS(B:B,B1466)</f>
        <v>10</v>
      </c>
      <c r="M1466" s="39" t="s">
        <v>133</v>
      </c>
      <c r="N1466" s="46"/>
      <c r="O1466" s="46" t="s">
        <v>649</v>
      </c>
      <c r="P1466" s="46" t="s">
        <v>2979</v>
      </c>
    </row>
    <row r="1467" spans="1:16" s="40" customFormat="1" hidden="1" x14ac:dyDescent="0.3">
      <c r="A1467" s="40" t="s">
        <v>1940</v>
      </c>
      <c r="B1467" s="34" t="s">
        <v>755</v>
      </c>
      <c r="C1467" s="50" t="s">
        <v>3325</v>
      </c>
      <c r="D1467" s="48">
        <v>118</v>
      </c>
      <c r="E1467" s="42">
        <f>VLOOKUP(D1467,episodes!$A$1:$B$76,2,FALSE)</f>
        <v>19</v>
      </c>
      <c r="F1467" s="37" t="str">
        <f>VLOOKUP(D1467,episodes!$A$1:$E$76,5,FALSE)</f>
        <v>Arena</v>
      </c>
      <c r="G1467" s="37">
        <f>VLOOKUP(D1467,episodes!$A$1:$D$76,3,FALSE)</f>
        <v>1</v>
      </c>
      <c r="H1467" s="37">
        <f>VLOOKUP(D1467,episodes!$A$1:$D$76,4,FALSE)</f>
        <v>18</v>
      </c>
      <c r="I1467" s="36"/>
      <c r="J1467" s="43"/>
      <c r="K1467" s="44">
        <f>COUNTIFS(A:A,#REF!)</f>
        <v>0</v>
      </c>
      <c r="L1467" s="44">
        <f>COUNTIFS(B:B,B1467)</f>
        <v>10</v>
      </c>
      <c r="M1467" s="46" t="s">
        <v>334</v>
      </c>
      <c r="N1467" s="46"/>
      <c r="O1467" s="39" t="s">
        <v>409</v>
      </c>
      <c r="P1467" s="46" t="s">
        <v>2979</v>
      </c>
    </row>
    <row r="1468" spans="1:16" s="40" customFormat="1" hidden="1" x14ac:dyDescent="0.3">
      <c r="A1468" s="40" t="s">
        <v>1940</v>
      </c>
      <c r="B1468" s="34" t="s">
        <v>755</v>
      </c>
      <c r="C1468" s="54" t="str">
        <f>UPPER(LEFT(O1468,1))&amp;RIGHT(O1468,LEN(O1468)-1)</f>
        <v>They've advanced past petty problems</v>
      </c>
      <c r="D1468" s="48">
        <v>126</v>
      </c>
      <c r="E1468" s="42">
        <f>VLOOKUP(D1468,episodes!$A$1:$B$76,2,FALSE)</f>
        <v>27</v>
      </c>
      <c r="F1468" s="37" t="str">
        <f>VLOOKUP(D1468,episodes!$A$1:$E$76,5,FALSE)</f>
        <v>Errand of Mercy</v>
      </c>
      <c r="G1468" s="37">
        <f>VLOOKUP(D1468,episodes!$A$1:$D$76,3,FALSE)</f>
        <v>1</v>
      </c>
      <c r="H1468" s="37">
        <f>VLOOKUP(D1468,episodes!$A$1:$D$76,4,FALSE)</f>
        <v>26</v>
      </c>
      <c r="I1468" s="36"/>
      <c r="J1468" s="43"/>
      <c r="K1468" s="44">
        <f>COUNTIFS(A:A,A1467)</f>
        <v>6</v>
      </c>
      <c r="L1468" s="44">
        <f>COUNTIFS(B:B,B1468)</f>
        <v>10</v>
      </c>
      <c r="M1468" s="46" t="s">
        <v>270</v>
      </c>
      <c r="N1468" s="46"/>
      <c r="O1468" s="39" t="s">
        <v>409</v>
      </c>
      <c r="P1468" s="46" t="s">
        <v>2979</v>
      </c>
    </row>
    <row r="1469" spans="1:16" s="40" customFormat="1" hidden="1" x14ac:dyDescent="0.3">
      <c r="A1469" s="40" t="s">
        <v>1941</v>
      </c>
      <c r="B1469" s="34" t="s">
        <v>770</v>
      </c>
      <c r="C1469" s="50" t="s">
        <v>3253</v>
      </c>
      <c r="D1469" s="41">
        <v>113</v>
      </c>
      <c r="E1469" s="42">
        <f>VLOOKUP(D1469,episodes!$A$1:$B$76,2,FALSE)</f>
        <v>14</v>
      </c>
      <c r="F1469" s="37" t="str">
        <f>VLOOKUP(D1469,episodes!$A$1:$E$76,5,FALSE)</f>
        <v>The Conscience of the King</v>
      </c>
      <c r="G1469" s="37">
        <f>VLOOKUP(D1469,episodes!$A$1:$D$76,3,FALSE)</f>
        <v>1</v>
      </c>
      <c r="H1469" s="37">
        <f>VLOOKUP(D1469,episodes!$A$1:$D$76,4,FALSE)</f>
        <v>13</v>
      </c>
      <c r="I1469" s="36"/>
      <c r="J1469" s="43"/>
      <c r="K1469" s="44">
        <f>COUNTIFS(A:A,A1468)</f>
        <v>6</v>
      </c>
      <c r="L1469" s="44">
        <f>COUNTIFS(B:B,B1469)</f>
        <v>1</v>
      </c>
      <c r="M1469" s="39" t="s">
        <v>142</v>
      </c>
      <c r="N1469" s="39" t="s">
        <v>2491</v>
      </c>
      <c r="O1469" s="39" t="s">
        <v>1651</v>
      </c>
      <c r="P1469" s="39" t="s">
        <v>2979</v>
      </c>
    </row>
    <row r="1470" spans="1:16" s="40" customFormat="1" hidden="1" x14ac:dyDescent="0.3">
      <c r="A1470" s="40" t="s">
        <v>1942</v>
      </c>
      <c r="B1470" s="34" t="s">
        <v>690</v>
      </c>
      <c r="C1470" s="54" t="str">
        <f>UPPER(LEFT(O1470,1))&amp;RIGHT(O1470,LEN(O1470)-1)</f>
        <v>Lella cries when she realizes she lost Spock</v>
      </c>
      <c r="D1470" s="41">
        <v>124</v>
      </c>
      <c r="E1470" s="42">
        <f>VLOOKUP(D1470,episodes!$A$1:$B$76,2,FALSE)</f>
        <v>25</v>
      </c>
      <c r="F1470" s="37" t="str">
        <f>VLOOKUP(D1470,episodes!$A$1:$E$76,5,FALSE)</f>
        <v>This Side of Paradise</v>
      </c>
      <c r="G1470" s="37">
        <f>VLOOKUP(D1470,episodes!$A$1:$D$76,3,FALSE)</f>
        <v>1</v>
      </c>
      <c r="H1470" s="37">
        <f>VLOOKUP(D1470,episodes!$A$1:$D$76,4,FALSE)</f>
        <v>24</v>
      </c>
      <c r="I1470" s="36"/>
      <c r="J1470" s="43"/>
      <c r="K1470" s="44">
        <f>COUNTIFS(A:A,A1469)</f>
        <v>1</v>
      </c>
      <c r="L1470" s="44">
        <f>COUNTIFS(B:B,B1470)</f>
        <v>1</v>
      </c>
      <c r="M1470" s="39" t="s">
        <v>215</v>
      </c>
      <c r="N1470" s="45" t="s">
        <v>1068</v>
      </c>
      <c r="O1470" s="39" t="s">
        <v>1421</v>
      </c>
      <c r="P1470" s="39" t="s">
        <v>2979</v>
      </c>
    </row>
    <row r="1471" spans="1:16" s="40" customFormat="1" hidden="1" x14ac:dyDescent="0.3">
      <c r="A1471" s="40" t="s">
        <v>1943</v>
      </c>
      <c r="B1471" s="34" t="s">
        <v>507</v>
      </c>
      <c r="C1471" s="50" t="s">
        <v>1189</v>
      </c>
      <c r="D1471" s="48">
        <v>108</v>
      </c>
      <c r="E1471" s="42">
        <f>VLOOKUP(D1471,episodes!$A$1:$B$76,2,FALSE)</f>
        <v>9</v>
      </c>
      <c r="F1471" s="37" t="str">
        <f>VLOOKUP(D1471,episodes!$A$1:$E$76,5,FALSE)</f>
        <v>Miri</v>
      </c>
      <c r="G1471" s="37">
        <f>VLOOKUP(D1471,episodes!$A$1:$D$76,3,FALSE)</f>
        <v>1</v>
      </c>
      <c r="H1471" s="37">
        <f>VLOOKUP(D1471,episodes!$A$1:$D$76,4,FALSE)</f>
        <v>8</v>
      </c>
      <c r="I1471" s="36"/>
      <c r="J1471" s="43"/>
      <c r="K1471" s="44">
        <f>COUNTIFS(A:A,A1470)</f>
        <v>1</v>
      </c>
      <c r="L1471" s="44">
        <f>COUNTIFS(B:B,B1471)</f>
        <v>45</v>
      </c>
      <c r="M1471" s="46" t="s">
        <v>2542</v>
      </c>
      <c r="N1471" s="49"/>
      <c r="O1471" s="46" t="s">
        <v>1189</v>
      </c>
      <c r="P1471" s="39" t="s">
        <v>2979</v>
      </c>
    </row>
    <row r="1472" spans="1:16" s="40" customFormat="1" hidden="1" x14ac:dyDescent="0.3">
      <c r="A1472" s="40" t="s">
        <v>1943</v>
      </c>
      <c r="B1472" s="34" t="s">
        <v>507</v>
      </c>
      <c r="C1472" s="50" t="s">
        <v>3512</v>
      </c>
      <c r="D1472" s="48">
        <v>204</v>
      </c>
      <c r="E1472" s="42">
        <f>VLOOKUP(D1472,episodes!$A$1:$B$76,2,FALSE)</f>
        <v>34</v>
      </c>
      <c r="F1472" s="37" t="str">
        <f>VLOOKUP(D1472,episodes!$A$1:$E$76,5,FALSE)</f>
        <v>Mirror, Mirror</v>
      </c>
      <c r="G1472" s="37">
        <f>VLOOKUP(D1472,episodes!$A$1:$D$76,3,FALSE)</f>
        <v>2</v>
      </c>
      <c r="H1472" s="37">
        <f>VLOOKUP(D1472,episodes!$A$1:$D$76,4,FALSE)</f>
        <v>4</v>
      </c>
      <c r="I1472" s="36"/>
      <c r="J1472" s="43"/>
      <c r="K1472" s="44">
        <f>COUNTIFS(A:A,A1471)</f>
        <v>2</v>
      </c>
      <c r="L1472" s="44">
        <f>COUNTIFS(B:B,B1472)</f>
        <v>45</v>
      </c>
      <c r="M1472" s="46" t="s">
        <v>2542</v>
      </c>
      <c r="N1472" s="49"/>
      <c r="O1472" s="46" t="s">
        <v>1189</v>
      </c>
      <c r="P1472" s="39" t="s">
        <v>2979</v>
      </c>
    </row>
    <row r="1473" spans="1:16" s="40" customFormat="1" hidden="1" x14ac:dyDescent="0.3">
      <c r="A1473" s="40" t="s">
        <v>1944</v>
      </c>
      <c r="B1473" s="40" t="s">
        <v>507</v>
      </c>
      <c r="C1473" s="50" t="s">
        <v>2702</v>
      </c>
      <c r="D1473" s="41">
        <v>105</v>
      </c>
      <c r="E1473" s="42">
        <f>VLOOKUP(D1473,episodes!$A$1:$B$76,2,FALSE)</f>
        <v>6</v>
      </c>
      <c r="F1473" s="37" t="str">
        <f>VLOOKUP(D1473,episodes!$A$1:$E$76,5,FALSE)</f>
        <v>The Enemy Within</v>
      </c>
      <c r="G1473" s="37">
        <f>VLOOKUP(D1473,episodes!$A$1:$D$76,3,FALSE)</f>
        <v>1</v>
      </c>
      <c r="H1473" s="37">
        <f>VLOOKUP(D1473,episodes!$A$1:$D$76,4,FALSE)</f>
        <v>5</v>
      </c>
      <c r="I1473" s="36"/>
      <c r="J1473" s="43"/>
      <c r="K1473" s="44">
        <f>COUNTIFS(A:A,A1471)</f>
        <v>2</v>
      </c>
      <c r="L1473" s="44">
        <f>COUNTIFS(B:B,B1473)</f>
        <v>45</v>
      </c>
      <c r="M1473" s="39" t="s">
        <v>1068</v>
      </c>
      <c r="N1473" s="39"/>
      <c r="O1473" s="39" t="s">
        <v>1145</v>
      </c>
      <c r="P1473" s="39" t="s">
        <v>2979</v>
      </c>
    </row>
    <row r="1474" spans="1:16" s="40" customFormat="1" hidden="1" x14ac:dyDescent="0.3">
      <c r="A1474" s="40" t="s">
        <v>1944</v>
      </c>
      <c r="B1474" s="40" t="s">
        <v>507</v>
      </c>
      <c r="C1474" s="54" t="str">
        <f>UPPER(LEFT(O1474,1))&amp;RIGHT(O1474,LEN(O1474)-1)</f>
        <v>McCoy: the tri-0x compound will help Kirk use the oxygen in his blood more efficiently, since the atmosphere on Vulcan is thin by Earth standards. Of course, McCoy has actually slipped him a mickey, giving him a sedative that will simulate sudden death and make it appear that Spock has won the battle.</v>
      </c>
      <c r="D1474" s="48">
        <v>201</v>
      </c>
      <c r="E1474" s="42">
        <f>VLOOKUP(D1474,episodes!$A$1:$B$76,2,FALSE)</f>
        <v>31</v>
      </c>
      <c r="F1474" s="37" t="str">
        <f>VLOOKUP(D1474,episodes!$A$1:$E$76,5,FALSE)</f>
        <v>Amok Time</v>
      </c>
      <c r="G1474" s="37">
        <f>VLOOKUP(D1474,episodes!$A$1:$D$76,3,FALSE)</f>
        <v>2</v>
      </c>
      <c r="H1474" s="37">
        <f>VLOOKUP(D1474,episodes!$A$1:$D$76,4,FALSE)</f>
        <v>1</v>
      </c>
      <c r="I1474" s="36"/>
      <c r="J1474" s="43"/>
      <c r="K1474" s="44">
        <f>COUNTIFS(A:A,A1473)</f>
        <v>2</v>
      </c>
      <c r="L1474" s="44">
        <f>COUNTIFS(B:B,B1474)</f>
        <v>45</v>
      </c>
      <c r="M1474" s="46" t="s">
        <v>2542</v>
      </c>
      <c r="N1474" s="49"/>
      <c r="O1474" s="46" t="s">
        <v>1190</v>
      </c>
      <c r="P1474" s="46" t="s">
        <v>2979</v>
      </c>
    </row>
    <row r="1475" spans="1:16" s="40" customFormat="1" hidden="1" x14ac:dyDescent="0.3">
      <c r="A1475" s="40" t="s">
        <v>1945</v>
      </c>
      <c r="B1475" s="34" t="s">
        <v>773</v>
      </c>
      <c r="C1475" s="35" t="s">
        <v>2475</v>
      </c>
      <c r="D1475" s="41">
        <v>100</v>
      </c>
      <c r="E1475" s="42">
        <f>VLOOKUP(D1475,episodes!$A$1:$B$76,2,FALSE)</f>
        <v>1</v>
      </c>
      <c r="F1475" s="37" t="str">
        <f>VLOOKUP(D1475,episodes!$A$1:$E$76,5,FALSE)</f>
        <v>The Cage</v>
      </c>
      <c r="G1475" s="37">
        <f>VLOOKUP(D1475,episodes!$A$1:$D$76,3,FALSE)</f>
        <v>1</v>
      </c>
      <c r="H1475" s="37">
        <f>VLOOKUP(D1475,episodes!$A$1:$D$76,4,FALSE)</f>
        <v>0</v>
      </c>
      <c r="I1475" s="36"/>
      <c r="J1475" s="43"/>
      <c r="K1475" s="44">
        <f>COUNTIFS(A:A,A1474)</f>
        <v>2</v>
      </c>
      <c r="L1475" s="44">
        <f>COUNTIFS(B:B,B1475)</f>
        <v>77</v>
      </c>
      <c r="M1475" s="44" t="s">
        <v>609</v>
      </c>
      <c r="N1475" s="45"/>
      <c r="O1475" s="46" t="s">
        <v>2652</v>
      </c>
      <c r="P1475" s="39" t="s">
        <v>2979</v>
      </c>
    </row>
    <row r="1476" spans="1:16" s="40" customFormat="1" hidden="1" x14ac:dyDescent="0.3">
      <c r="A1476" s="40" t="s">
        <v>1945</v>
      </c>
      <c r="B1476" s="34" t="s">
        <v>773</v>
      </c>
      <c r="C1476" s="35" t="s">
        <v>2474</v>
      </c>
      <c r="D1476" s="41">
        <v>100</v>
      </c>
      <c r="E1476" s="42">
        <f>VLOOKUP(D1476,episodes!$A$1:$B$76,2,FALSE)</f>
        <v>1</v>
      </c>
      <c r="F1476" s="37" t="str">
        <f>VLOOKUP(D1476,episodes!$A$1:$E$76,5,FALSE)</f>
        <v>The Cage</v>
      </c>
      <c r="G1476" s="37">
        <f>VLOOKUP(D1476,episodes!$A$1:$D$76,3,FALSE)</f>
        <v>1</v>
      </c>
      <c r="H1476" s="37">
        <f>VLOOKUP(D1476,episodes!$A$1:$D$76,4,FALSE)</f>
        <v>0</v>
      </c>
      <c r="I1476" s="36"/>
      <c r="J1476" s="43"/>
      <c r="K1476" s="44">
        <f>COUNTIFS(A:A,A1475)</f>
        <v>77</v>
      </c>
      <c r="L1476" s="44">
        <f>COUNTIFS(B:B,B1476)</f>
        <v>77</v>
      </c>
      <c r="M1476" s="44" t="s">
        <v>2512</v>
      </c>
      <c r="N1476" s="45"/>
      <c r="O1476" s="39" t="s">
        <v>2653</v>
      </c>
      <c r="P1476" s="39" t="s">
        <v>2979</v>
      </c>
    </row>
    <row r="1477" spans="1:16" s="40" customFormat="1" hidden="1" x14ac:dyDescent="0.3">
      <c r="A1477" s="40" t="s">
        <v>1945</v>
      </c>
      <c r="B1477" s="34" t="s">
        <v>773</v>
      </c>
      <c r="C1477" s="35" t="s">
        <v>2476</v>
      </c>
      <c r="D1477" s="41">
        <v>100</v>
      </c>
      <c r="E1477" s="42">
        <f>VLOOKUP(D1477,episodes!$A$1:$B$76,2,FALSE)</f>
        <v>1</v>
      </c>
      <c r="F1477" s="37" t="str">
        <f>VLOOKUP(D1477,episodes!$A$1:$E$76,5,FALSE)</f>
        <v>The Cage</v>
      </c>
      <c r="G1477" s="37">
        <f>VLOOKUP(D1477,episodes!$A$1:$D$76,3,FALSE)</f>
        <v>1</v>
      </c>
      <c r="H1477" s="37">
        <f>VLOOKUP(D1477,episodes!$A$1:$D$76,4,FALSE)</f>
        <v>0</v>
      </c>
      <c r="I1477" s="36"/>
      <c r="J1477" s="43"/>
      <c r="K1477" s="44">
        <f>COUNTIFS(A:A,A1476)</f>
        <v>77</v>
      </c>
      <c r="L1477" s="44">
        <f>COUNTIFS(B:B,B1477)</f>
        <v>77</v>
      </c>
      <c r="M1477" s="47" t="s">
        <v>130</v>
      </c>
      <c r="N1477" s="45"/>
      <c r="O1477" s="46" t="s">
        <v>2652</v>
      </c>
      <c r="P1477" s="39" t="s">
        <v>2979</v>
      </c>
    </row>
    <row r="1478" spans="1:16" s="40" customFormat="1" hidden="1" x14ac:dyDescent="0.3">
      <c r="A1478" s="40" t="s">
        <v>1945</v>
      </c>
      <c r="B1478" s="34" t="s">
        <v>773</v>
      </c>
      <c r="C1478" s="35" t="s">
        <v>2473</v>
      </c>
      <c r="D1478" s="41">
        <v>100</v>
      </c>
      <c r="E1478" s="42">
        <f>VLOOKUP(D1478,episodes!$A$1:$B$76,2,FALSE)</f>
        <v>1</v>
      </c>
      <c r="F1478" s="37" t="str">
        <f>VLOOKUP(D1478,episodes!$A$1:$E$76,5,FALSE)</f>
        <v>The Cage</v>
      </c>
      <c r="G1478" s="37">
        <f>VLOOKUP(D1478,episodes!$A$1:$D$76,3,FALSE)</f>
        <v>1</v>
      </c>
      <c r="H1478" s="37">
        <f>VLOOKUP(D1478,episodes!$A$1:$D$76,4,FALSE)</f>
        <v>0</v>
      </c>
      <c r="I1478" s="36"/>
      <c r="J1478" s="43"/>
      <c r="K1478" s="44">
        <f>COUNTIFS(A:A,A1477)</f>
        <v>77</v>
      </c>
      <c r="L1478" s="44">
        <f>COUNTIFS(B:B,B1478)</f>
        <v>77</v>
      </c>
      <c r="M1478" s="44" t="s">
        <v>2511</v>
      </c>
      <c r="N1478" s="45"/>
      <c r="O1478" s="39" t="s">
        <v>2654</v>
      </c>
      <c r="P1478" s="39" t="s">
        <v>2979</v>
      </c>
    </row>
    <row r="1479" spans="1:16" s="40" customFormat="1" hidden="1" x14ac:dyDescent="0.3">
      <c r="A1479" s="40" t="s">
        <v>1945</v>
      </c>
      <c r="B1479" s="34" t="s">
        <v>773</v>
      </c>
      <c r="C1479" s="35" t="s">
        <v>2472</v>
      </c>
      <c r="D1479" s="41">
        <v>100</v>
      </c>
      <c r="E1479" s="42">
        <f>VLOOKUP(D1479,episodes!$A$1:$B$76,2,FALSE)</f>
        <v>1</v>
      </c>
      <c r="F1479" s="37" t="str">
        <f>VLOOKUP(D1479,episodes!$A$1:$E$76,5,FALSE)</f>
        <v>The Cage</v>
      </c>
      <c r="G1479" s="37">
        <f>VLOOKUP(D1479,episodes!$A$1:$D$76,3,FALSE)</f>
        <v>1</v>
      </c>
      <c r="H1479" s="37">
        <f>VLOOKUP(D1479,episodes!$A$1:$D$76,4,FALSE)</f>
        <v>0</v>
      </c>
      <c r="I1479" s="36"/>
      <c r="J1479" s="43"/>
      <c r="K1479" s="44">
        <f>COUNTIFS(A:A,A1478)</f>
        <v>77</v>
      </c>
      <c r="L1479" s="44">
        <f>COUNTIFS(B:B,B1479)</f>
        <v>77</v>
      </c>
      <c r="M1479" s="47" t="s">
        <v>1068</v>
      </c>
      <c r="N1479" s="45"/>
      <c r="O1479" s="46" t="s">
        <v>2652</v>
      </c>
      <c r="P1479" s="39" t="s">
        <v>2979</v>
      </c>
    </row>
    <row r="1480" spans="1:16" s="40" customFormat="1" hidden="1" x14ac:dyDescent="0.3">
      <c r="A1480" s="40" t="s">
        <v>1945</v>
      </c>
      <c r="B1480" s="34" t="s">
        <v>773</v>
      </c>
      <c r="C1480" s="35" t="s">
        <v>2565</v>
      </c>
      <c r="D1480" s="41">
        <v>101</v>
      </c>
      <c r="E1480" s="42">
        <f>VLOOKUP(D1480,episodes!$A$1:$B$76,2,FALSE)</f>
        <v>2</v>
      </c>
      <c r="F1480" s="37" t="str">
        <f>VLOOKUP(D1480,episodes!$A$1:$E$76,5,FALSE)</f>
        <v>The Man Trap</v>
      </c>
      <c r="G1480" s="37">
        <f>VLOOKUP(D1480,episodes!$A$1:$D$76,3,FALSE)</f>
        <v>1</v>
      </c>
      <c r="H1480" s="37">
        <f>VLOOKUP(D1480,episodes!$A$1:$D$76,4,FALSE)</f>
        <v>1</v>
      </c>
      <c r="I1480" s="36"/>
      <c r="J1480" s="43"/>
      <c r="K1480" s="44">
        <f>COUNTIFS(A:A,A1479)</f>
        <v>77</v>
      </c>
      <c r="L1480" s="44">
        <f>COUNTIFS(B:B,B1480)</f>
        <v>77</v>
      </c>
      <c r="M1480" s="46" t="s">
        <v>2564</v>
      </c>
      <c r="N1480" s="39"/>
      <c r="O1480" s="39" t="s">
        <v>2654</v>
      </c>
      <c r="P1480" s="39" t="s">
        <v>2979</v>
      </c>
    </row>
    <row r="1481" spans="1:16" s="40" customFormat="1" hidden="1" x14ac:dyDescent="0.3">
      <c r="A1481" s="40" t="s">
        <v>1945</v>
      </c>
      <c r="B1481" s="34" t="s">
        <v>773</v>
      </c>
      <c r="C1481" s="35" t="s">
        <v>2561</v>
      </c>
      <c r="D1481" s="41">
        <v>101</v>
      </c>
      <c r="E1481" s="42">
        <f>VLOOKUP(D1481,episodes!$A$1:$B$76,2,FALSE)</f>
        <v>2</v>
      </c>
      <c r="F1481" s="37" t="str">
        <f>VLOOKUP(D1481,episodes!$A$1:$E$76,5,FALSE)</f>
        <v>The Man Trap</v>
      </c>
      <c r="G1481" s="37">
        <f>VLOOKUP(D1481,episodes!$A$1:$D$76,3,FALSE)</f>
        <v>1</v>
      </c>
      <c r="H1481" s="37">
        <f>VLOOKUP(D1481,episodes!$A$1:$D$76,4,FALSE)</f>
        <v>1</v>
      </c>
      <c r="I1481" s="36"/>
      <c r="J1481" s="43"/>
      <c r="K1481" s="44">
        <f>COUNTIFS(A:A,A1480)</f>
        <v>77</v>
      </c>
      <c r="L1481" s="44">
        <f>COUNTIFS(B:B,B1481)</f>
        <v>77</v>
      </c>
      <c r="M1481" s="46" t="s">
        <v>2492</v>
      </c>
      <c r="N1481" s="39"/>
      <c r="O1481" s="39" t="s">
        <v>2652</v>
      </c>
      <c r="P1481" s="39" t="s">
        <v>2979</v>
      </c>
    </row>
    <row r="1482" spans="1:16" s="40" customFormat="1" hidden="1" x14ac:dyDescent="0.3">
      <c r="A1482" s="40" t="s">
        <v>1945</v>
      </c>
      <c r="B1482" s="34" t="s">
        <v>773</v>
      </c>
      <c r="C1482" s="35" t="s">
        <v>2692</v>
      </c>
      <c r="D1482" s="41">
        <v>101</v>
      </c>
      <c r="E1482" s="42">
        <f>VLOOKUP(D1482,episodes!$A$1:$B$76,2,FALSE)</f>
        <v>2</v>
      </c>
      <c r="F1482" s="37" t="str">
        <f>VLOOKUP(D1482,episodes!$A$1:$E$76,5,FALSE)</f>
        <v>The Man Trap</v>
      </c>
      <c r="G1482" s="37">
        <f>VLOOKUP(D1482,episodes!$A$1:$D$76,3,FALSE)</f>
        <v>1</v>
      </c>
      <c r="H1482" s="37">
        <f>VLOOKUP(D1482,episodes!$A$1:$D$76,4,FALSE)</f>
        <v>1</v>
      </c>
      <c r="I1482" s="36"/>
      <c r="J1482" s="43"/>
      <c r="K1482" s="44">
        <f>COUNTIFS(A:A,A1481)</f>
        <v>77</v>
      </c>
      <c r="L1482" s="44">
        <f>COUNTIFS(B:B,B1482)</f>
        <v>77</v>
      </c>
      <c r="M1482" s="46" t="s">
        <v>2513</v>
      </c>
      <c r="N1482" s="39"/>
      <c r="O1482" s="39" t="s">
        <v>2652</v>
      </c>
      <c r="P1482" s="39" t="s">
        <v>2979</v>
      </c>
    </row>
    <row r="1483" spans="1:16" s="40" customFormat="1" hidden="1" x14ac:dyDescent="0.3">
      <c r="A1483" s="40" t="s">
        <v>1945</v>
      </c>
      <c r="B1483" s="34" t="s">
        <v>773</v>
      </c>
      <c r="C1483" s="35" t="s">
        <v>2563</v>
      </c>
      <c r="D1483" s="41">
        <v>101</v>
      </c>
      <c r="E1483" s="42">
        <f>VLOOKUP(D1483,episodes!$A$1:$B$76,2,FALSE)</f>
        <v>2</v>
      </c>
      <c r="F1483" s="37" t="str">
        <f>VLOOKUP(D1483,episodes!$A$1:$E$76,5,FALSE)</f>
        <v>The Man Trap</v>
      </c>
      <c r="G1483" s="37">
        <f>VLOOKUP(D1483,episodes!$A$1:$D$76,3,FALSE)</f>
        <v>1</v>
      </c>
      <c r="H1483" s="37">
        <f>VLOOKUP(D1483,episodes!$A$1:$D$76,4,FALSE)</f>
        <v>1</v>
      </c>
      <c r="I1483" s="36"/>
      <c r="J1483" s="43"/>
      <c r="K1483" s="44">
        <f>COUNTIFS(A:A,A1482)</f>
        <v>77</v>
      </c>
      <c r="L1483" s="44">
        <f>COUNTIFS(B:B,B1483)</f>
        <v>77</v>
      </c>
      <c r="M1483" s="39" t="s">
        <v>611</v>
      </c>
      <c r="N1483" s="39"/>
      <c r="O1483" s="39" t="s">
        <v>2652</v>
      </c>
      <c r="P1483" s="39" t="s">
        <v>2979</v>
      </c>
    </row>
    <row r="1484" spans="1:16" s="40" customFormat="1" hidden="1" x14ac:dyDescent="0.3">
      <c r="A1484" s="40" t="s">
        <v>1945</v>
      </c>
      <c r="B1484" s="34" t="s">
        <v>773</v>
      </c>
      <c r="C1484" s="35" t="s">
        <v>2608</v>
      </c>
      <c r="D1484" s="41">
        <v>102</v>
      </c>
      <c r="E1484" s="42">
        <f>VLOOKUP(D1484,episodes!$A$1:$B$76,2,FALSE)</f>
        <v>3</v>
      </c>
      <c r="F1484" s="37" t="str">
        <f>VLOOKUP(D1484,episodes!$A$1:$E$76,5,FALSE)</f>
        <v>Charlie X</v>
      </c>
      <c r="G1484" s="37">
        <f>VLOOKUP(D1484,episodes!$A$1:$D$76,3,FALSE)</f>
        <v>1</v>
      </c>
      <c r="H1484" s="37">
        <f>VLOOKUP(D1484,episodes!$A$1:$D$76,4,FALSE)</f>
        <v>2</v>
      </c>
      <c r="I1484" s="36"/>
      <c r="J1484" s="43"/>
      <c r="K1484" s="44">
        <f>COUNTIFS(A:A,A1483)</f>
        <v>77</v>
      </c>
      <c r="L1484" s="44">
        <f>COUNTIFS(B:B,B1484)</f>
        <v>77</v>
      </c>
      <c r="M1484" s="39" t="s">
        <v>612</v>
      </c>
      <c r="N1484" s="39"/>
      <c r="O1484" s="39" t="s">
        <v>2655</v>
      </c>
      <c r="P1484" s="39" t="s">
        <v>2979</v>
      </c>
    </row>
    <row r="1485" spans="1:16" s="40" customFormat="1" hidden="1" x14ac:dyDescent="0.3">
      <c r="A1485" s="40" t="s">
        <v>1945</v>
      </c>
      <c r="B1485" s="34" t="s">
        <v>773</v>
      </c>
      <c r="C1485" s="35" t="s">
        <v>2609</v>
      </c>
      <c r="D1485" s="41">
        <v>102</v>
      </c>
      <c r="E1485" s="42">
        <f>VLOOKUP(D1485,episodes!$A$1:$B$76,2,FALSE)</f>
        <v>3</v>
      </c>
      <c r="F1485" s="37" t="str">
        <f>VLOOKUP(D1485,episodes!$A$1:$E$76,5,FALSE)</f>
        <v>Charlie X</v>
      </c>
      <c r="G1485" s="37">
        <f>VLOOKUP(D1485,episodes!$A$1:$D$76,3,FALSE)</f>
        <v>1</v>
      </c>
      <c r="H1485" s="37">
        <f>VLOOKUP(D1485,episodes!$A$1:$D$76,4,FALSE)</f>
        <v>2</v>
      </c>
      <c r="I1485" s="36"/>
      <c r="J1485" s="43"/>
      <c r="K1485" s="44">
        <f>COUNTIFS(A:A,A1484)</f>
        <v>77</v>
      </c>
      <c r="L1485" s="44">
        <f>COUNTIFS(B:B,B1485)</f>
        <v>77</v>
      </c>
      <c r="M1485" s="39" t="s">
        <v>891</v>
      </c>
      <c r="N1485" s="39"/>
      <c r="O1485" s="39" t="s">
        <v>2656</v>
      </c>
      <c r="P1485" s="39" t="s">
        <v>2979</v>
      </c>
    </row>
    <row r="1486" spans="1:16" s="40" customFormat="1" hidden="1" x14ac:dyDescent="0.3">
      <c r="A1486" s="40" t="s">
        <v>1945</v>
      </c>
      <c r="B1486" s="34" t="s">
        <v>773</v>
      </c>
      <c r="C1486" s="50" t="s">
        <v>2621</v>
      </c>
      <c r="D1486" s="41">
        <v>103</v>
      </c>
      <c r="E1486" s="42">
        <f>VLOOKUP(D1486,episodes!$A$1:$B$76,2,FALSE)</f>
        <v>4</v>
      </c>
      <c r="F1486" s="37" t="str">
        <f>VLOOKUP(D1486,episodes!$A$1:$E$76,5,FALSE)</f>
        <v>Where No Man Has Gone Before</v>
      </c>
      <c r="G1486" s="37">
        <f>VLOOKUP(D1486,episodes!$A$1:$D$76,3,FALSE)</f>
        <v>1</v>
      </c>
      <c r="H1486" s="37">
        <f>VLOOKUP(D1486,episodes!$A$1:$D$76,4,FALSE)</f>
        <v>3</v>
      </c>
      <c r="I1486" s="36"/>
      <c r="J1486" s="43"/>
      <c r="K1486" s="44">
        <f>COUNTIFS(A:A,A1485)</f>
        <v>77</v>
      </c>
      <c r="L1486" s="44">
        <f>COUNTIFS(B:B,B1486)</f>
        <v>77</v>
      </c>
      <c r="M1486" s="39"/>
      <c r="N1486" s="39"/>
      <c r="O1486" s="39" t="s">
        <v>2657</v>
      </c>
      <c r="P1486" s="39" t="s">
        <v>2979</v>
      </c>
    </row>
    <row r="1487" spans="1:16" s="40" customFormat="1" hidden="1" x14ac:dyDescent="0.3">
      <c r="A1487" s="40" t="s">
        <v>1945</v>
      </c>
      <c r="B1487" s="34" t="s">
        <v>773</v>
      </c>
      <c r="C1487" s="50" t="s">
        <v>2622</v>
      </c>
      <c r="D1487" s="41">
        <v>103</v>
      </c>
      <c r="E1487" s="42">
        <f>VLOOKUP(D1487,episodes!$A$1:$B$76,2,FALSE)</f>
        <v>4</v>
      </c>
      <c r="F1487" s="37" t="str">
        <f>VLOOKUP(D1487,episodes!$A$1:$E$76,5,FALSE)</f>
        <v>Where No Man Has Gone Before</v>
      </c>
      <c r="G1487" s="37">
        <f>VLOOKUP(D1487,episodes!$A$1:$D$76,3,FALSE)</f>
        <v>1</v>
      </c>
      <c r="H1487" s="37">
        <f>VLOOKUP(D1487,episodes!$A$1:$D$76,4,FALSE)</f>
        <v>3</v>
      </c>
      <c r="I1487" s="36"/>
      <c r="J1487" s="43"/>
      <c r="K1487" s="44">
        <f>COUNTIFS(A:A,A1486)</f>
        <v>77</v>
      </c>
      <c r="L1487" s="44">
        <f>COUNTIFS(B:B,B1487)</f>
        <v>77</v>
      </c>
      <c r="M1487" s="39"/>
      <c r="N1487" s="39"/>
      <c r="O1487" s="39" t="s">
        <v>2658</v>
      </c>
      <c r="P1487" s="39" t="s">
        <v>2979</v>
      </c>
    </row>
    <row r="1488" spans="1:16" s="40" customFormat="1" hidden="1" x14ac:dyDescent="0.3">
      <c r="A1488" s="40" t="s">
        <v>1945</v>
      </c>
      <c r="B1488" s="34" t="s">
        <v>773</v>
      </c>
      <c r="C1488" s="50" t="s">
        <v>2651</v>
      </c>
      <c r="D1488" s="36">
        <v>104</v>
      </c>
      <c r="E1488" s="42">
        <f>VLOOKUP(D1488,episodes!$A$1:$B$76,2,FALSE)</f>
        <v>5</v>
      </c>
      <c r="F1488" s="37" t="str">
        <f>VLOOKUP(D1488,episodes!$A$1:$E$76,5,FALSE)</f>
        <v>The Naked Time</v>
      </c>
      <c r="G1488" s="37">
        <f>VLOOKUP(D1488,episodes!$A$1:$D$76,3,FALSE)</f>
        <v>1</v>
      </c>
      <c r="H1488" s="37">
        <f>VLOOKUP(D1488,episodes!$A$1:$D$76,4,FALSE)</f>
        <v>4</v>
      </c>
      <c r="I1488" s="36"/>
      <c r="J1488" s="43"/>
      <c r="K1488" s="44">
        <f>COUNTIFS(A:A,A1487)</f>
        <v>77</v>
      </c>
      <c r="L1488" s="44">
        <f>COUNTIFS(B:B,B1488)</f>
        <v>77</v>
      </c>
      <c r="M1488" s="44" t="s">
        <v>2515</v>
      </c>
      <c r="N1488" s="39"/>
      <c r="O1488" s="39" t="s">
        <v>2659</v>
      </c>
      <c r="P1488" s="39" t="s">
        <v>2979</v>
      </c>
    </row>
    <row r="1489" spans="1:16" s="40" customFormat="1" hidden="1" x14ac:dyDescent="0.3">
      <c r="A1489" s="40" t="s">
        <v>1945</v>
      </c>
      <c r="B1489" s="34" t="s">
        <v>773</v>
      </c>
      <c r="C1489" s="50" t="s">
        <v>2703</v>
      </c>
      <c r="D1489" s="41">
        <v>105</v>
      </c>
      <c r="E1489" s="42">
        <f>VLOOKUP(D1489,episodes!$A$1:$B$76,2,FALSE)</f>
        <v>6</v>
      </c>
      <c r="F1489" s="37" t="str">
        <f>VLOOKUP(D1489,episodes!$A$1:$E$76,5,FALSE)</f>
        <v>The Enemy Within</v>
      </c>
      <c r="G1489" s="37">
        <f>VLOOKUP(D1489,episodes!$A$1:$D$76,3,FALSE)</f>
        <v>1</v>
      </c>
      <c r="H1489" s="37">
        <f>VLOOKUP(D1489,episodes!$A$1:$D$76,4,FALSE)</f>
        <v>5</v>
      </c>
      <c r="I1489" s="36"/>
      <c r="J1489" s="43"/>
      <c r="K1489" s="44">
        <f>COUNTIFS(A:A,A1488)</f>
        <v>77</v>
      </c>
      <c r="L1489" s="44">
        <f>COUNTIFS(B:B,B1489)</f>
        <v>77</v>
      </c>
      <c r="M1489" s="46" t="s">
        <v>2495</v>
      </c>
      <c r="N1489" s="39"/>
      <c r="O1489" s="39" t="s">
        <v>2660</v>
      </c>
      <c r="P1489" s="39" t="s">
        <v>2979</v>
      </c>
    </row>
    <row r="1490" spans="1:16" s="40" customFormat="1" hidden="1" x14ac:dyDescent="0.3">
      <c r="A1490" s="40" t="s">
        <v>1945</v>
      </c>
      <c r="B1490" s="34" t="s">
        <v>773</v>
      </c>
      <c r="C1490" s="50" t="s">
        <v>2704</v>
      </c>
      <c r="D1490" s="41">
        <v>105</v>
      </c>
      <c r="E1490" s="42">
        <f>VLOOKUP(D1490,episodes!$A$1:$B$76,2,FALSE)</f>
        <v>6</v>
      </c>
      <c r="F1490" s="37" t="str">
        <f>VLOOKUP(D1490,episodes!$A$1:$E$76,5,FALSE)</f>
        <v>The Enemy Within</v>
      </c>
      <c r="G1490" s="37">
        <f>VLOOKUP(D1490,episodes!$A$1:$D$76,3,FALSE)</f>
        <v>1</v>
      </c>
      <c r="H1490" s="37">
        <f>VLOOKUP(D1490,episodes!$A$1:$D$76,4,FALSE)</f>
        <v>5</v>
      </c>
      <c r="I1490" s="36"/>
      <c r="J1490" s="43"/>
      <c r="K1490" s="44">
        <f>COUNTIFS(A:A,A1489)</f>
        <v>77</v>
      </c>
      <c r="L1490" s="44">
        <f>COUNTIFS(B:B,B1490)</f>
        <v>77</v>
      </c>
      <c r="M1490" s="39" t="s">
        <v>90</v>
      </c>
      <c r="N1490" s="39"/>
      <c r="O1490" s="39" t="s">
        <v>2661</v>
      </c>
      <c r="P1490" s="39" t="s">
        <v>2979</v>
      </c>
    </row>
    <row r="1491" spans="1:16" s="40" customFormat="1" hidden="1" x14ac:dyDescent="0.3">
      <c r="A1491" s="40" t="s">
        <v>1945</v>
      </c>
      <c r="B1491" s="34" t="s">
        <v>773</v>
      </c>
      <c r="C1491" s="50" t="s">
        <v>2705</v>
      </c>
      <c r="D1491" s="41">
        <v>105</v>
      </c>
      <c r="E1491" s="42">
        <f>VLOOKUP(D1491,episodes!$A$1:$B$76,2,FALSE)</f>
        <v>6</v>
      </c>
      <c r="F1491" s="37" t="str">
        <f>VLOOKUP(D1491,episodes!$A$1:$E$76,5,FALSE)</f>
        <v>The Enemy Within</v>
      </c>
      <c r="G1491" s="37">
        <f>VLOOKUP(D1491,episodes!$A$1:$D$76,3,FALSE)</f>
        <v>1</v>
      </c>
      <c r="H1491" s="37">
        <f>VLOOKUP(D1491,episodes!$A$1:$D$76,4,FALSE)</f>
        <v>5</v>
      </c>
      <c r="I1491" s="36"/>
      <c r="J1491" s="43"/>
      <c r="K1491" s="44">
        <f>COUNTIFS(A:A,A1490)</f>
        <v>77</v>
      </c>
      <c r="L1491" s="44">
        <f>COUNTIFS(B:B,B1491)</f>
        <v>77</v>
      </c>
      <c r="M1491" s="39" t="s">
        <v>89</v>
      </c>
      <c r="N1491" s="39"/>
      <c r="O1491" s="39" t="s">
        <v>2662</v>
      </c>
      <c r="P1491" s="39" t="s">
        <v>2979</v>
      </c>
    </row>
    <row r="1492" spans="1:16" hidden="1" x14ac:dyDescent="0.3">
      <c r="A1492" s="40" t="s">
        <v>1945</v>
      </c>
      <c r="B1492" s="34" t="s">
        <v>773</v>
      </c>
      <c r="C1492" s="50" t="s">
        <v>2706</v>
      </c>
      <c r="D1492" s="41">
        <v>105</v>
      </c>
      <c r="E1492" s="42">
        <f>VLOOKUP(D1492,episodes!$A$1:$B$76,2,FALSE)</f>
        <v>6</v>
      </c>
      <c r="F1492" s="37" t="str">
        <f>VLOOKUP(D1492,episodes!$A$1:$E$76,5,FALSE)</f>
        <v>The Enemy Within</v>
      </c>
      <c r="G1492" s="37">
        <f>VLOOKUP(D1492,episodes!$A$1:$D$76,3,FALSE)</f>
        <v>1</v>
      </c>
      <c r="H1492" s="37">
        <f>VLOOKUP(D1492,episodes!$A$1:$D$76,4,FALSE)</f>
        <v>5</v>
      </c>
      <c r="J1492" s="43"/>
      <c r="K1492" s="44">
        <f>COUNTIFS(A:A,A1491)</f>
        <v>77</v>
      </c>
      <c r="L1492" s="44">
        <f>COUNTIFS(B:B,B1492)</f>
        <v>77</v>
      </c>
      <c r="M1492" s="39" t="s">
        <v>2528</v>
      </c>
      <c r="O1492" s="39" t="s">
        <v>2663</v>
      </c>
      <c r="P1492" s="39" t="s">
        <v>2979</v>
      </c>
    </row>
    <row r="1493" spans="1:16" hidden="1" x14ac:dyDescent="0.3">
      <c r="A1493" s="40" t="s">
        <v>1945</v>
      </c>
      <c r="B1493" s="34" t="s">
        <v>773</v>
      </c>
      <c r="C1493" s="50" t="s">
        <v>2708</v>
      </c>
      <c r="D1493" s="41">
        <v>105</v>
      </c>
      <c r="E1493" s="42">
        <f>VLOOKUP(D1493,episodes!$A$1:$B$76,2,FALSE)</f>
        <v>6</v>
      </c>
      <c r="F1493" s="37" t="str">
        <f>VLOOKUP(D1493,episodes!$A$1:$E$76,5,FALSE)</f>
        <v>The Enemy Within</v>
      </c>
      <c r="G1493" s="37">
        <f>VLOOKUP(D1493,episodes!$A$1:$D$76,3,FALSE)</f>
        <v>1</v>
      </c>
      <c r="H1493" s="37">
        <f>VLOOKUP(D1493,episodes!$A$1:$D$76,4,FALSE)</f>
        <v>5</v>
      </c>
      <c r="J1493" s="43"/>
      <c r="K1493" s="44">
        <f>COUNTIFS(A:A,A1492)</f>
        <v>77</v>
      </c>
      <c r="L1493" s="44">
        <f>COUNTIFS(B:B,B1493)</f>
        <v>77</v>
      </c>
      <c r="M1493" s="39" t="s">
        <v>531</v>
      </c>
      <c r="O1493" s="39" t="s">
        <v>2665</v>
      </c>
      <c r="P1493" s="39" t="s">
        <v>2979</v>
      </c>
    </row>
    <row r="1494" spans="1:16" hidden="1" x14ac:dyDescent="0.3">
      <c r="A1494" s="40" t="s">
        <v>1945</v>
      </c>
      <c r="B1494" s="34" t="s">
        <v>773</v>
      </c>
      <c r="C1494" s="50" t="s">
        <v>2707</v>
      </c>
      <c r="D1494" s="41">
        <v>105</v>
      </c>
      <c r="E1494" s="42">
        <f>VLOOKUP(D1494,episodes!$A$1:$B$76,2,FALSE)</f>
        <v>6</v>
      </c>
      <c r="F1494" s="37" t="str">
        <f>VLOOKUP(D1494,episodes!$A$1:$E$76,5,FALSE)</f>
        <v>The Enemy Within</v>
      </c>
      <c r="G1494" s="37">
        <f>VLOOKUP(D1494,episodes!$A$1:$D$76,3,FALSE)</f>
        <v>1</v>
      </c>
      <c r="H1494" s="37">
        <f>VLOOKUP(D1494,episodes!$A$1:$D$76,4,FALSE)</f>
        <v>5</v>
      </c>
      <c r="J1494" s="43"/>
      <c r="K1494" s="44">
        <f>COUNTIFS(A:A,A1493)</f>
        <v>77</v>
      </c>
      <c r="L1494" s="44">
        <f>COUNTIFS(B:B,B1494)</f>
        <v>77</v>
      </c>
      <c r="M1494" s="39" t="s">
        <v>2491</v>
      </c>
      <c r="O1494" s="39" t="s">
        <v>2664</v>
      </c>
      <c r="P1494" s="39" t="s">
        <v>2979</v>
      </c>
    </row>
    <row r="1495" spans="1:16" hidden="1" x14ac:dyDescent="0.3">
      <c r="A1495" s="40" t="s">
        <v>1945</v>
      </c>
      <c r="B1495" s="34" t="s">
        <v>773</v>
      </c>
      <c r="C1495" s="50" t="s">
        <v>2709</v>
      </c>
      <c r="D1495" s="41">
        <v>105</v>
      </c>
      <c r="E1495" s="42">
        <f>VLOOKUP(D1495,episodes!$A$1:$B$76,2,FALSE)</f>
        <v>6</v>
      </c>
      <c r="F1495" s="37" t="str">
        <f>VLOOKUP(D1495,episodes!$A$1:$E$76,5,FALSE)</f>
        <v>The Enemy Within</v>
      </c>
      <c r="G1495" s="37">
        <f>VLOOKUP(D1495,episodes!$A$1:$D$76,3,FALSE)</f>
        <v>1</v>
      </c>
      <c r="H1495" s="37">
        <f>VLOOKUP(D1495,episodes!$A$1:$D$76,4,FALSE)</f>
        <v>5</v>
      </c>
      <c r="J1495" s="43"/>
      <c r="K1495" s="44">
        <f>COUNTIFS(A:A,A1494)</f>
        <v>77</v>
      </c>
      <c r="L1495" s="44">
        <f>COUNTIFS(B:B,B1495)</f>
        <v>77</v>
      </c>
      <c r="M1495" s="39" t="s">
        <v>2494</v>
      </c>
      <c r="O1495" s="39" t="s">
        <v>2666</v>
      </c>
      <c r="P1495" s="39" t="s">
        <v>2979</v>
      </c>
    </row>
    <row r="1496" spans="1:16" hidden="1" x14ac:dyDescent="0.3">
      <c r="A1496" s="40" t="s">
        <v>1945</v>
      </c>
      <c r="B1496" s="34" t="s">
        <v>773</v>
      </c>
      <c r="C1496" s="50" t="s">
        <v>2935</v>
      </c>
      <c r="D1496" s="41">
        <v>106</v>
      </c>
      <c r="E1496" s="42">
        <f>VLOOKUP(D1496,episodes!$A$1:$B$76,2,FALSE)</f>
        <v>7</v>
      </c>
      <c r="F1496" s="37" t="str">
        <f>VLOOKUP(D1496,episodes!$A$1:$E$76,5,FALSE)</f>
        <v>Mudd's Women</v>
      </c>
      <c r="G1496" s="37">
        <f>VLOOKUP(D1496,episodes!$A$1:$D$76,3,FALSE)</f>
        <v>1</v>
      </c>
      <c r="H1496" s="37">
        <f>VLOOKUP(D1496,episodes!$A$1:$D$76,4,FALSE)</f>
        <v>6</v>
      </c>
      <c r="J1496" s="43"/>
      <c r="K1496" s="44">
        <f>COUNTIFS(A:A,A1495)</f>
        <v>77</v>
      </c>
      <c r="L1496" s="44">
        <f>COUNTIFS(B:B,B1496)</f>
        <v>77</v>
      </c>
      <c r="M1496" s="39" t="s">
        <v>606</v>
      </c>
      <c r="O1496" s="39" t="s">
        <v>2667</v>
      </c>
      <c r="P1496" s="39" t="s">
        <v>2979</v>
      </c>
    </row>
    <row r="1497" spans="1:16" hidden="1" x14ac:dyDescent="0.3">
      <c r="A1497" s="40" t="s">
        <v>1945</v>
      </c>
      <c r="B1497" s="34" t="s">
        <v>773</v>
      </c>
      <c r="C1497" s="50" t="s">
        <v>2936</v>
      </c>
      <c r="D1497" s="41">
        <v>106</v>
      </c>
      <c r="E1497" s="42">
        <f>VLOOKUP(D1497,episodes!$A$1:$B$76,2,FALSE)</f>
        <v>7</v>
      </c>
      <c r="F1497" s="37" t="str">
        <f>VLOOKUP(D1497,episodes!$A$1:$E$76,5,FALSE)</f>
        <v>Mudd's Women</v>
      </c>
      <c r="G1497" s="37">
        <f>VLOOKUP(D1497,episodes!$A$1:$D$76,3,FALSE)</f>
        <v>1</v>
      </c>
      <c r="H1497" s="37">
        <f>VLOOKUP(D1497,episodes!$A$1:$D$76,4,FALSE)</f>
        <v>6</v>
      </c>
      <c r="J1497" s="43"/>
      <c r="K1497" s="44">
        <f>COUNTIFS(A:A,A1496)</f>
        <v>77</v>
      </c>
      <c r="L1497" s="44">
        <f>COUNTIFS(B:B,B1497)</f>
        <v>77</v>
      </c>
      <c r="M1497" s="46" t="s">
        <v>2516</v>
      </c>
      <c r="O1497" s="39" t="s">
        <v>2667</v>
      </c>
      <c r="P1497" s="39" t="s">
        <v>2979</v>
      </c>
    </row>
    <row r="1498" spans="1:16" hidden="1" x14ac:dyDescent="0.3">
      <c r="A1498" s="40" t="s">
        <v>1945</v>
      </c>
      <c r="B1498" s="34" t="s">
        <v>773</v>
      </c>
      <c r="C1498" s="50" t="s">
        <v>2936</v>
      </c>
      <c r="D1498" s="41">
        <v>106</v>
      </c>
      <c r="E1498" s="42">
        <f>VLOOKUP(D1498,episodes!$A$1:$B$76,2,FALSE)</f>
        <v>7</v>
      </c>
      <c r="F1498" s="37" t="str">
        <f>VLOOKUP(D1498,episodes!$A$1:$E$76,5,FALSE)</f>
        <v>Mudd's Women</v>
      </c>
      <c r="G1498" s="37">
        <f>VLOOKUP(D1498,episodes!$A$1:$D$76,3,FALSE)</f>
        <v>1</v>
      </c>
      <c r="H1498" s="37">
        <f>VLOOKUP(D1498,episodes!$A$1:$D$76,4,FALSE)</f>
        <v>6</v>
      </c>
      <c r="J1498" s="43"/>
      <c r="K1498" s="44">
        <f>COUNTIFS(A:A,A1497)</f>
        <v>77</v>
      </c>
      <c r="L1498" s="44">
        <f>COUNTIFS(B:B,B1498)</f>
        <v>77</v>
      </c>
      <c r="M1498" s="46" t="s">
        <v>2516</v>
      </c>
      <c r="O1498" s="39" t="s">
        <v>2668</v>
      </c>
      <c r="P1498" s="39" t="s">
        <v>2979</v>
      </c>
    </row>
    <row r="1499" spans="1:16" hidden="1" x14ac:dyDescent="0.3">
      <c r="A1499" s="40" t="s">
        <v>1945</v>
      </c>
      <c r="B1499" s="34" t="s">
        <v>773</v>
      </c>
      <c r="C1499" s="50" t="s">
        <v>2937</v>
      </c>
      <c r="D1499" s="41">
        <v>106</v>
      </c>
      <c r="E1499" s="42">
        <f>VLOOKUP(D1499,episodes!$A$1:$B$76,2,FALSE)</f>
        <v>7</v>
      </c>
      <c r="F1499" s="37" t="str">
        <f>VLOOKUP(D1499,episodes!$A$1:$E$76,5,FALSE)</f>
        <v>Mudd's Women</v>
      </c>
      <c r="G1499" s="37">
        <f>VLOOKUP(D1499,episodes!$A$1:$D$76,3,FALSE)</f>
        <v>1</v>
      </c>
      <c r="H1499" s="37">
        <f>VLOOKUP(D1499,episodes!$A$1:$D$76,4,FALSE)</f>
        <v>6</v>
      </c>
      <c r="J1499" s="43"/>
      <c r="K1499" s="44">
        <f>COUNTIFS(A:A,A1498)</f>
        <v>77</v>
      </c>
      <c r="L1499" s="44">
        <f>COUNTIFS(B:B,B1499)</f>
        <v>77</v>
      </c>
      <c r="M1499" s="39" t="s">
        <v>581</v>
      </c>
      <c r="O1499" s="39" t="s">
        <v>2668</v>
      </c>
      <c r="P1499" s="39" t="s">
        <v>2979</v>
      </c>
    </row>
    <row r="1500" spans="1:16" hidden="1" x14ac:dyDescent="0.3">
      <c r="A1500" s="40" t="s">
        <v>1945</v>
      </c>
      <c r="B1500" s="34" t="s">
        <v>773</v>
      </c>
      <c r="C1500" s="50" t="s">
        <v>2970</v>
      </c>
      <c r="D1500" s="41">
        <v>107</v>
      </c>
      <c r="E1500" s="42">
        <f>VLOOKUP(D1500,episodes!$A$1:$B$76,2,FALSE)</f>
        <v>8</v>
      </c>
      <c r="F1500" s="37" t="str">
        <f>VLOOKUP(D1500,episodes!$A$1:$E$76,5,FALSE)</f>
        <v>What Are Little Girls Made Of?</v>
      </c>
      <c r="G1500" s="37">
        <f>VLOOKUP(D1500,episodes!$A$1:$D$76,3,FALSE)</f>
        <v>1</v>
      </c>
      <c r="H1500" s="37">
        <f>VLOOKUP(D1500,episodes!$A$1:$D$76,4,FALSE)</f>
        <v>7</v>
      </c>
      <c r="J1500" s="43"/>
      <c r="K1500" s="44">
        <f>COUNTIFS(A:A,A1499)</f>
        <v>77</v>
      </c>
      <c r="L1500" s="44">
        <f>COUNTIFS(B:B,B1500)</f>
        <v>77</v>
      </c>
      <c r="M1500" s="46" t="s">
        <v>2498</v>
      </c>
      <c r="O1500" s="39" t="s">
        <v>2654</v>
      </c>
      <c r="P1500" s="39" t="s">
        <v>2979</v>
      </c>
    </row>
    <row r="1501" spans="1:16" hidden="1" x14ac:dyDescent="0.3">
      <c r="A1501" s="40" t="s">
        <v>1945</v>
      </c>
      <c r="B1501" s="34" t="s">
        <v>773</v>
      </c>
      <c r="C1501" s="50" t="s">
        <v>2969</v>
      </c>
      <c r="D1501" s="41">
        <v>107</v>
      </c>
      <c r="E1501" s="42">
        <f>VLOOKUP(D1501,episodes!$A$1:$B$76,2,FALSE)</f>
        <v>8</v>
      </c>
      <c r="F1501" s="37" t="str">
        <f>VLOOKUP(D1501,episodes!$A$1:$E$76,5,FALSE)</f>
        <v>What Are Little Girls Made Of?</v>
      </c>
      <c r="G1501" s="37">
        <f>VLOOKUP(D1501,episodes!$A$1:$D$76,3,FALSE)</f>
        <v>1</v>
      </c>
      <c r="H1501" s="37">
        <f>VLOOKUP(D1501,episodes!$A$1:$D$76,4,FALSE)</f>
        <v>7</v>
      </c>
      <c r="J1501" s="43"/>
      <c r="K1501" s="44">
        <f>COUNTIFS(A:A,A1500)</f>
        <v>77</v>
      </c>
      <c r="L1501" s="44">
        <f>COUNTIFS(B:B,B1501)</f>
        <v>77</v>
      </c>
      <c r="M1501" s="39" t="s">
        <v>613</v>
      </c>
      <c r="O1501" s="39" t="s">
        <v>2654</v>
      </c>
      <c r="P1501" s="39" t="s">
        <v>2979</v>
      </c>
    </row>
    <row r="1502" spans="1:16" hidden="1" x14ac:dyDescent="0.3">
      <c r="A1502" s="40" t="s">
        <v>1945</v>
      </c>
      <c r="B1502" s="34" t="s">
        <v>773</v>
      </c>
      <c r="C1502" s="50" t="s">
        <v>3375</v>
      </c>
      <c r="D1502" s="41">
        <v>108</v>
      </c>
      <c r="E1502" s="42">
        <f>VLOOKUP(D1502,episodes!$A$1:$B$76,2,FALSE)</f>
        <v>9</v>
      </c>
      <c r="F1502" s="37" t="str">
        <f>VLOOKUP(D1502,episodes!$A$1:$E$76,5,FALSE)</f>
        <v>Miri</v>
      </c>
      <c r="G1502" s="37">
        <f>VLOOKUP(D1502,episodes!$A$1:$D$76,3,FALSE)</f>
        <v>1</v>
      </c>
      <c r="H1502" s="37">
        <f>VLOOKUP(D1502,episodes!$A$1:$D$76,4,FALSE)</f>
        <v>8</v>
      </c>
      <c r="J1502" s="43"/>
      <c r="K1502" s="44">
        <f>COUNTIFS(A:A,A1501)</f>
        <v>77</v>
      </c>
      <c r="L1502" s="44">
        <f>COUNTIFS(B:B,B1502)</f>
        <v>77</v>
      </c>
      <c r="M1502" s="46" t="s">
        <v>2545</v>
      </c>
      <c r="O1502" s="39" t="s">
        <v>2654</v>
      </c>
      <c r="P1502" s="39" t="s">
        <v>2979</v>
      </c>
    </row>
    <row r="1503" spans="1:16" hidden="1" x14ac:dyDescent="0.3">
      <c r="A1503" s="40" t="s">
        <v>1945</v>
      </c>
      <c r="B1503" s="34" t="s">
        <v>773</v>
      </c>
      <c r="C1503" s="50" t="s">
        <v>3218</v>
      </c>
      <c r="D1503" s="41">
        <v>109</v>
      </c>
      <c r="E1503" s="42">
        <f>VLOOKUP(D1503,episodes!$A$1:$B$76,2,FALSE)</f>
        <v>10</v>
      </c>
      <c r="F1503" s="37" t="str">
        <f>VLOOKUP(D1503,episodes!$A$1:$E$76,5,FALSE)</f>
        <v>Dagger of the Mind</v>
      </c>
      <c r="G1503" s="37">
        <f>VLOOKUP(D1503,episodes!$A$1:$D$76,3,FALSE)</f>
        <v>1</v>
      </c>
      <c r="H1503" s="37">
        <f>VLOOKUP(D1503,episodes!$A$1:$D$76,4,FALSE)</f>
        <v>9</v>
      </c>
      <c r="J1503" s="43"/>
      <c r="K1503" s="44">
        <f>COUNTIFS(A:A,A1502)</f>
        <v>77</v>
      </c>
      <c r="L1503" s="44">
        <f>COUNTIFS(B:B,B1503)</f>
        <v>77</v>
      </c>
      <c r="N1503" s="45"/>
      <c r="O1503" s="39" t="s">
        <v>2669</v>
      </c>
      <c r="P1503" s="39" t="s">
        <v>2979</v>
      </c>
    </row>
    <row r="1504" spans="1:16" hidden="1" x14ac:dyDescent="0.3">
      <c r="A1504" s="40" t="s">
        <v>1945</v>
      </c>
      <c r="B1504" s="34" t="s">
        <v>773</v>
      </c>
      <c r="C1504" s="50" t="s">
        <v>3217</v>
      </c>
      <c r="D1504" s="41">
        <v>109</v>
      </c>
      <c r="E1504" s="42">
        <f>VLOOKUP(D1504,episodes!$A$1:$B$76,2,FALSE)</f>
        <v>10</v>
      </c>
      <c r="F1504" s="37" t="str">
        <f>VLOOKUP(D1504,episodes!$A$1:$E$76,5,FALSE)</f>
        <v>Dagger of the Mind</v>
      </c>
      <c r="G1504" s="37">
        <f>VLOOKUP(D1504,episodes!$A$1:$D$76,3,FALSE)</f>
        <v>1</v>
      </c>
      <c r="H1504" s="37">
        <f>VLOOKUP(D1504,episodes!$A$1:$D$76,4,FALSE)</f>
        <v>9</v>
      </c>
      <c r="J1504" s="43"/>
      <c r="K1504" s="44">
        <f>COUNTIFS(A:A,A1503)</f>
        <v>77</v>
      </c>
      <c r="L1504" s="44">
        <f>COUNTIFS(B:B,B1504)</f>
        <v>77</v>
      </c>
      <c r="M1504" s="46" t="s">
        <v>2499</v>
      </c>
      <c r="N1504" s="45"/>
      <c r="O1504" s="39" t="s">
        <v>2654</v>
      </c>
      <c r="P1504" s="39" t="s">
        <v>2979</v>
      </c>
    </row>
    <row r="1505" spans="1:16" hidden="1" x14ac:dyDescent="0.3">
      <c r="A1505" s="40" t="s">
        <v>1945</v>
      </c>
      <c r="B1505" s="34" t="s">
        <v>773</v>
      </c>
      <c r="C1505" s="50" t="s">
        <v>3219</v>
      </c>
      <c r="D1505" s="41">
        <v>109</v>
      </c>
      <c r="E1505" s="42">
        <f>VLOOKUP(D1505,episodes!$A$1:$B$76,2,FALSE)</f>
        <v>10</v>
      </c>
      <c r="F1505" s="37" t="str">
        <f>VLOOKUP(D1505,episodes!$A$1:$E$76,5,FALSE)</f>
        <v>Dagger of the Mind</v>
      </c>
      <c r="G1505" s="37">
        <f>VLOOKUP(D1505,episodes!$A$1:$D$76,3,FALSE)</f>
        <v>1</v>
      </c>
      <c r="H1505" s="37">
        <f>VLOOKUP(D1505,episodes!$A$1:$D$76,4,FALSE)</f>
        <v>9</v>
      </c>
      <c r="J1505" s="43"/>
      <c r="K1505" s="44">
        <f>COUNTIFS(A:A,A1504)</f>
        <v>77</v>
      </c>
      <c r="L1505" s="44">
        <f>COUNTIFS(B:B,B1505)</f>
        <v>77</v>
      </c>
      <c r="N1505" s="45"/>
      <c r="O1505" s="46" t="s">
        <v>2652</v>
      </c>
      <c r="P1505" s="39" t="s">
        <v>2979</v>
      </c>
    </row>
    <row r="1506" spans="1:16" hidden="1" x14ac:dyDescent="0.3">
      <c r="A1506" s="40" t="s">
        <v>1945</v>
      </c>
      <c r="B1506" s="34" t="s">
        <v>773</v>
      </c>
      <c r="C1506" s="50" t="s">
        <v>3237</v>
      </c>
      <c r="D1506" s="41">
        <v>110</v>
      </c>
      <c r="E1506" s="42">
        <f>VLOOKUP(D1506,episodes!$A$1:$B$76,2,FALSE)</f>
        <v>11</v>
      </c>
      <c r="F1506" s="37" t="str">
        <f>VLOOKUP(D1506,episodes!$A$1:$E$76,5,FALSE)</f>
        <v>The Corbomite Maneuver</v>
      </c>
      <c r="G1506" s="37">
        <f>VLOOKUP(D1506,episodes!$A$1:$D$76,3,FALSE)</f>
        <v>1</v>
      </c>
      <c r="H1506" s="37">
        <f>VLOOKUP(D1506,episodes!$A$1:$D$76,4,FALSE)</f>
        <v>10</v>
      </c>
      <c r="J1506" s="43"/>
      <c r="K1506" s="44">
        <f>COUNTIFS(A:A,A1505)</f>
        <v>77</v>
      </c>
      <c r="L1506" s="44">
        <f>COUNTIFS(B:B,B1506)</f>
        <v>77</v>
      </c>
      <c r="M1506" s="46" t="s">
        <v>2500</v>
      </c>
      <c r="N1506" s="45"/>
      <c r="O1506" s="39" t="s">
        <v>2670</v>
      </c>
      <c r="P1506" s="39" t="s">
        <v>2979</v>
      </c>
    </row>
    <row r="1507" spans="1:16" hidden="1" x14ac:dyDescent="0.3">
      <c r="A1507" s="40" t="s">
        <v>1945</v>
      </c>
      <c r="B1507" s="34" t="s">
        <v>773</v>
      </c>
      <c r="C1507" s="50" t="s">
        <v>3243</v>
      </c>
      <c r="D1507" s="41">
        <v>111</v>
      </c>
      <c r="E1507" s="42">
        <f>VLOOKUP(D1507,episodes!$A$1:$B$76,2,FALSE)</f>
        <v>12</v>
      </c>
      <c r="F1507" s="37" t="str">
        <f>VLOOKUP(D1507,episodes!$A$1:$E$76,5,FALSE)</f>
        <v>The Menagerie, Part I</v>
      </c>
      <c r="G1507" s="37">
        <f>VLOOKUP(D1507,episodes!$A$1:$D$76,3,FALSE)</f>
        <v>1</v>
      </c>
      <c r="H1507" s="37">
        <f>VLOOKUP(D1507,episodes!$A$1:$D$76,4,FALSE)</f>
        <v>11</v>
      </c>
      <c r="J1507" s="43"/>
      <c r="K1507" s="44">
        <f>COUNTIFS(A:A,A1506)</f>
        <v>77</v>
      </c>
      <c r="L1507" s="44">
        <f>COUNTIFS(B:B,B1507)</f>
        <v>77</v>
      </c>
      <c r="M1507" s="46" t="s">
        <v>2543</v>
      </c>
      <c r="O1507" s="39" t="s">
        <v>2654</v>
      </c>
      <c r="P1507" s="39" t="s">
        <v>2979</v>
      </c>
    </row>
    <row r="1508" spans="1:16" hidden="1" x14ac:dyDescent="0.3">
      <c r="A1508" s="40" t="s">
        <v>1945</v>
      </c>
      <c r="B1508" s="34" t="s">
        <v>773</v>
      </c>
      <c r="C1508" s="50" t="s">
        <v>3244</v>
      </c>
      <c r="D1508" s="41">
        <v>111</v>
      </c>
      <c r="E1508" s="42">
        <f>VLOOKUP(D1508,episodes!$A$1:$B$76,2,FALSE)</f>
        <v>12</v>
      </c>
      <c r="F1508" s="37" t="str">
        <f>VLOOKUP(D1508,episodes!$A$1:$E$76,5,FALSE)</f>
        <v>The Menagerie, Part I</v>
      </c>
      <c r="G1508" s="37">
        <f>VLOOKUP(D1508,episodes!$A$1:$D$76,3,FALSE)</f>
        <v>1</v>
      </c>
      <c r="H1508" s="37">
        <f>VLOOKUP(D1508,episodes!$A$1:$D$76,4,FALSE)</f>
        <v>11</v>
      </c>
      <c r="J1508" s="43"/>
      <c r="K1508" s="44">
        <f>COUNTIFS(A:A,A1507)</f>
        <v>77</v>
      </c>
      <c r="L1508" s="44">
        <f>COUNTIFS(B:B,B1508)</f>
        <v>77</v>
      </c>
      <c r="M1508" s="46" t="s">
        <v>2501</v>
      </c>
      <c r="N1508" s="45"/>
      <c r="O1508" s="39" t="s">
        <v>2671</v>
      </c>
      <c r="P1508" s="39" t="s">
        <v>2979</v>
      </c>
    </row>
    <row r="1509" spans="1:16" hidden="1" x14ac:dyDescent="0.3">
      <c r="A1509" s="40" t="s">
        <v>1945</v>
      </c>
      <c r="B1509" s="34" t="s">
        <v>773</v>
      </c>
      <c r="C1509" s="50" t="s">
        <v>3254</v>
      </c>
      <c r="D1509" s="41">
        <v>113</v>
      </c>
      <c r="E1509" s="42">
        <f>VLOOKUP(D1509,episodes!$A$1:$B$76,2,FALSE)</f>
        <v>14</v>
      </c>
      <c r="F1509" s="37" t="str">
        <f>VLOOKUP(D1509,episodes!$A$1:$E$76,5,FALSE)</f>
        <v>The Conscience of the King</v>
      </c>
      <c r="G1509" s="37">
        <f>VLOOKUP(D1509,episodes!$A$1:$D$76,3,FALSE)</f>
        <v>1</v>
      </c>
      <c r="H1509" s="37">
        <f>VLOOKUP(D1509,episodes!$A$1:$D$76,4,FALSE)</f>
        <v>13</v>
      </c>
      <c r="J1509" s="43"/>
      <c r="K1509" s="44">
        <f>COUNTIFS(A:A,A1508)</f>
        <v>77</v>
      </c>
      <c r="L1509" s="44">
        <f>COUNTIFS(B:B,B1509)</f>
        <v>77</v>
      </c>
      <c r="M1509" s="39" t="s">
        <v>2491</v>
      </c>
      <c r="O1509" s="39" t="s">
        <v>138</v>
      </c>
      <c r="P1509" s="39" t="s">
        <v>2979</v>
      </c>
    </row>
    <row r="1510" spans="1:16" hidden="1" x14ac:dyDescent="0.3">
      <c r="A1510" s="40" t="s">
        <v>1945</v>
      </c>
      <c r="B1510" s="34" t="s">
        <v>773</v>
      </c>
      <c r="C1510" s="50" t="s">
        <v>3254</v>
      </c>
      <c r="D1510" s="41">
        <v>113</v>
      </c>
      <c r="E1510" s="42">
        <f>VLOOKUP(D1510,episodes!$A$1:$B$76,2,FALSE)</f>
        <v>14</v>
      </c>
      <c r="F1510" s="37" t="str">
        <f>VLOOKUP(D1510,episodes!$A$1:$E$76,5,FALSE)</f>
        <v>The Conscience of the King</v>
      </c>
      <c r="G1510" s="37">
        <f>VLOOKUP(D1510,episodes!$A$1:$D$76,3,FALSE)</f>
        <v>1</v>
      </c>
      <c r="H1510" s="37">
        <f>VLOOKUP(D1510,episodes!$A$1:$D$76,4,FALSE)</f>
        <v>13</v>
      </c>
      <c r="J1510" s="43"/>
      <c r="K1510" s="44">
        <f>COUNTIFS(A:A,A1509)</f>
        <v>77</v>
      </c>
      <c r="L1510" s="44">
        <f>COUNTIFS(B:B,B1510)</f>
        <v>77</v>
      </c>
      <c r="M1510" s="39" t="s">
        <v>2491</v>
      </c>
      <c r="O1510" s="39" t="s">
        <v>138</v>
      </c>
      <c r="P1510" s="39" t="s">
        <v>2979</v>
      </c>
    </row>
    <row r="1511" spans="1:16" hidden="1" x14ac:dyDescent="0.3">
      <c r="A1511" s="40" t="s">
        <v>1945</v>
      </c>
      <c r="B1511" s="34" t="s">
        <v>773</v>
      </c>
      <c r="C1511" s="50" t="s">
        <v>3255</v>
      </c>
      <c r="D1511" s="41">
        <v>113</v>
      </c>
      <c r="E1511" s="42">
        <f>VLOOKUP(D1511,episodes!$A$1:$B$76,2,FALSE)</f>
        <v>14</v>
      </c>
      <c r="F1511" s="37" t="str">
        <f>VLOOKUP(D1511,episodes!$A$1:$E$76,5,FALSE)</f>
        <v>The Conscience of the King</v>
      </c>
      <c r="G1511" s="37">
        <f>VLOOKUP(D1511,episodes!$A$1:$D$76,3,FALSE)</f>
        <v>1</v>
      </c>
      <c r="H1511" s="37">
        <f>VLOOKUP(D1511,episodes!$A$1:$D$76,4,FALSE)</f>
        <v>13</v>
      </c>
      <c r="J1511" s="43"/>
      <c r="K1511" s="44">
        <f>COUNTIFS(A:A,A1510)</f>
        <v>77</v>
      </c>
      <c r="L1511" s="44">
        <f>COUNTIFS(B:B,B1511)</f>
        <v>77</v>
      </c>
      <c r="M1511" s="47" t="s">
        <v>141</v>
      </c>
      <c r="O1511" s="46" t="s">
        <v>2652</v>
      </c>
      <c r="P1511" s="39" t="s">
        <v>2979</v>
      </c>
    </row>
    <row r="1512" spans="1:16" hidden="1" x14ac:dyDescent="0.3">
      <c r="A1512" s="40" t="s">
        <v>1945</v>
      </c>
      <c r="B1512" s="34" t="s">
        <v>773</v>
      </c>
      <c r="C1512" s="50" t="s">
        <v>3284</v>
      </c>
      <c r="D1512" s="48">
        <v>115</v>
      </c>
      <c r="E1512" s="42">
        <f>VLOOKUP(D1512,episodes!$A$1:$B$76,2,FALSE)</f>
        <v>16</v>
      </c>
      <c r="F1512" s="37" t="str">
        <f>VLOOKUP(D1512,episodes!$A$1:$E$76,5,FALSE)</f>
        <v>Shore Leave</v>
      </c>
      <c r="G1512" s="37">
        <f>VLOOKUP(D1512,episodes!$A$1:$D$76,3,FALSE)</f>
        <v>1</v>
      </c>
      <c r="H1512" s="37">
        <f>VLOOKUP(D1512,episodes!$A$1:$D$76,4,FALSE)</f>
        <v>15</v>
      </c>
      <c r="J1512" s="43"/>
      <c r="K1512" s="44">
        <f>COUNTIFS(A:A,A1511)</f>
        <v>77</v>
      </c>
      <c r="L1512" s="44">
        <f>COUNTIFS(B:B,B1512)</f>
        <v>77</v>
      </c>
      <c r="M1512" s="46" t="s">
        <v>2502</v>
      </c>
      <c r="N1512" s="46"/>
      <c r="O1512" s="39" t="s">
        <v>2654</v>
      </c>
      <c r="P1512" s="46" t="s">
        <v>2979</v>
      </c>
    </row>
    <row r="1513" spans="1:16" hidden="1" x14ac:dyDescent="0.3">
      <c r="A1513" s="40" t="s">
        <v>1945</v>
      </c>
      <c r="B1513" s="34" t="s">
        <v>773</v>
      </c>
      <c r="C1513" s="50" t="s">
        <v>3285</v>
      </c>
      <c r="D1513" s="48">
        <v>115</v>
      </c>
      <c r="E1513" s="42">
        <f>VLOOKUP(D1513,episodes!$A$1:$B$76,2,FALSE)</f>
        <v>16</v>
      </c>
      <c r="F1513" s="37" t="str">
        <f>VLOOKUP(D1513,episodes!$A$1:$E$76,5,FALSE)</f>
        <v>Shore Leave</v>
      </c>
      <c r="G1513" s="37">
        <f>VLOOKUP(D1513,episodes!$A$1:$D$76,3,FALSE)</f>
        <v>1</v>
      </c>
      <c r="H1513" s="37">
        <f>VLOOKUP(D1513,episodes!$A$1:$D$76,4,FALSE)</f>
        <v>15</v>
      </c>
      <c r="J1513" s="43"/>
      <c r="K1513" s="44">
        <f>COUNTIFS(A:A,A1512)</f>
        <v>77</v>
      </c>
      <c r="L1513" s="44">
        <f>COUNTIFS(B:B,B1513)</f>
        <v>77</v>
      </c>
      <c r="M1513" s="46" t="s">
        <v>1068</v>
      </c>
      <c r="N1513" s="49"/>
      <c r="O1513" s="39" t="s">
        <v>2654</v>
      </c>
      <c r="P1513" s="46" t="s">
        <v>2979</v>
      </c>
    </row>
    <row r="1514" spans="1:16" hidden="1" x14ac:dyDescent="0.3">
      <c r="A1514" s="40" t="s">
        <v>1945</v>
      </c>
      <c r="B1514" s="34" t="s">
        <v>773</v>
      </c>
      <c r="C1514" s="50" t="s">
        <v>3297</v>
      </c>
      <c r="D1514" s="48">
        <v>116</v>
      </c>
      <c r="E1514" s="42">
        <f>VLOOKUP(D1514,episodes!$A$1:$B$76,2,FALSE)</f>
        <v>17</v>
      </c>
      <c r="F1514" s="37" t="str">
        <f>VLOOKUP(D1514,episodes!$A$1:$E$76,5,FALSE)</f>
        <v>The Galileo Seven</v>
      </c>
      <c r="G1514" s="37">
        <f>VLOOKUP(D1514,episodes!$A$1:$D$76,3,FALSE)</f>
        <v>1</v>
      </c>
      <c r="H1514" s="37">
        <f>VLOOKUP(D1514,episodes!$A$1:$D$76,4,FALSE)</f>
        <v>16</v>
      </c>
      <c r="J1514" s="43"/>
      <c r="K1514" s="44">
        <f>COUNTIFS(A:A,A1513)</f>
        <v>77</v>
      </c>
      <c r="L1514" s="44">
        <f>COUNTIFS(B:B,B1514)</f>
        <v>77</v>
      </c>
      <c r="M1514" s="44" t="s">
        <v>2548</v>
      </c>
      <c r="O1514" s="46" t="s">
        <v>2672</v>
      </c>
      <c r="P1514" s="46" t="s">
        <v>2979</v>
      </c>
    </row>
    <row r="1515" spans="1:16" hidden="1" x14ac:dyDescent="0.3">
      <c r="A1515" s="40" t="s">
        <v>1945</v>
      </c>
      <c r="B1515" s="34" t="s">
        <v>773</v>
      </c>
      <c r="C1515" s="50" t="s">
        <v>3315</v>
      </c>
      <c r="D1515" s="48">
        <v>117</v>
      </c>
      <c r="E1515" s="42">
        <f>VLOOKUP(D1515,episodes!$A$1:$B$76,2,FALSE)</f>
        <v>18</v>
      </c>
      <c r="F1515" s="37" t="str">
        <f>VLOOKUP(D1515,episodes!$A$1:$E$76,5,FALSE)</f>
        <v>The Squire of Gothos</v>
      </c>
      <c r="G1515" s="37">
        <f>VLOOKUP(D1515,episodes!$A$1:$D$76,3,FALSE)</f>
        <v>1</v>
      </c>
      <c r="H1515" s="37">
        <f>VLOOKUP(D1515,episodes!$A$1:$D$76,4,FALSE)</f>
        <v>17</v>
      </c>
      <c r="J1515" s="43"/>
      <c r="K1515" s="44">
        <f>COUNTIFS(A:A,#REF!)</f>
        <v>0</v>
      </c>
      <c r="L1515" s="44">
        <f>COUNTIFS(B:B,B1515)</f>
        <v>77</v>
      </c>
      <c r="M1515" s="44" t="s">
        <v>2549</v>
      </c>
      <c r="N1515" s="46"/>
      <c r="O1515" s="39" t="s">
        <v>2654</v>
      </c>
      <c r="P1515" s="46" t="s">
        <v>2979</v>
      </c>
    </row>
    <row r="1516" spans="1:16" hidden="1" x14ac:dyDescent="0.3">
      <c r="A1516" s="40" t="s">
        <v>1945</v>
      </c>
      <c r="B1516" s="34" t="s">
        <v>773</v>
      </c>
      <c r="C1516" s="50" t="s">
        <v>3316</v>
      </c>
      <c r="D1516" s="48">
        <v>117</v>
      </c>
      <c r="E1516" s="42">
        <f>VLOOKUP(D1516,episodes!$A$1:$B$76,2,FALSE)</f>
        <v>18</v>
      </c>
      <c r="F1516" s="37" t="str">
        <f>VLOOKUP(D1516,episodes!$A$1:$E$76,5,FALSE)</f>
        <v>The Squire of Gothos</v>
      </c>
      <c r="G1516" s="37">
        <f>VLOOKUP(D1516,episodes!$A$1:$D$76,3,FALSE)</f>
        <v>1</v>
      </c>
      <c r="H1516" s="37">
        <f>VLOOKUP(D1516,episodes!$A$1:$D$76,4,FALSE)</f>
        <v>17</v>
      </c>
      <c r="J1516" s="43"/>
      <c r="K1516" s="44">
        <f>COUNTIFS(A:A,A1515)</f>
        <v>77</v>
      </c>
      <c r="L1516" s="44">
        <f>COUNTIFS(B:B,B1516)</f>
        <v>77</v>
      </c>
      <c r="M1516" s="46" t="s">
        <v>2530</v>
      </c>
      <c r="N1516" s="46"/>
      <c r="O1516" s="46" t="s">
        <v>2652</v>
      </c>
      <c r="P1516" s="46" t="s">
        <v>2979</v>
      </c>
    </row>
    <row r="1517" spans="1:16" hidden="1" x14ac:dyDescent="0.3">
      <c r="A1517" s="40" t="s">
        <v>1945</v>
      </c>
      <c r="B1517" s="34" t="s">
        <v>773</v>
      </c>
      <c r="C1517" s="50" t="s">
        <v>3326</v>
      </c>
      <c r="D1517" s="48">
        <v>118</v>
      </c>
      <c r="E1517" s="42">
        <f>VLOOKUP(D1517,episodes!$A$1:$B$76,2,FALSE)</f>
        <v>19</v>
      </c>
      <c r="F1517" s="37" t="str">
        <f>VLOOKUP(D1517,episodes!$A$1:$E$76,5,FALSE)</f>
        <v>Arena</v>
      </c>
      <c r="G1517" s="37">
        <f>VLOOKUP(D1517,episodes!$A$1:$D$76,3,FALSE)</f>
        <v>1</v>
      </c>
      <c r="H1517" s="37">
        <f>VLOOKUP(D1517,episodes!$A$1:$D$76,4,FALSE)</f>
        <v>18</v>
      </c>
      <c r="J1517" s="43"/>
      <c r="K1517" s="44">
        <f>COUNTIFS(A:A,A1516)</f>
        <v>77</v>
      </c>
      <c r="L1517" s="44">
        <f>COUNTIFS(B:B,B1517)</f>
        <v>77</v>
      </c>
      <c r="M1517" s="46" t="s">
        <v>2520</v>
      </c>
      <c r="N1517" s="46"/>
      <c r="O1517" s="39" t="s">
        <v>2654</v>
      </c>
      <c r="P1517" s="46" t="s">
        <v>2979</v>
      </c>
    </row>
    <row r="1518" spans="1:16" hidden="1" x14ac:dyDescent="0.3">
      <c r="A1518" s="40" t="s">
        <v>1945</v>
      </c>
      <c r="B1518" s="34" t="s">
        <v>773</v>
      </c>
      <c r="C1518" s="50" t="s">
        <v>3339</v>
      </c>
      <c r="D1518" s="48">
        <v>119</v>
      </c>
      <c r="E1518" s="42">
        <f>VLOOKUP(D1518,episodes!$A$1:$B$76,2,FALSE)</f>
        <v>20</v>
      </c>
      <c r="F1518" s="37" t="str">
        <f>VLOOKUP(D1518,episodes!$A$1:$E$76,5,FALSE)</f>
        <v>Tomorrow Is Yesterday</v>
      </c>
      <c r="G1518" s="37">
        <f>VLOOKUP(D1518,episodes!$A$1:$D$76,3,FALSE)</f>
        <v>1</v>
      </c>
      <c r="H1518" s="37">
        <f>VLOOKUP(D1518,episodes!$A$1:$D$76,4,FALSE)</f>
        <v>19</v>
      </c>
      <c r="J1518" s="43"/>
      <c r="K1518" s="44">
        <f>COUNTIFS(A:A,A1517)</f>
        <v>77</v>
      </c>
      <c r="L1518" s="44">
        <f>COUNTIFS(B:B,B1518)</f>
        <v>77</v>
      </c>
      <c r="M1518" s="46" t="s">
        <v>535</v>
      </c>
      <c r="N1518" s="49"/>
      <c r="O1518" s="46" t="s">
        <v>2673</v>
      </c>
      <c r="P1518" s="46" t="s">
        <v>2979</v>
      </c>
    </row>
    <row r="1519" spans="1:16" hidden="1" x14ac:dyDescent="0.3">
      <c r="A1519" s="40" t="s">
        <v>1945</v>
      </c>
      <c r="B1519" s="34" t="s">
        <v>773</v>
      </c>
      <c r="C1519" s="50" t="s">
        <v>3340</v>
      </c>
      <c r="D1519" s="48">
        <v>119</v>
      </c>
      <c r="E1519" s="42">
        <f>VLOOKUP(D1519,episodes!$A$1:$B$76,2,FALSE)</f>
        <v>20</v>
      </c>
      <c r="F1519" s="37" t="str">
        <f>VLOOKUP(D1519,episodes!$A$1:$E$76,5,FALSE)</f>
        <v>Tomorrow Is Yesterday</v>
      </c>
      <c r="G1519" s="37">
        <f>VLOOKUP(D1519,episodes!$A$1:$D$76,3,FALSE)</f>
        <v>1</v>
      </c>
      <c r="H1519" s="37">
        <f>VLOOKUP(D1519,episodes!$A$1:$D$76,4,FALSE)</f>
        <v>19</v>
      </c>
      <c r="J1519" s="43"/>
      <c r="K1519" s="44">
        <f>COUNTIFS(A:A,A1518)</f>
        <v>77</v>
      </c>
      <c r="L1519" s="44">
        <f>COUNTIFS(B:B,B1519)</f>
        <v>77</v>
      </c>
      <c r="M1519" s="46" t="s">
        <v>2531</v>
      </c>
      <c r="N1519" s="45"/>
      <c r="O1519" s="46" t="s">
        <v>2674</v>
      </c>
      <c r="P1519" s="46" t="s">
        <v>2979</v>
      </c>
    </row>
    <row r="1520" spans="1:16" hidden="1" x14ac:dyDescent="0.3">
      <c r="A1520" s="40" t="s">
        <v>1945</v>
      </c>
      <c r="B1520" s="34" t="s">
        <v>773</v>
      </c>
      <c r="C1520" s="50" t="s">
        <v>3341</v>
      </c>
      <c r="D1520" s="48">
        <v>119</v>
      </c>
      <c r="E1520" s="42">
        <f>VLOOKUP(D1520,episodes!$A$1:$B$76,2,FALSE)</f>
        <v>20</v>
      </c>
      <c r="F1520" s="37" t="str">
        <f>VLOOKUP(D1520,episodes!$A$1:$E$76,5,FALSE)</f>
        <v>Tomorrow Is Yesterday</v>
      </c>
      <c r="G1520" s="37">
        <f>VLOOKUP(D1520,episodes!$A$1:$D$76,3,FALSE)</f>
        <v>1</v>
      </c>
      <c r="H1520" s="37">
        <f>VLOOKUP(D1520,episodes!$A$1:$D$76,4,FALSE)</f>
        <v>19</v>
      </c>
      <c r="J1520" s="43"/>
      <c r="K1520" s="44">
        <f>COUNTIFS(A:A,A1519)</f>
        <v>77</v>
      </c>
      <c r="L1520" s="44">
        <f>COUNTIFS(B:B,B1520)</f>
        <v>77</v>
      </c>
      <c r="M1520" s="44" t="s">
        <v>2532</v>
      </c>
      <c r="N1520" s="49"/>
      <c r="O1520" s="46" t="s">
        <v>2674</v>
      </c>
      <c r="P1520" s="46" t="s">
        <v>2979</v>
      </c>
    </row>
    <row r="1521" spans="1:16" hidden="1" x14ac:dyDescent="0.3">
      <c r="A1521" s="40" t="s">
        <v>1945</v>
      </c>
      <c r="B1521" s="34" t="s">
        <v>773</v>
      </c>
      <c r="C1521" s="50" t="s">
        <v>3342</v>
      </c>
      <c r="D1521" s="48">
        <v>119</v>
      </c>
      <c r="E1521" s="42">
        <f>VLOOKUP(D1521,episodes!$A$1:$B$76,2,FALSE)</f>
        <v>20</v>
      </c>
      <c r="F1521" s="37" t="str">
        <f>VLOOKUP(D1521,episodes!$A$1:$E$76,5,FALSE)</f>
        <v>Tomorrow Is Yesterday</v>
      </c>
      <c r="G1521" s="37">
        <f>VLOOKUP(D1521,episodes!$A$1:$D$76,3,FALSE)</f>
        <v>1</v>
      </c>
      <c r="H1521" s="37">
        <f>VLOOKUP(D1521,episodes!$A$1:$D$76,4,FALSE)</f>
        <v>19</v>
      </c>
      <c r="J1521" s="43"/>
      <c r="K1521" s="44">
        <f>COUNTIFS(A:A,A1520)</f>
        <v>77</v>
      </c>
      <c r="L1521" s="44">
        <f>COUNTIFS(B:B,B1521)</f>
        <v>77</v>
      </c>
      <c r="M1521" s="46" t="s">
        <v>535</v>
      </c>
      <c r="N1521" s="49"/>
      <c r="O1521" s="46" t="s">
        <v>2675</v>
      </c>
      <c r="P1521" s="46" t="s">
        <v>2979</v>
      </c>
    </row>
    <row r="1522" spans="1:16" hidden="1" x14ac:dyDescent="0.3">
      <c r="A1522" s="40" t="s">
        <v>1945</v>
      </c>
      <c r="B1522" s="34" t="s">
        <v>773</v>
      </c>
      <c r="C1522" s="50" t="s">
        <v>3344</v>
      </c>
      <c r="D1522" s="48">
        <v>119</v>
      </c>
      <c r="E1522" s="42">
        <f>VLOOKUP(D1522,episodes!$A$1:$B$76,2,FALSE)</f>
        <v>20</v>
      </c>
      <c r="F1522" s="37" t="str">
        <f>VLOOKUP(D1522,episodes!$A$1:$E$76,5,FALSE)</f>
        <v>Tomorrow Is Yesterday</v>
      </c>
      <c r="G1522" s="37">
        <f>VLOOKUP(D1522,episodes!$A$1:$D$76,3,FALSE)</f>
        <v>1</v>
      </c>
      <c r="H1522" s="37">
        <f>VLOOKUP(D1522,episodes!$A$1:$D$76,4,FALSE)</f>
        <v>19</v>
      </c>
      <c r="J1522" s="43"/>
      <c r="K1522" s="44">
        <f>COUNTIFS(A:A,A1521)</f>
        <v>77</v>
      </c>
      <c r="L1522" s="44">
        <f>COUNTIFS(B:B,B1522)</f>
        <v>77</v>
      </c>
      <c r="M1522" s="46" t="s">
        <v>537</v>
      </c>
      <c r="N1522" s="49"/>
      <c r="O1522" s="46" t="s">
        <v>2676</v>
      </c>
      <c r="P1522" s="46" t="s">
        <v>2979</v>
      </c>
    </row>
    <row r="1523" spans="1:16" hidden="1" x14ac:dyDescent="0.3">
      <c r="A1523" s="40" t="s">
        <v>1945</v>
      </c>
      <c r="B1523" s="34" t="s">
        <v>773</v>
      </c>
      <c r="C1523" s="50" t="s">
        <v>3353</v>
      </c>
      <c r="D1523" s="48">
        <v>120</v>
      </c>
      <c r="E1523" s="42">
        <f>VLOOKUP(D1523,episodes!$A$1:$B$76,2,FALSE)</f>
        <v>21</v>
      </c>
      <c r="F1523" s="37" t="str">
        <f>VLOOKUP(D1523,episodes!$A$1:$E$76,5,FALSE)</f>
        <v>Court Martial</v>
      </c>
      <c r="G1523" s="37">
        <f>VLOOKUP(D1523,episodes!$A$1:$D$76,3,FALSE)</f>
        <v>1</v>
      </c>
      <c r="H1523" s="37">
        <f>VLOOKUP(D1523,episodes!$A$1:$D$76,4,FALSE)</f>
        <v>20</v>
      </c>
      <c r="J1523" s="43"/>
      <c r="K1523" s="44">
        <f>COUNTIFS(A:A,A1522)</f>
        <v>77</v>
      </c>
      <c r="L1523" s="44">
        <f>COUNTIFS(B:B,B1523)</f>
        <v>77</v>
      </c>
      <c r="M1523" s="46" t="s">
        <v>1068</v>
      </c>
      <c r="N1523" s="46"/>
      <c r="O1523" s="46" t="s">
        <v>2677</v>
      </c>
      <c r="P1523" s="46" t="s">
        <v>2979</v>
      </c>
    </row>
    <row r="1524" spans="1:16" hidden="1" x14ac:dyDescent="0.3">
      <c r="A1524" s="40" t="s">
        <v>1945</v>
      </c>
      <c r="B1524" s="34" t="s">
        <v>773</v>
      </c>
      <c r="C1524" s="50" t="s">
        <v>3366</v>
      </c>
      <c r="D1524" s="48">
        <v>121</v>
      </c>
      <c r="E1524" s="42">
        <f>VLOOKUP(D1524,episodes!$A$1:$B$76,2,FALSE)</f>
        <v>22</v>
      </c>
      <c r="F1524" s="37" t="str">
        <f>VLOOKUP(D1524,episodes!$A$1:$E$76,5,FALSE)</f>
        <v>The Return of the Archons</v>
      </c>
      <c r="G1524" s="37">
        <f>VLOOKUP(D1524,episodes!$A$1:$D$76,3,FALSE)</f>
        <v>1</v>
      </c>
      <c r="H1524" s="37">
        <f>VLOOKUP(D1524,episodes!$A$1:$D$76,4,FALSE)</f>
        <v>21</v>
      </c>
      <c r="J1524" s="43"/>
      <c r="K1524" s="44">
        <f>COUNTIFS(A:A,A1523)</f>
        <v>77</v>
      </c>
      <c r="L1524" s="44">
        <f>COUNTIFS(B:B,B1524)</f>
        <v>77</v>
      </c>
      <c r="M1524" s="46" t="s">
        <v>2551</v>
      </c>
      <c r="O1524" s="39" t="s">
        <v>2654</v>
      </c>
      <c r="P1524" s="46" t="s">
        <v>2979</v>
      </c>
    </row>
    <row r="1525" spans="1:16" hidden="1" x14ac:dyDescent="0.3">
      <c r="A1525" s="40" t="s">
        <v>1945</v>
      </c>
      <c r="B1525" s="34" t="s">
        <v>773</v>
      </c>
      <c r="C1525" s="50" t="s">
        <v>3367</v>
      </c>
      <c r="D1525" s="48">
        <v>121</v>
      </c>
      <c r="E1525" s="42">
        <f>VLOOKUP(D1525,episodes!$A$1:$B$76,2,FALSE)</f>
        <v>22</v>
      </c>
      <c r="F1525" s="37" t="str">
        <f>VLOOKUP(D1525,episodes!$A$1:$E$76,5,FALSE)</f>
        <v>The Return of the Archons</v>
      </c>
      <c r="G1525" s="37">
        <f>VLOOKUP(D1525,episodes!$A$1:$D$76,3,FALSE)</f>
        <v>1</v>
      </c>
      <c r="H1525" s="37">
        <f>VLOOKUP(D1525,episodes!$A$1:$D$76,4,FALSE)</f>
        <v>21</v>
      </c>
      <c r="J1525" s="43"/>
      <c r="K1525" s="44">
        <f>COUNTIFS(A:A,A1524)</f>
        <v>77</v>
      </c>
      <c r="L1525" s="44">
        <f>COUNTIFS(B:B,B1525)</f>
        <v>77</v>
      </c>
      <c r="M1525" s="46" t="s">
        <v>2527</v>
      </c>
      <c r="N1525" s="46"/>
      <c r="O1525" s="46" t="s">
        <v>2652</v>
      </c>
      <c r="P1525" s="46" t="s">
        <v>2979</v>
      </c>
    </row>
    <row r="1526" spans="1:16" hidden="1" x14ac:dyDescent="0.3">
      <c r="A1526" s="40" t="s">
        <v>1945</v>
      </c>
      <c r="B1526" s="34" t="s">
        <v>773</v>
      </c>
      <c r="C1526" s="54" t="str">
        <f>UPPER(LEFT(O1526,1))&amp;RIGHT(O1526,LEN(O1526)-1)</f>
        <v>Enterprise to ship</v>
      </c>
      <c r="D1526" s="48">
        <v>122</v>
      </c>
      <c r="E1526" s="42">
        <f>VLOOKUP(D1526,episodes!$A$1:$B$76,2,FALSE)</f>
        <v>23</v>
      </c>
      <c r="F1526" s="37" t="str">
        <f>VLOOKUP(D1526,episodes!$A$1:$E$76,5,FALSE)</f>
        <v>Space Seed</v>
      </c>
      <c r="G1526" s="37">
        <f>VLOOKUP(D1526,episodes!$A$1:$D$76,3,FALSE)</f>
        <v>1</v>
      </c>
      <c r="H1526" s="37">
        <f>VLOOKUP(D1526,episodes!$A$1:$D$76,4,FALSE)</f>
        <v>22</v>
      </c>
      <c r="J1526" s="43"/>
      <c r="K1526" s="44">
        <f>COUNTIFS(A:A,A1525)</f>
        <v>77</v>
      </c>
      <c r="L1526" s="44">
        <f>COUNTIFS(B:B,B1526)</f>
        <v>77</v>
      </c>
      <c r="M1526" s="46" t="s">
        <v>2506</v>
      </c>
      <c r="N1526" s="49"/>
      <c r="O1526" s="39" t="s">
        <v>2670</v>
      </c>
      <c r="P1526" s="46" t="s">
        <v>2979</v>
      </c>
    </row>
    <row r="1527" spans="1:16" hidden="1" x14ac:dyDescent="0.3">
      <c r="A1527" s="40" t="s">
        <v>1945</v>
      </c>
      <c r="B1527" s="34" t="s">
        <v>773</v>
      </c>
      <c r="C1527" s="54" t="str">
        <f>UPPER(LEFT(O1527,1))&amp;RIGHT(O1527,LEN(O1527)-1)</f>
        <v>Enterprise to planet</v>
      </c>
      <c r="D1527" s="48">
        <v>123</v>
      </c>
      <c r="E1527" s="42">
        <f>VLOOKUP(D1527,episodes!$A$1:$B$76,2,FALSE)</f>
        <v>24</v>
      </c>
      <c r="F1527" s="37" t="str">
        <f>VLOOKUP(D1527,episodes!$A$1:$E$76,5,FALSE)</f>
        <v>A Taste of Armageddon</v>
      </c>
      <c r="G1527" s="37">
        <f>VLOOKUP(D1527,episodes!$A$1:$D$76,3,FALSE)</f>
        <v>1</v>
      </c>
      <c r="H1527" s="37">
        <f>VLOOKUP(D1527,episodes!$A$1:$D$76,4,FALSE)</f>
        <v>23</v>
      </c>
      <c r="J1527" s="43"/>
      <c r="K1527" s="44">
        <f>COUNTIFS(A:A,A1526)</f>
        <v>77</v>
      </c>
      <c r="L1527" s="44">
        <f>COUNTIFS(B:B,B1527)</f>
        <v>77</v>
      </c>
      <c r="M1527" s="46" t="s">
        <v>593</v>
      </c>
      <c r="N1527" s="46" t="s">
        <v>225</v>
      </c>
      <c r="O1527" s="46" t="s">
        <v>2654</v>
      </c>
      <c r="P1527" s="46" t="s">
        <v>2979</v>
      </c>
    </row>
    <row r="1528" spans="1:16" hidden="1" x14ac:dyDescent="0.3">
      <c r="A1528" s="40" t="s">
        <v>1945</v>
      </c>
      <c r="B1528" s="34" t="s">
        <v>773</v>
      </c>
      <c r="C1528" s="54" t="str">
        <f>UPPER(LEFT(O1528,1))&amp;RIGHT(O1528,LEN(O1528)-1)</f>
        <v>Enterprise to planet</v>
      </c>
      <c r="D1528" s="48">
        <v>123</v>
      </c>
      <c r="E1528" s="42">
        <f>VLOOKUP(D1528,episodes!$A$1:$B$76,2,FALSE)</f>
        <v>24</v>
      </c>
      <c r="F1528" s="37" t="str">
        <f>VLOOKUP(D1528,episodes!$A$1:$E$76,5,FALSE)</f>
        <v>A Taste of Armageddon</v>
      </c>
      <c r="G1528" s="37">
        <f>VLOOKUP(D1528,episodes!$A$1:$D$76,3,FALSE)</f>
        <v>1</v>
      </c>
      <c r="H1528" s="37">
        <f>VLOOKUP(D1528,episodes!$A$1:$D$76,4,FALSE)</f>
        <v>23</v>
      </c>
      <c r="J1528" s="43"/>
      <c r="K1528" s="44">
        <f>COUNTIFS(A:A,A1527)</f>
        <v>77</v>
      </c>
      <c r="L1528" s="44">
        <f>COUNTIFS(B:B,B1528)</f>
        <v>77</v>
      </c>
      <c r="M1528" s="46" t="s">
        <v>2521</v>
      </c>
      <c r="N1528" s="46"/>
      <c r="O1528" s="39" t="s">
        <v>2654</v>
      </c>
      <c r="P1528" s="46" t="s">
        <v>2979</v>
      </c>
    </row>
    <row r="1529" spans="1:16" hidden="1" x14ac:dyDescent="0.3">
      <c r="A1529" s="40" t="s">
        <v>1945</v>
      </c>
      <c r="B1529" s="34" t="s">
        <v>773</v>
      </c>
      <c r="C1529" s="54" t="str">
        <f>UPPER(LEFT(O1529,1))&amp;RIGHT(O1529,LEN(O1529)-1)</f>
        <v>Enterprise to planet</v>
      </c>
      <c r="D1529" s="48">
        <v>124</v>
      </c>
      <c r="E1529" s="42">
        <f>VLOOKUP(D1529,episodes!$A$1:$B$76,2,FALSE)</f>
        <v>25</v>
      </c>
      <c r="F1529" s="37" t="str">
        <f>VLOOKUP(D1529,episodes!$A$1:$E$76,5,FALSE)</f>
        <v>This Side of Paradise</v>
      </c>
      <c r="G1529" s="37">
        <f>VLOOKUP(D1529,episodes!$A$1:$D$76,3,FALSE)</f>
        <v>1</v>
      </c>
      <c r="H1529" s="37">
        <f>VLOOKUP(D1529,episodes!$A$1:$D$76,4,FALSE)</f>
        <v>24</v>
      </c>
      <c r="J1529" s="43"/>
      <c r="K1529" s="44">
        <f>COUNTIFS(A:A,A1528)</f>
        <v>77</v>
      </c>
      <c r="L1529" s="44">
        <f>COUNTIFS(B:B,B1529)</f>
        <v>77</v>
      </c>
      <c r="M1529" s="46" t="s">
        <v>2553</v>
      </c>
      <c r="O1529" s="39" t="s">
        <v>2654</v>
      </c>
      <c r="P1529" s="46" t="s">
        <v>2979</v>
      </c>
    </row>
    <row r="1530" spans="1:16" hidden="1" x14ac:dyDescent="0.3">
      <c r="A1530" s="40" t="s">
        <v>1945</v>
      </c>
      <c r="B1530" s="34" t="s">
        <v>773</v>
      </c>
      <c r="C1530" s="54" t="str">
        <f>UPPER(LEFT(O1530,1))&amp;RIGHT(O1530,LEN(O1530)-1)</f>
        <v>Enterprise to planet</v>
      </c>
      <c r="D1530" s="48">
        <v>124</v>
      </c>
      <c r="E1530" s="42">
        <f>VLOOKUP(D1530,episodes!$A$1:$B$76,2,FALSE)</f>
        <v>25</v>
      </c>
      <c r="F1530" s="37" t="str">
        <f>VLOOKUP(D1530,episodes!$A$1:$E$76,5,FALSE)</f>
        <v>This Side of Paradise</v>
      </c>
      <c r="G1530" s="37">
        <f>VLOOKUP(D1530,episodes!$A$1:$D$76,3,FALSE)</f>
        <v>1</v>
      </c>
      <c r="H1530" s="37">
        <f>VLOOKUP(D1530,episodes!$A$1:$D$76,4,FALSE)</f>
        <v>24</v>
      </c>
      <c r="J1530" s="43"/>
      <c r="K1530" s="44">
        <f>COUNTIFS(A:A,A1529)</f>
        <v>77</v>
      </c>
      <c r="L1530" s="44">
        <f>COUNTIFS(B:B,B1530)</f>
        <v>77</v>
      </c>
      <c r="M1530" s="44" t="s">
        <v>615</v>
      </c>
      <c r="N1530" s="49"/>
      <c r="O1530" s="39" t="s">
        <v>2654</v>
      </c>
      <c r="P1530" s="46" t="s">
        <v>2979</v>
      </c>
    </row>
    <row r="1531" spans="1:16" hidden="1" x14ac:dyDescent="0.3">
      <c r="A1531" s="40" t="s">
        <v>1945</v>
      </c>
      <c r="B1531" s="34" t="s">
        <v>773</v>
      </c>
      <c r="C1531" s="54" t="str">
        <f>UPPER(LEFT(O1531,1))&amp;RIGHT(O1531,LEN(O1531)-1)</f>
        <v>Planet to Enterprise</v>
      </c>
      <c r="D1531" s="48">
        <v>124</v>
      </c>
      <c r="E1531" s="42">
        <f>VLOOKUP(D1531,episodes!$A$1:$B$76,2,FALSE)</f>
        <v>25</v>
      </c>
      <c r="F1531" s="37" t="str">
        <f>VLOOKUP(D1531,episodes!$A$1:$E$76,5,FALSE)</f>
        <v>This Side of Paradise</v>
      </c>
      <c r="G1531" s="37">
        <f>VLOOKUP(D1531,episodes!$A$1:$D$76,3,FALSE)</f>
        <v>1</v>
      </c>
      <c r="H1531" s="37">
        <f>VLOOKUP(D1531,episodes!$A$1:$D$76,4,FALSE)</f>
        <v>24</v>
      </c>
      <c r="J1531" s="43"/>
      <c r="K1531" s="44">
        <f>COUNTIFS(A:A,A1530)</f>
        <v>77</v>
      </c>
      <c r="L1531" s="44">
        <f>COUNTIFS(B:B,B1531)</f>
        <v>77</v>
      </c>
      <c r="M1531" s="44" t="s">
        <v>215</v>
      </c>
      <c r="N1531" s="49"/>
      <c r="O1531" s="46" t="s">
        <v>2652</v>
      </c>
      <c r="P1531" s="46" t="s">
        <v>2979</v>
      </c>
    </row>
    <row r="1532" spans="1:16" hidden="1" x14ac:dyDescent="0.3">
      <c r="A1532" s="40" t="s">
        <v>1945</v>
      </c>
      <c r="B1532" s="34" t="s">
        <v>773</v>
      </c>
      <c r="C1532" s="54" t="str">
        <f>UPPER(LEFT(O1532,1))&amp;RIGHT(O1532,LEN(O1532)-1)</f>
        <v>Planet to Enterprise</v>
      </c>
      <c r="D1532" s="48">
        <v>124</v>
      </c>
      <c r="E1532" s="42">
        <f>VLOOKUP(D1532,episodes!$A$1:$B$76,2,FALSE)</f>
        <v>25</v>
      </c>
      <c r="F1532" s="37" t="str">
        <f>VLOOKUP(D1532,episodes!$A$1:$E$76,5,FALSE)</f>
        <v>This Side of Paradise</v>
      </c>
      <c r="G1532" s="37">
        <f>VLOOKUP(D1532,episodes!$A$1:$D$76,3,FALSE)</f>
        <v>1</v>
      </c>
      <c r="H1532" s="37">
        <f>VLOOKUP(D1532,episodes!$A$1:$D$76,4,FALSE)</f>
        <v>24</v>
      </c>
      <c r="J1532" s="43"/>
      <c r="K1532" s="44">
        <f>COUNTIFS(A:A,A1531)</f>
        <v>77</v>
      </c>
      <c r="L1532" s="44">
        <f>COUNTIFS(B:B,B1532)</f>
        <v>77</v>
      </c>
      <c r="M1532" s="46" t="s">
        <v>1068</v>
      </c>
      <c r="N1532" s="49"/>
      <c r="O1532" s="46" t="s">
        <v>2652</v>
      </c>
      <c r="P1532" s="46" t="s">
        <v>2979</v>
      </c>
    </row>
    <row r="1533" spans="1:16" hidden="1" x14ac:dyDescent="0.3">
      <c r="A1533" s="40" t="s">
        <v>1945</v>
      </c>
      <c r="B1533" s="34" t="s">
        <v>773</v>
      </c>
      <c r="C1533" s="54" t="str">
        <f>UPPER(LEFT(O1533,1))&amp;RIGHT(O1533,LEN(O1533)-1)</f>
        <v>Enterprise to planet</v>
      </c>
      <c r="D1533" s="48">
        <v>125</v>
      </c>
      <c r="E1533" s="42">
        <f>VLOOKUP(D1533,episodes!$A$1:$B$76,2,FALSE)</f>
        <v>26</v>
      </c>
      <c r="F1533" s="37" t="str">
        <f>VLOOKUP(D1533,episodes!$A$1:$E$76,5,FALSE)</f>
        <v>The Devil in the Dark</v>
      </c>
      <c r="G1533" s="37">
        <f>VLOOKUP(D1533,episodes!$A$1:$D$76,3,FALSE)</f>
        <v>1</v>
      </c>
      <c r="H1533" s="37">
        <f>VLOOKUP(D1533,episodes!$A$1:$D$76,4,FALSE)</f>
        <v>25</v>
      </c>
      <c r="J1533" s="43"/>
      <c r="K1533" s="44">
        <f>COUNTIFS(A:A,A1532)</f>
        <v>77</v>
      </c>
      <c r="L1533" s="44">
        <f>COUNTIFS(B:B,B1533)</f>
        <v>77</v>
      </c>
      <c r="M1533" s="46" t="s">
        <v>2543</v>
      </c>
      <c r="O1533" s="39" t="s">
        <v>2654</v>
      </c>
      <c r="P1533" s="46" t="s">
        <v>2979</v>
      </c>
    </row>
    <row r="1534" spans="1:16" hidden="1" x14ac:dyDescent="0.3">
      <c r="A1534" s="40" t="s">
        <v>1945</v>
      </c>
      <c r="B1534" s="34" t="s">
        <v>773</v>
      </c>
      <c r="C1534" s="54" t="str">
        <f>UPPER(LEFT(O1534,1))&amp;RIGHT(O1534,LEN(O1534)-1)</f>
        <v>Enterprise to planet</v>
      </c>
      <c r="D1534" s="57">
        <v>126</v>
      </c>
      <c r="E1534" s="42">
        <f>VLOOKUP(D1534,episodes!$A$1:$B$76,2,FALSE)</f>
        <v>27</v>
      </c>
      <c r="F1534" s="37" t="str">
        <f>VLOOKUP(D1534,episodes!$A$1:$E$76,5,FALSE)</f>
        <v>Errand of Mercy</v>
      </c>
      <c r="G1534" s="37">
        <f>VLOOKUP(D1534,episodes!$A$1:$D$76,3,FALSE)</f>
        <v>1</v>
      </c>
      <c r="H1534" s="37">
        <f>VLOOKUP(D1534,episodes!$A$1:$D$76,4,FALSE)</f>
        <v>26</v>
      </c>
      <c r="J1534" s="43"/>
      <c r="K1534" s="44">
        <f>COUNTIFS(A:A,A1533)</f>
        <v>77</v>
      </c>
      <c r="L1534" s="44">
        <f>COUNTIFS(B:B,B1534)</f>
        <v>77</v>
      </c>
      <c r="M1534" s="46" t="s">
        <v>2524</v>
      </c>
      <c r="O1534" s="39" t="s">
        <v>2654</v>
      </c>
      <c r="P1534" s="46" t="s">
        <v>2979</v>
      </c>
    </row>
    <row r="1535" spans="1:16" hidden="1" x14ac:dyDescent="0.3">
      <c r="A1535" s="40" t="s">
        <v>1945</v>
      </c>
      <c r="B1535" s="34" t="s">
        <v>773</v>
      </c>
      <c r="C1535" s="54" t="str">
        <f>UPPER(LEFT(O1535,1))&amp;RIGHT(O1535,LEN(O1535)-1)</f>
        <v>Enterprise to planet</v>
      </c>
      <c r="D1535" s="48">
        <v>127</v>
      </c>
      <c r="E1535" s="42">
        <f>VLOOKUP(D1535,episodes!$A$1:$B$76,2,FALSE)</f>
        <v>28</v>
      </c>
      <c r="F1535" s="37" t="str">
        <f>VLOOKUP(D1535,episodes!$A$1:$E$76,5,FALSE)</f>
        <v>The Alternative Factor</v>
      </c>
      <c r="G1535" s="37">
        <f>VLOOKUP(D1535,episodes!$A$1:$D$76,3,FALSE)</f>
        <v>1</v>
      </c>
      <c r="H1535" s="37">
        <f>VLOOKUP(D1535,episodes!$A$1:$D$76,4,FALSE)</f>
        <v>27</v>
      </c>
      <c r="J1535" s="43"/>
      <c r="K1535" s="44">
        <f>COUNTIFS(A:A,A1534)</f>
        <v>77</v>
      </c>
      <c r="L1535" s="44">
        <f>COUNTIFS(B:B,B1535)</f>
        <v>77</v>
      </c>
      <c r="M1535" s="46" t="s">
        <v>2491</v>
      </c>
      <c r="N1535" s="46"/>
      <c r="O1535" s="46" t="s">
        <v>2654</v>
      </c>
      <c r="P1535" s="46" t="s">
        <v>2979</v>
      </c>
    </row>
    <row r="1536" spans="1:16" hidden="1" x14ac:dyDescent="0.3">
      <c r="A1536" s="40" t="s">
        <v>1945</v>
      </c>
      <c r="B1536" s="34" t="s">
        <v>773</v>
      </c>
      <c r="C1536" s="54" t="str">
        <f>UPPER(LEFT(O1536,1))&amp;RIGHT(O1536,LEN(O1536)-1)</f>
        <v>Enterprise to planet</v>
      </c>
      <c r="D1536" s="48">
        <v>127</v>
      </c>
      <c r="E1536" s="42">
        <f>VLOOKUP(D1536,episodes!$A$1:$B$76,2,FALSE)</f>
        <v>28</v>
      </c>
      <c r="F1536" s="37" t="str">
        <f>VLOOKUP(D1536,episodes!$A$1:$E$76,5,FALSE)</f>
        <v>The Alternative Factor</v>
      </c>
      <c r="G1536" s="37">
        <f>VLOOKUP(D1536,episodes!$A$1:$D$76,3,FALSE)</f>
        <v>1</v>
      </c>
      <c r="H1536" s="37">
        <f>VLOOKUP(D1536,episodes!$A$1:$D$76,4,FALSE)</f>
        <v>27</v>
      </c>
      <c r="J1536" s="43"/>
      <c r="K1536" s="44">
        <f>COUNTIFS(A:A,A1535)</f>
        <v>77</v>
      </c>
      <c r="L1536" s="44">
        <f>COUNTIFS(B:B,B1536)</f>
        <v>77</v>
      </c>
      <c r="M1536" s="46" t="s">
        <v>2525</v>
      </c>
      <c r="N1536" s="46"/>
      <c r="O1536" s="39" t="s">
        <v>2654</v>
      </c>
      <c r="P1536" s="46" t="s">
        <v>2979</v>
      </c>
    </row>
    <row r="1537" spans="1:16" hidden="1" x14ac:dyDescent="0.3">
      <c r="A1537" s="40" t="s">
        <v>1945</v>
      </c>
      <c r="B1537" s="34" t="s">
        <v>773</v>
      </c>
      <c r="C1537" s="54" t="str">
        <f>UPPER(LEFT(O1537,1))&amp;RIGHT(O1537,LEN(O1537)-1)</f>
        <v>Enterprise to planet</v>
      </c>
      <c r="D1537" s="48">
        <v>127</v>
      </c>
      <c r="E1537" s="42">
        <f>VLOOKUP(D1537,episodes!$A$1:$B$76,2,FALSE)</f>
        <v>28</v>
      </c>
      <c r="F1537" s="37" t="str">
        <f>VLOOKUP(D1537,episodes!$A$1:$E$76,5,FALSE)</f>
        <v>The Alternative Factor</v>
      </c>
      <c r="G1537" s="37">
        <f>VLOOKUP(D1537,episodes!$A$1:$D$76,3,FALSE)</f>
        <v>1</v>
      </c>
      <c r="H1537" s="37">
        <f>VLOOKUP(D1537,episodes!$A$1:$D$76,4,FALSE)</f>
        <v>27</v>
      </c>
      <c r="J1537" s="43"/>
      <c r="K1537" s="44">
        <f>COUNTIFS(A:A,A1536)</f>
        <v>77</v>
      </c>
      <c r="L1537" s="44">
        <f>COUNTIFS(B:B,B1537)</f>
        <v>77</v>
      </c>
      <c r="M1537" s="44" t="s">
        <v>262</v>
      </c>
      <c r="N1537" s="46"/>
      <c r="O1537" s="39" t="s">
        <v>2654</v>
      </c>
      <c r="P1537" s="46" t="s">
        <v>2979</v>
      </c>
    </row>
    <row r="1538" spans="1:16" hidden="1" x14ac:dyDescent="0.3">
      <c r="A1538" s="40" t="s">
        <v>1945</v>
      </c>
      <c r="B1538" s="34" t="s">
        <v>773</v>
      </c>
      <c r="C1538" s="54" t="str">
        <f>UPPER(LEFT(O1538,1))&amp;RIGHT(O1538,LEN(O1538)-1)</f>
        <v>Enterprise to planet</v>
      </c>
      <c r="D1538" s="48">
        <v>128</v>
      </c>
      <c r="E1538" s="42">
        <f>VLOOKUP(D1538,episodes!$A$1:$B$76,2,FALSE)</f>
        <v>29</v>
      </c>
      <c r="F1538" s="37" t="str">
        <f>VLOOKUP(D1538,episodes!$A$1:$E$76,5,FALSE)</f>
        <v>The City on the Edge of Forever</v>
      </c>
      <c r="G1538" s="37">
        <f>VLOOKUP(D1538,episodes!$A$1:$D$76,3,FALSE)</f>
        <v>1</v>
      </c>
      <c r="H1538" s="37">
        <f>VLOOKUP(D1538,episodes!$A$1:$D$76,4,FALSE)</f>
        <v>28</v>
      </c>
      <c r="J1538" s="43"/>
      <c r="K1538" s="44">
        <f>COUNTIFS(A:A,A1537)</f>
        <v>77</v>
      </c>
      <c r="L1538" s="44">
        <f>COUNTIFS(B:B,B1538)</f>
        <v>77</v>
      </c>
      <c r="M1538" s="46" t="s">
        <v>2540</v>
      </c>
      <c r="N1538" s="49"/>
      <c r="O1538" s="39" t="s">
        <v>2654</v>
      </c>
      <c r="P1538" s="46" t="s">
        <v>2979</v>
      </c>
    </row>
    <row r="1539" spans="1:16" hidden="1" x14ac:dyDescent="0.3">
      <c r="A1539" s="40" t="s">
        <v>1945</v>
      </c>
      <c r="B1539" s="34" t="s">
        <v>773</v>
      </c>
      <c r="C1539" s="54" t="str">
        <f>UPPER(LEFT(O1539,1))&amp;RIGHT(O1539,LEN(O1539)-1)</f>
        <v>Enterprise to planet</v>
      </c>
      <c r="D1539" s="48">
        <v>128</v>
      </c>
      <c r="E1539" s="42">
        <f>VLOOKUP(D1539,episodes!$A$1:$B$76,2,FALSE)</f>
        <v>29</v>
      </c>
      <c r="F1539" s="37" t="str">
        <f>VLOOKUP(D1539,episodes!$A$1:$E$76,5,FALSE)</f>
        <v>The City on the Edge of Forever</v>
      </c>
      <c r="G1539" s="37">
        <f>VLOOKUP(D1539,episodes!$A$1:$D$76,3,FALSE)</f>
        <v>1</v>
      </c>
      <c r="H1539" s="37">
        <f>VLOOKUP(D1539,episodes!$A$1:$D$76,4,FALSE)</f>
        <v>28</v>
      </c>
      <c r="J1539" s="43"/>
      <c r="K1539" s="44">
        <f>COUNTIFS(A:A,A1538)</f>
        <v>77</v>
      </c>
      <c r="L1539" s="44">
        <f>COUNTIFS(B:B,B1539)</f>
        <v>77</v>
      </c>
      <c r="M1539" s="44" t="s">
        <v>2542</v>
      </c>
      <c r="N1539" s="49"/>
      <c r="O1539" s="39" t="s">
        <v>2654</v>
      </c>
      <c r="P1539" s="46" t="s">
        <v>2979</v>
      </c>
    </row>
    <row r="1540" spans="1:16" hidden="1" x14ac:dyDescent="0.3">
      <c r="A1540" s="40" t="s">
        <v>1945</v>
      </c>
      <c r="B1540" s="34" t="s">
        <v>773</v>
      </c>
      <c r="C1540" s="54" t="str">
        <f>UPPER(LEFT(O1540,1))&amp;RIGHT(O1540,LEN(O1540)-1)</f>
        <v>Planet to Enterprise</v>
      </c>
      <c r="D1540" s="48">
        <v>128</v>
      </c>
      <c r="E1540" s="42">
        <f>VLOOKUP(D1540,episodes!$A$1:$B$76,2,FALSE)</f>
        <v>29</v>
      </c>
      <c r="F1540" s="37" t="str">
        <f>VLOOKUP(D1540,episodes!$A$1:$E$76,5,FALSE)</f>
        <v>The City on the Edge of Forever</v>
      </c>
      <c r="G1540" s="37">
        <f>VLOOKUP(D1540,episodes!$A$1:$D$76,3,FALSE)</f>
        <v>1</v>
      </c>
      <c r="H1540" s="37">
        <f>VLOOKUP(D1540,episodes!$A$1:$D$76,4,FALSE)</f>
        <v>28</v>
      </c>
      <c r="J1540" s="43"/>
      <c r="K1540" s="44">
        <f>COUNTIFS(A:A,A1539)</f>
        <v>77</v>
      </c>
      <c r="L1540" s="44">
        <f>COUNTIFS(B:B,B1540)</f>
        <v>77</v>
      </c>
      <c r="M1540" s="46" t="s">
        <v>2540</v>
      </c>
      <c r="N1540" s="49"/>
      <c r="O1540" s="46" t="s">
        <v>2652</v>
      </c>
      <c r="P1540" s="46" t="s">
        <v>2979</v>
      </c>
    </row>
    <row r="1541" spans="1:16" hidden="1" x14ac:dyDescent="0.3">
      <c r="A1541" s="40" t="s">
        <v>1945</v>
      </c>
      <c r="B1541" s="34" t="s">
        <v>773</v>
      </c>
      <c r="C1541" s="54" t="str">
        <f>UPPER(LEFT(O1541,1))&amp;RIGHT(O1541,LEN(O1541)-1)</f>
        <v>Enterprise to planet</v>
      </c>
      <c r="D1541" s="48">
        <v>129</v>
      </c>
      <c r="E1541" s="42">
        <f>VLOOKUP(D1541,episodes!$A$1:$B$76,2,FALSE)</f>
        <v>30</v>
      </c>
      <c r="F1541" s="37" t="str">
        <f>VLOOKUP(D1541,episodes!$A$1:$E$76,5,FALSE)</f>
        <v>Operation: Annihilate!</v>
      </c>
      <c r="G1541" s="37">
        <f>VLOOKUP(D1541,episodes!$A$1:$D$76,3,FALSE)</f>
        <v>1</v>
      </c>
      <c r="H1541" s="37">
        <f>VLOOKUP(D1541,episodes!$A$1:$D$76,4,FALSE)</f>
        <v>29</v>
      </c>
      <c r="J1541" s="43"/>
      <c r="K1541" s="44">
        <f>COUNTIFS(A:A,A1540)</f>
        <v>77</v>
      </c>
      <c r="L1541" s="44">
        <f>COUNTIFS(B:B,B1541)</f>
        <v>77</v>
      </c>
      <c r="M1541" s="46" t="s">
        <v>2491</v>
      </c>
      <c r="N1541" s="46"/>
      <c r="O1541" s="46" t="s">
        <v>2654</v>
      </c>
      <c r="P1541" s="46" t="s">
        <v>2979</v>
      </c>
    </row>
    <row r="1542" spans="1:16" hidden="1" x14ac:dyDescent="0.3">
      <c r="A1542" s="40" t="s">
        <v>1945</v>
      </c>
      <c r="B1542" s="34" t="s">
        <v>773</v>
      </c>
      <c r="C1542" s="54" t="str">
        <f>UPPER(LEFT(O1542,1))&amp;RIGHT(O1542,LEN(O1542)-1)</f>
        <v>Enterprise to planet</v>
      </c>
      <c r="D1542" s="48">
        <v>129</v>
      </c>
      <c r="E1542" s="42">
        <f>VLOOKUP(D1542,episodes!$A$1:$B$76,2,FALSE)</f>
        <v>30</v>
      </c>
      <c r="F1542" s="37" t="str">
        <f>VLOOKUP(D1542,episodes!$A$1:$E$76,5,FALSE)</f>
        <v>Operation: Annihilate!</v>
      </c>
      <c r="G1542" s="37">
        <f>VLOOKUP(D1542,episodes!$A$1:$D$76,3,FALSE)</f>
        <v>1</v>
      </c>
      <c r="H1542" s="37">
        <f>VLOOKUP(D1542,episodes!$A$1:$D$76,4,FALSE)</f>
        <v>29</v>
      </c>
      <c r="J1542" s="43"/>
      <c r="K1542" s="44">
        <f>COUNTIFS(A:A,A1541)</f>
        <v>77</v>
      </c>
      <c r="L1542" s="44">
        <f>COUNTIFS(B:B,B1542)</f>
        <v>77</v>
      </c>
      <c r="M1542" s="46" t="s">
        <v>2556</v>
      </c>
      <c r="N1542" s="46"/>
      <c r="O1542" s="39" t="s">
        <v>2654</v>
      </c>
      <c r="P1542" s="46" t="s">
        <v>2979</v>
      </c>
    </row>
    <row r="1543" spans="1:16" hidden="1" x14ac:dyDescent="0.3">
      <c r="A1543" s="40" t="s">
        <v>1945</v>
      </c>
      <c r="B1543" s="34" t="s">
        <v>773</v>
      </c>
      <c r="C1543" s="54" t="str">
        <f>UPPER(LEFT(O1543,1))&amp;RIGHT(O1543,LEN(O1543)-1)</f>
        <v>Enterprise to planet</v>
      </c>
      <c r="D1543" s="48">
        <v>129</v>
      </c>
      <c r="E1543" s="42">
        <f>VLOOKUP(D1543,episodes!$A$1:$B$76,2,FALSE)</f>
        <v>30</v>
      </c>
      <c r="F1543" s="37" t="str">
        <f>VLOOKUP(D1543,episodes!$A$1:$E$76,5,FALSE)</f>
        <v>Operation: Annihilate!</v>
      </c>
      <c r="G1543" s="37">
        <f>VLOOKUP(D1543,episodes!$A$1:$D$76,3,FALSE)</f>
        <v>1</v>
      </c>
      <c r="H1543" s="37">
        <f>VLOOKUP(D1543,episodes!$A$1:$D$76,4,FALSE)</f>
        <v>29</v>
      </c>
      <c r="J1543" s="43"/>
      <c r="K1543" s="44">
        <f>COUNTIFS(A:A,A1542)</f>
        <v>77</v>
      </c>
      <c r="L1543" s="44">
        <f>COUNTIFS(B:B,B1543)</f>
        <v>77</v>
      </c>
      <c r="M1543" s="46" t="s">
        <v>1068</v>
      </c>
      <c r="N1543" s="46"/>
      <c r="O1543" s="39" t="s">
        <v>2654</v>
      </c>
      <c r="P1543" s="46" t="s">
        <v>2979</v>
      </c>
    </row>
    <row r="1544" spans="1:16" hidden="1" x14ac:dyDescent="0.3">
      <c r="A1544" s="40" t="s">
        <v>1945</v>
      </c>
      <c r="B1544" s="34" t="s">
        <v>773</v>
      </c>
      <c r="C1544" s="54" t="str">
        <f>UPPER(LEFT(O1544,1))&amp;RIGHT(O1544,LEN(O1544)-1)</f>
        <v>Enterprise to planet</v>
      </c>
      <c r="D1544" s="48">
        <v>201</v>
      </c>
      <c r="E1544" s="42">
        <f>VLOOKUP(D1544,episodes!$A$1:$B$76,2,FALSE)</f>
        <v>31</v>
      </c>
      <c r="F1544" s="37" t="str">
        <f>VLOOKUP(D1544,episodes!$A$1:$E$76,5,FALSE)</f>
        <v>Amok Time</v>
      </c>
      <c r="G1544" s="37">
        <f>VLOOKUP(D1544,episodes!$A$1:$D$76,3,FALSE)</f>
        <v>2</v>
      </c>
      <c r="H1544" s="37">
        <f>VLOOKUP(D1544,episodes!$A$1:$D$76,4,FALSE)</f>
        <v>1</v>
      </c>
      <c r="J1544" s="43"/>
      <c r="K1544" s="44">
        <f>COUNTIFS(A:A,A1543)</f>
        <v>77</v>
      </c>
      <c r="L1544" s="44">
        <f>COUNTIFS(B:B,B1544)</f>
        <v>77</v>
      </c>
      <c r="M1544" s="46" t="s">
        <v>2543</v>
      </c>
      <c r="N1544" s="49"/>
      <c r="O1544" s="39" t="s">
        <v>2654</v>
      </c>
      <c r="P1544" s="46" t="s">
        <v>2979</v>
      </c>
    </row>
    <row r="1545" spans="1:16" hidden="1" x14ac:dyDescent="0.3">
      <c r="A1545" s="40" t="s">
        <v>1945</v>
      </c>
      <c r="B1545" s="34" t="s">
        <v>773</v>
      </c>
      <c r="C1545" s="54" t="str">
        <f>UPPER(LEFT(O1545,1))&amp;RIGHT(O1545,LEN(O1545)-1)</f>
        <v>Planet to Enterprise</v>
      </c>
      <c r="D1545" s="48">
        <v>201</v>
      </c>
      <c r="E1545" s="42">
        <f>VLOOKUP(D1545,episodes!$A$1:$B$76,2,FALSE)</f>
        <v>31</v>
      </c>
      <c r="F1545" s="37" t="str">
        <f>VLOOKUP(D1545,episodes!$A$1:$E$76,5,FALSE)</f>
        <v>Amok Time</v>
      </c>
      <c r="G1545" s="37">
        <f>VLOOKUP(D1545,episodes!$A$1:$D$76,3,FALSE)</f>
        <v>2</v>
      </c>
      <c r="H1545" s="37">
        <f>VLOOKUP(D1545,episodes!$A$1:$D$76,4,FALSE)</f>
        <v>1</v>
      </c>
      <c r="J1545" s="43"/>
      <c r="K1545" s="44">
        <f>COUNTIFS(A:A,A1544)</f>
        <v>77</v>
      </c>
      <c r="L1545" s="44">
        <f>COUNTIFS(B:B,B1545)</f>
        <v>77</v>
      </c>
      <c r="M1545" s="46" t="s">
        <v>2559</v>
      </c>
      <c r="N1545" s="49"/>
      <c r="O1545" s="46" t="s">
        <v>2652</v>
      </c>
      <c r="P1545" s="46" t="s">
        <v>2979</v>
      </c>
    </row>
    <row r="1546" spans="1:16" hidden="1" x14ac:dyDescent="0.3">
      <c r="A1546" s="40" t="s">
        <v>1945</v>
      </c>
      <c r="B1546" s="34" t="s">
        <v>773</v>
      </c>
      <c r="C1546" s="54" t="str">
        <f>UPPER(LEFT(O1546,1))&amp;RIGHT(O1546,LEN(O1546)-1)</f>
        <v>Enterprise to planet</v>
      </c>
      <c r="D1546" s="48">
        <v>202</v>
      </c>
      <c r="E1546" s="42">
        <f>VLOOKUP(D1546,episodes!$A$1:$B$76,2,FALSE)</f>
        <v>32</v>
      </c>
      <c r="F1546" s="37" t="str">
        <f>VLOOKUP(D1546,episodes!$A$1:$E$76,5,FALSE)</f>
        <v>Who Mourns for Adonais?</v>
      </c>
      <c r="G1546" s="37">
        <f>VLOOKUP(D1546,episodes!$A$1:$D$76,3,FALSE)</f>
        <v>2</v>
      </c>
      <c r="H1546" s="37">
        <f>VLOOKUP(D1546,episodes!$A$1:$D$76,4,FALSE)</f>
        <v>2</v>
      </c>
      <c r="J1546" s="43"/>
      <c r="K1546" s="44">
        <f>COUNTIFS(A:A,A1545)</f>
        <v>77</v>
      </c>
      <c r="L1546" s="44">
        <f>COUNTIFS(B:B,B1546)</f>
        <v>77</v>
      </c>
      <c r="M1546" s="46" t="s">
        <v>2560</v>
      </c>
      <c r="N1546" s="49"/>
      <c r="O1546" s="39" t="s">
        <v>2654</v>
      </c>
      <c r="P1546" s="46" t="s">
        <v>2979</v>
      </c>
    </row>
    <row r="1547" spans="1:16" hidden="1" x14ac:dyDescent="0.3">
      <c r="A1547" s="40" t="s">
        <v>1945</v>
      </c>
      <c r="B1547" s="34" t="s">
        <v>773</v>
      </c>
      <c r="C1547" s="54" t="str">
        <f>UPPER(LEFT(O1547,1))&amp;RIGHT(O1547,LEN(O1547)-1)</f>
        <v>Enterprise to space</v>
      </c>
      <c r="D1547" s="41">
        <v>203</v>
      </c>
      <c r="E1547" s="42">
        <f>VLOOKUP(D1547,episodes!$A$1:$B$76,2,FALSE)</f>
        <v>33</v>
      </c>
      <c r="F1547" s="37" t="str">
        <f>VLOOKUP(D1547,episodes!$A$1:$E$76,5,FALSE)</f>
        <v>The Changeling</v>
      </c>
      <c r="G1547" s="37">
        <f>VLOOKUP(D1547,episodes!$A$1:$D$76,3,FALSE)</f>
        <v>2</v>
      </c>
      <c r="H1547" s="37">
        <f>VLOOKUP(D1547,episodes!$A$1:$D$76,4,FALSE)</f>
        <v>3</v>
      </c>
      <c r="J1547" s="43"/>
      <c r="K1547" s="44">
        <f>COUNTIFS(A:A,A1545)</f>
        <v>77</v>
      </c>
      <c r="L1547" s="44">
        <f>COUNTIFS(B:B,B1547)</f>
        <v>77</v>
      </c>
      <c r="M1547" s="46" t="s">
        <v>845</v>
      </c>
      <c r="N1547" s="39" t="s">
        <v>2536</v>
      </c>
      <c r="O1547" s="39" t="s">
        <v>2680</v>
      </c>
      <c r="P1547" s="39" t="s">
        <v>2979</v>
      </c>
    </row>
    <row r="1548" spans="1:16" hidden="1" x14ac:dyDescent="0.3">
      <c r="A1548" s="40" t="s">
        <v>1945</v>
      </c>
      <c r="B1548" s="34" t="s">
        <v>773</v>
      </c>
      <c r="C1548" s="54" t="str">
        <f>UPPER(LEFT(O1548,1))&amp;RIGHT(O1548,LEN(O1548)-1)</f>
        <v>Space to Enterprise</v>
      </c>
      <c r="D1548" s="41">
        <v>203</v>
      </c>
      <c r="E1548" s="42">
        <f>VLOOKUP(D1548,episodes!$A$1:$B$76,2,FALSE)</f>
        <v>33</v>
      </c>
      <c r="F1548" s="37" t="str">
        <f>VLOOKUP(D1548,episodes!$A$1:$E$76,5,FALSE)</f>
        <v>The Changeling</v>
      </c>
      <c r="G1548" s="37">
        <f>VLOOKUP(D1548,episodes!$A$1:$D$76,3,FALSE)</f>
        <v>2</v>
      </c>
      <c r="H1548" s="37">
        <f>VLOOKUP(D1548,episodes!$A$1:$D$76,4,FALSE)</f>
        <v>3</v>
      </c>
      <c r="J1548" s="43"/>
      <c r="K1548" s="44">
        <f>COUNTIFS(A:A,A1547)</f>
        <v>77</v>
      </c>
      <c r="L1548" s="44">
        <f>COUNTIFS(B:B,B1548)</f>
        <v>77</v>
      </c>
      <c r="M1548" s="46" t="s">
        <v>845</v>
      </c>
      <c r="N1548" s="39" t="s">
        <v>2536</v>
      </c>
      <c r="O1548" s="39" t="s">
        <v>2681</v>
      </c>
      <c r="P1548" s="39" t="s">
        <v>2979</v>
      </c>
    </row>
    <row r="1549" spans="1:16" hidden="1" x14ac:dyDescent="0.3">
      <c r="A1549" s="40" t="s">
        <v>1945</v>
      </c>
      <c r="B1549" s="40" t="s">
        <v>773</v>
      </c>
      <c r="C1549" s="35" t="s">
        <v>3443</v>
      </c>
      <c r="D1549" s="41">
        <v>204</v>
      </c>
      <c r="E1549" s="42">
        <f>VLOOKUP(D1549,episodes!$A$1:$B$81,2,FALSE)</f>
        <v>34</v>
      </c>
      <c r="F1549" s="37" t="str">
        <f>VLOOKUP(D1549,episodes!$A$1:$E$81,5,FALSE)</f>
        <v>Mirror, Mirror</v>
      </c>
      <c r="G1549" s="37">
        <f>VLOOKUP(D1549,episodes!$A$1:$D$81,3,FALSE)</f>
        <v>2</v>
      </c>
      <c r="H1549" s="37">
        <f>VLOOKUP(D1549,episodes!$A$1:$D$81,4,FALSE)</f>
        <v>4</v>
      </c>
      <c r="J1549" s="43"/>
      <c r="K1549" s="44">
        <f>COUNTIFS(A:A,A1549)</f>
        <v>77</v>
      </c>
      <c r="L1549" s="44">
        <f>COUNTIFS(B:B,B1549)</f>
        <v>77</v>
      </c>
      <c r="N1549" s="39" t="s">
        <v>192</v>
      </c>
      <c r="O1549" s="62"/>
      <c r="P1549" s="39" t="s">
        <v>2979</v>
      </c>
    </row>
    <row r="1550" spans="1:16" hidden="1" x14ac:dyDescent="0.3">
      <c r="A1550" s="40" t="s">
        <v>1945</v>
      </c>
      <c r="B1550" s="40" t="s">
        <v>773</v>
      </c>
      <c r="C1550" s="35" t="s">
        <v>3405</v>
      </c>
      <c r="D1550" s="41">
        <v>204</v>
      </c>
      <c r="E1550" s="42">
        <f>VLOOKUP(D1550,episodes!$A$1:$B$81,2,FALSE)</f>
        <v>34</v>
      </c>
      <c r="F1550" s="37" t="str">
        <f>VLOOKUP(D1550,episodes!$A$1:$E$81,5,FALSE)</f>
        <v>Mirror, Mirror</v>
      </c>
      <c r="G1550" s="37">
        <f>VLOOKUP(D1550,episodes!$A$1:$D$81,3,FALSE)</f>
        <v>2</v>
      </c>
      <c r="H1550" s="37">
        <f>VLOOKUP(D1550,episodes!$A$1:$D$81,4,FALSE)</f>
        <v>4</v>
      </c>
      <c r="J1550" s="43"/>
      <c r="K1550" s="44">
        <f>COUNTIFS(A:A,A1550)</f>
        <v>77</v>
      </c>
      <c r="L1550" s="44">
        <f>COUNTIFS(B:B,B1550)</f>
        <v>77</v>
      </c>
      <c r="N1550" s="39" t="s">
        <v>192</v>
      </c>
      <c r="O1550" s="62"/>
      <c r="P1550" s="39" t="s">
        <v>2979</v>
      </c>
    </row>
    <row r="1551" spans="1:16" hidden="1" x14ac:dyDescent="0.3">
      <c r="A1551" s="40" t="s">
        <v>1945</v>
      </c>
      <c r="B1551" s="40" t="s">
        <v>773</v>
      </c>
      <c r="C1551" s="35" t="s">
        <v>3444</v>
      </c>
      <c r="D1551" s="41">
        <v>204</v>
      </c>
      <c r="E1551" s="42">
        <f>VLOOKUP(D1551,episodes!$A$1:$B$81,2,FALSE)</f>
        <v>34</v>
      </c>
      <c r="F1551" s="37" t="str">
        <f>VLOOKUP(D1551,episodes!$A$1:$E$81,5,FALSE)</f>
        <v>Mirror, Mirror</v>
      </c>
      <c r="G1551" s="37">
        <f>VLOOKUP(D1551,episodes!$A$1:$D$81,3,FALSE)</f>
        <v>2</v>
      </c>
      <c r="H1551" s="37">
        <f>VLOOKUP(D1551,episodes!$A$1:$D$81,4,FALSE)</f>
        <v>4</v>
      </c>
      <c r="J1551" s="43"/>
      <c r="K1551" s="44">
        <f>COUNTIFS(A:A,A1551)</f>
        <v>77</v>
      </c>
      <c r="L1551" s="44">
        <f>COUNTIFS(B:B,B1551)</f>
        <v>77</v>
      </c>
      <c r="N1551" s="39" t="s">
        <v>192</v>
      </c>
      <c r="O1551" s="62"/>
      <c r="P1551" s="39" t="s">
        <v>2979</v>
      </c>
    </row>
    <row r="1552" spans="1:16" hidden="1" x14ac:dyDescent="0.3">
      <c r="A1552" s="40" t="s">
        <v>3529</v>
      </c>
      <c r="B1552" s="34" t="s">
        <v>783</v>
      </c>
      <c r="C1552" s="35" t="s">
        <v>2366</v>
      </c>
      <c r="D1552" s="48">
        <v>128</v>
      </c>
      <c r="E1552" s="42">
        <f>VLOOKUP(D1552,episodes!$A$1:$B$76,2,FALSE)</f>
        <v>29</v>
      </c>
      <c r="F1552" s="37" t="str">
        <f>VLOOKUP(D1552,episodes!$A$1:$E$76,5,FALSE)</f>
        <v>The City on the Edge of Forever</v>
      </c>
      <c r="G1552" s="37">
        <f>VLOOKUP(D1552,episodes!$A$1:$D$76,3,FALSE)</f>
        <v>1</v>
      </c>
      <c r="H1552" s="37">
        <f>VLOOKUP(D1552,episodes!$A$1:$D$76,4,FALSE)</f>
        <v>28</v>
      </c>
      <c r="J1552" s="43"/>
      <c r="K1552" s="44">
        <f>COUNTIFS(A:A,A1551)</f>
        <v>77</v>
      </c>
      <c r="L1552" s="44">
        <f>COUNTIFS(B:B,B1552)</f>
        <v>3</v>
      </c>
      <c r="M1552" s="46" t="s">
        <v>564</v>
      </c>
      <c r="N1552" s="49"/>
      <c r="O1552" s="46" t="s">
        <v>1352</v>
      </c>
      <c r="P1552" s="46" t="s">
        <v>2979</v>
      </c>
    </row>
    <row r="1553" spans="1:16" hidden="1" x14ac:dyDescent="0.3">
      <c r="A1553" s="40" t="s">
        <v>1946</v>
      </c>
      <c r="B1553" s="43" t="s">
        <v>3471</v>
      </c>
      <c r="C1553" s="50" t="s">
        <v>3317</v>
      </c>
      <c r="D1553" s="48">
        <v>117</v>
      </c>
      <c r="E1553" s="42">
        <f>VLOOKUP(D1553,episodes!$A$1:$B$76,2,FALSE)</f>
        <v>18</v>
      </c>
      <c r="F1553" s="37" t="str">
        <f>VLOOKUP(D1553,episodes!$A$1:$E$76,5,FALSE)</f>
        <v>The Squire of Gothos</v>
      </c>
      <c r="G1553" s="37">
        <f>VLOOKUP(D1553,episodes!$A$1:$D$76,3,FALSE)</f>
        <v>1</v>
      </c>
      <c r="H1553" s="37">
        <f>VLOOKUP(D1553,episodes!$A$1:$D$76,4,FALSE)</f>
        <v>17</v>
      </c>
      <c r="J1553" s="43"/>
      <c r="K1553" s="44">
        <f>COUNTIFS(A:A,A1552)</f>
        <v>1</v>
      </c>
      <c r="L1553" s="44">
        <f>COUNTIFS(B:B,B1553)</f>
        <v>1</v>
      </c>
      <c r="M1553" s="46" t="s">
        <v>2491</v>
      </c>
      <c r="N1553" s="46" t="s">
        <v>184</v>
      </c>
      <c r="O1553" s="46" t="s">
        <v>1050</v>
      </c>
      <c r="P1553" s="46" t="s">
        <v>2979</v>
      </c>
    </row>
    <row r="1554" spans="1:16" hidden="1" x14ac:dyDescent="0.3">
      <c r="A1554" s="40" t="s">
        <v>1946</v>
      </c>
      <c r="B1554" s="43" t="s">
        <v>792</v>
      </c>
      <c r="C1554" s="54" t="str">
        <f>UPPER(LEFT(O1554,1))&amp;RIGHT(O1554,LEN(O1554)-1)</f>
        <v>Kirk has to deal a vicious one to Spock in order to piss him off enough to get over the spores' influence. An unusual case in that he didn't actually mean it.</v>
      </c>
      <c r="D1554" s="48">
        <v>124</v>
      </c>
      <c r="E1554" s="42">
        <f>VLOOKUP(D1554,episodes!$A$1:$B$76,2,FALSE)</f>
        <v>25</v>
      </c>
      <c r="F1554" s="37" t="str">
        <f>VLOOKUP(D1554,episodes!$A$1:$E$76,5,FALSE)</f>
        <v>This Side of Paradise</v>
      </c>
      <c r="G1554" s="37">
        <f>VLOOKUP(D1554,episodes!$A$1:$D$76,3,FALSE)</f>
        <v>1</v>
      </c>
      <c r="H1554" s="37">
        <f>VLOOKUP(D1554,episodes!$A$1:$D$76,4,FALSE)</f>
        <v>24</v>
      </c>
      <c r="J1554" s="43"/>
      <c r="K1554" s="44">
        <f>COUNTIFS(A:A,A1553)</f>
        <v>2</v>
      </c>
      <c r="L1554" s="44">
        <f>COUNTIFS(B:B,B1554)</f>
        <v>1</v>
      </c>
      <c r="M1554" s="46" t="s">
        <v>2491</v>
      </c>
      <c r="N1554" s="49" t="s">
        <v>1068</v>
      </c>
      <c r="O1554" s="46" t="s">
        <v>1146</v>
      </c>
      <c r="P1554" s="46" t="s">
        <v>2979</v>
      </c>
    </row>
    <row r="1555" spans="1:16" hidden="1" x14ac:dyDescent="0.3">
      <c r="A1555" s="40" t="s">
        <v>1947</v>
      </c>
      <c r="B1555" s="34" t="s">
        <v>703</v>
      </c>
      <c r="C1555" s="50" t="s">
        <v>3220</v>
      </c>
      <c r="D1555" s="41">
        <v>109</v>
      </c>
      <c r="E1555" s="42">
        <f>VLOOKUP(D1555,episodes!$A$1:$B$76,2,FALSE)</f>
        <v>10</v>
      </c>
      <c r="F1555" s="37" t="str">
        <f>VLOOKUP(D1555,episodes!$A$1:$E$76,5,FALSE)</f>
        <v>Dagger of the Mind</v>
      </c>
      <c r="G1555" s="37">
        <f>VLOOKUP(D1555,episodes!$A$1:$D$76,3,FALSE)</f>
        <v>1</v>
      </c>
      <c r="H1555" s="37">
        <f>VLOOKUP(D1555,episodes!$A$1:$D$76,4,FALSE)</f>
        <v>9</v>
      </c>
      <c r="J1555" s="43"/>
      <c r="K1555" s="44">
        <f>COUNTIFS(A:A,A1554)</f>
        <v>2</v>
      </c>
      <c r="L1555" s="44">
        <f>COUNTIFS(B:B,B1555)</f>
        <v>9</v>
      </c>
      <c r="M1555" s="39" t="s">
        <v>516</v>
      </c>
      <c r="N1555" s="45" t="s">
        <v>2491</v>
      </c>
      <c r="O1555" s="39" t="s">
        <v>1557</v>
      </c>
      <c r="P1555" s="39" t="s">
        <v>2979</v>
      </c>
    </row>
    <row r="1556" spans="1:16" hidden="1" x14ac:dyDescent="0.3">
      <c r="A1556" s="40" t="s">
        <v>1947</v>
      </c>
      <c r="B1556" s="34" t="s">
        <v>751</v>
      </c>
      <c r="C1556" s="54" t="str">
        <f>UPPER(LEFT(O1556,1))&amp;RIGHT(O1556,LEN(O1556)-1)</f>
        <v>Edith Keeler falls in love with Kirk, and vis versa</v>
      </c>
      <c r="D1556" s="41">
        <v>128</v>
      </c>
      <c r="E1556" s="42">
        <f>VLOOKUP(D1556,episodes!$A$1:$B$76,2,FALSE)</f>
        <v>29</v>
      </c>
      <c r="F1556" s="37" t="str">
        <f>VLOOKUP(D1556,episodes!$A$1:$E$76,5,FALSE)</f>
        <v>The City on the Edge of Forever</v>
      </c>
      <c r="G1556" s="37">
        <f>VLOOKUP(D1556,episodes!$A$1:$D$76,3,FALSE)</f>
        <v>1</v>
      </c>
      <c r="H1556" s="37">
        <f>VLOOKUP(D1556,episodes!$A$1:$D$76,4,FALSE)</f>
        <v>28</v>
      </c>
      <c r="J1556" s="43"/>
      <c r="K1556" s="44">
        <f>COUNTIFS(A:A,A1555)</f>
        <v>2</v>
      </c>
      <c r="L1556" s="44">
        <f>COUNTIFS(B:B,B1556)</f>
        <v>6</v>
      </c>
      <c r="M1556" s="39" t="s">
        <v>564</v>
      </c>
      <c r="N1556" s="45" t="s">
        <v>2491</v>
      </c>
      <c r="O1556" s="39" t="s">
        <v>1355</v>
      </c>
      <c r="P1556" s="39" t="s">
        <v>2979</v>
      </c>
    </row>
    <row r="1557" spans="1:16" hidden="1" x14ac:dyDescent="0.3">
      <c r="A1557" s="59" t="s">
        <v>493</v>
      </c>
      <c r="B1557" s="59" t="s">
        <v>701</v>
      </c>
      <c r="C1557" s="54" t="str">
        <f>UPPER(LEFT(O1557,1))&amp;RIGHT(O1557,LEN(O1557)-1)</f>
        <v>Falls madly in love with the girl of the week</v>
      </c>
      <c r="D1557" s="41">
        <v>319</v>
      </c>
      <c r="E1557" s="42">
        <f>VLOOKUP(D1557,episodes!$A$1:$B$81,2,FALSE)</f>
        <v>75</v>
      </c>
      <c r="F1557" s="37" t="str">
        <f>VLOOKUP(D1557,episodes!$A$1:$E$81,5,FALSE)</f>
        <v>Requiem for Methuselah</v>
      </c>
      <c r="G1557" s="37">
        <f>VLOOKUP(D1557,episodes!$A$1:$D$81,3,FALSE)</f>
        <v>3</v>
      </c>
      <c r="H1557" s="37">
        <f>VLOOKUP(D1557,episodes!$A$1:$D$81,4,FALSE)</f>
        <v>19</v>
      </c>
      <c r="J1557" s="43"/>
      <c r="K1557" s="44">
        <f>COUNTIFS(A:A,A1557)</f>
        <v>1</v>
      </c>
      <c r="L1557" s="44">
        <f>COUNTIFS(B:B,B1557)</f>
        <v>1</v>
      </c>
      <c r="M1557" s="39" t="s">
        <v>2491</v>
      </c>
      <c r="N1557" s="45"/>
      <c r="O1557" s="39" t="s">
        <v>494</v>
      </c>
      <c r="P1557" s="39" t="s">
        <v>2979</v>
      </c>
    </row>
    <row r="1558" spans="1:16" x14ac:dyDescent="0.3">
      <c r="A1558" s="40" t="s">
        <v>3453</v>
      </c>
      <c r="B1558" s="40" t="s">
        <v>687</v>
      </c>
      <c r="C1558" s="35" t="s">
        <v>3432</v>
      </c>
      <c r="D1558" s="41">
        <v>204</v>
      </c>
      <c r="E1558" s="42">
        <f>VLOOKUP(D1558,episodes!$A$1:$B$81,2,FALSE)</f>
        <v>34</v>
      </c>
      <c r="F1558" s="37" t="str">
        <f>VLOOKUP(D1558,episodes!$A$1:$E$81,5,FALSE)</f>
        <v>Mirror, Mirror</v>
      </c>
      <c r="G1558" s="37">
        <f>VLOOKUP(D1558,episodes!$A$1:$D$81,3,FALSE)</f>
        <v>2</v>
      </c>
      <c r="H1558" s="37">
        <f>VLOOKUP(D1558,episodes!$A$1:$D$81,4,FALSE)</f>
        <v>4</v>
      </c>
      <c r="J1558" s="43"/>
      <c r="K1558" s="44">
        <f>COUNTIFS(A:A,A1558)</f>
        <v>1</v>
      </c>
      <c r="L1558" s="44">
        <f>COUNTIFS(B:B,B1558)</f>
        <v>14</v>
      </c>
      <c r="N1558" s="39" t="s">
        <v>192</v>
      </c>
      <c r="O1558" s="62"/>
      <c r="P1558" s="39" t="s">
        <v>2979</v>
      </c>
    </row>
    <row r="1559" spans="1:16" hidden="1" x14ac:dyDescent="0.3">
      <c r="A1559" s="40" t="s">
        <v>1948</v>
      </c>
      <c r="B1559" s="34" t="s">
        <v>691</v>
      </c>
      <c r="C1559" s="35" t="s">
        <v>1723</v>
      </c>
      <c r="D1559" s="41">
        <v>101</v>
      </c>
      <c r="E1559" s="42">
        <f>VLOOKUP(D1559,episodes!$A$1:$B$76,2,FALSE)</f>
        <v>2</v>
      </c>
      <c r="F1559" s="37" t="str">
        <f>VLOOKUP(D1559,episodes!$A$1:$E$76,5,FALSE)</f>
        <v>The Man Trap</v>
      </c>
      <c r="G1559" s="37">
        <f>VLOOKUP(D1559,episodes!$A$1:$D$76,3,FALSE)</f>
        <v>1</v>
      </c>
      <c r="H1559" s="37">
        <f>VLOOKUP(D1559,episodes!$A$1:$D$76,4,FALSE)</f>
        <v>1</v>
      </c>
      <c r="J1559" s="43"/>
      <c r="K1559" s="44">
        <f>COUNTIFS(A:A,A1558)</f>
        <v>1</v>
      </c>
      <c r="L1559" s="44">
        <f>COUNTIFS(B:B,B1559)</f>
        <v>16</v>
      </c>
      <c r="M1559" s="46" t="s">
        <v>2542</v>
      </c>
      <c r="N1559" s="39" t="s">
        <v>565</v>
      </c>
      <c r="O1559" s="39" t="s">
        <v>1723</v>
      </c>
      <c r="P1559" s="39" t="s">
        <v>2979</v>
      </c>
    </row>
    <row r="1560" spans="1:16" hidden="1" x14ac:dyDescent="0.3">
      <c r="A1560" s="40" t="s">
        <v>1948</v>
      </c>
      <c r="B1560" s="34" t="s">
        <v>691</v>
      </c>
      <c r="C1560" s="35" t="s">
        <v>1721</v>
      </c>
      <c r="D1560" s="41">
        <v>101</v>
      </c>
      <c r="E1560" s="42">
        <f>VLOOKUP(D1560,episodes!$A$1:$B$76,2,FALSE)</f>
        <v>2</v>
      </c>
      <c r="F1560" s="37" t="str">
        <f>VLOOKUP(D1560,episodes!$A$1:$E$76,5,FALSE)</f>
        <v>The Man Trap</v>
      </c>
      <c r="G1560" s="37">
        <f>VLOOKUP(D1560,episodes!$A$1:$D$76,3,FALSE)</f>
        <v>1</v>
      </c>
      <c r="H1560" s="37">
        <f>VLOOKUP(D1560,episodes!$A$1:$D$76,4,FALSE)</f>
        <v>1</v>
      </c>
      <c r="J1560" s="43"/>
      <c r="K1560" s="44">
        <f>COUNTIFS(A:A,A1559)</f>
        <v>45</v>
      </c>
      <c r="L1560" s="44">
        <f>COUNTIFS(B:B,B1560)</f>
        <v>16</v>
      </c>
      <c r="M1560" s="46" t="s">
        <v>2542</v>
      </c>
      <c r="N1560" s="39" t="s">
        <v>565</v>
      </c>
      <c r="O1560" s="39" t="s">
        <v>1721</v>
      </c>
      <c r="P1560" s="39" t="s">
        <v>2979</v>
      </c>
    </row>
    <row r="1561" spans="1:16" hidden="1" x14ac:dyDescent="0.3">
      <c r="A1561" s="40" t="s">
        <v>1948</v>
      </c>
      <c r="B1561" s="34" t="s">
        <v>725</v>
      </c>
      <c r="C1561" s="35" t="s">
        <v>2566</v>
      </c>
      <c r="D1561" s="41">
        <v>101</v>
      </c>
      <c r="E1561" s="42">
        <f>VLOOKUP(D1561,episodes!$A$1:$B$76,2,FALSE)</f>
        <v>2</v>
      </c>
      <c r="F1561" s="37" t="str">
        <f>VLOOKUP(D1561,episodes!$A$1:$E$76,5,FALSE)</f>
        <v>The Man Trap</v>
      </c>
      <c r="G1561" s="37">
        <f>VLOOKUP(D1561,episodes!$A$1:$D$76,3,FALSE)</f>
        <v>1</v>
      </c>
      <c r="H1561" s="37">
        <f>VLOOKUP(D1561,episodes!$A$1:$D$76,4,FALSE)</f>
        <v>1</v>
      </c>
      <c r="J1561" s="43"/>
      <c r="K1561" s="44">
        <f>COUNTIFS(A:A,A1560)</f>
        <v>45</v>
      </c>
      <c r="L1561" s="44">
        <f>COUNTIFS(B:B,B1561)</f>
        <v>26</v>
      </c>
      <c r="M1561" s="46" t="s">
        <v>2542</v>
      </c>
      <c r="N1561" s="39" t="s">
        <v>2535</v>
      </c>
      <c r="O1561" s="46" t="s">
        <v>1200</v>
      </c>
      <c r="P1561" s="39" t="s">
        <v>2979</v>
      </c>
    </row>
    <row r="1562" spans="1:16" hidden="1" x14ac:dyDescent="0.3">
      <c r="A1562" s="40" t="s">
        <v>1948</v>
      </c>
      <c r="B1562" s="34" t="s">
        <v>725</v>
      </c>
      <c r="C1562" s="35" t="s">
        <v>2567</v>
      </c>
      <c r="D1562" s="41">
        <v>101</v>
      </c>
      <c r="E1562" s="42">
        <f>VLOOKUP(D1562,episodes!$A$1:$B$76,2,FALSE)</f>
        <v>2</v>
      </c>
      <c r="F1562" s="37" t="str">
        <f>VLOOKUP(D1562,episodes!$A$1:$E$76,5,FALSE)</f>
        <v>The Man Trap</v>
      </c>
      <c r="G1562" s="37">
        <f>VLOOKUP(D1562,episodes!$A$1:$D$76,3,FALSE)</f>
        <v>1</v>
      </c>
      <c r="H1562" s="37">
        <f>VLOOKUP(D1562,episodes!$A$1:$D$76,4,FALSE)</f>
        <v>1</v>
      </c>
      <c r="J1562" s="43"/>
      <c r="K1562" s="44">
        <f>COUNTIFS(A:A,A1561)</f>
        <v>45</v>
      </c>
      <c r="L1562" s="44">
        <f>COUNTIFS(B:B,B1562)</f>
        <v>26</v>
      </c>
      <c r="M1562" s="39" t="s">
        <v>250</v>
      </c>
      <c r="N1562" s="39" t="s">
        <v>1068</v>
      </c>
      <c r="O1562" s="46" t="s">
        <v>1148</v>
      </c>
      <c r="P1562" s="39" t="s">
        <v>2979</v>
      </c>
    </row>
    <row r="1563" spans="1:16" hidden="1" x14ac:dyDescent="0.3">
      <c r="A1563" s="40" t="s">
        <v>1948</v>
      </c>
      <c r="B1563" s="34" t="s">
        <v>725</v>
      </c>
      <c r="C1563" s="35" t="s">
        <v>2585</v>
      </c>
      <c r="D1563" s="41">
        <v>102</v>
      </c>
      <c r="E1563" s="42">
        <f>VLOOKUP(D1563,episodes!$A$1:$B$76,2,FALSE)</f>
        <v>3</v>
      </c>
      <c r="F1563" s="37" t="str">
        <f>VLOOKUP(D1563,episodes!$A$1:$E$76,5,FALSE)</f>
        <v>Charlie X</v>
      </c>
      <c r="G1563" s="37">
        <f>VLOOKUP(D1563,episodes!$A$1:$D$76,3,FALSE)</f>
        <v>1</v>
      </c>
      <c r="H1563" s="37">
        <f>VLOOKUP(D1563,episodes!$A$1:$D$76,4,FALSE)</f>
        <v>2</v>
      </c>
      <c r="J1563" s="43"/>
      <c r="K1563" s="44">
        <f>COUNTIFS(A:A,A1562)</f>
        <v>45</v>
      </c>
      <c r="L1563" s="44">
        <f>COUNTIFS(B:B,B1563)</f>
        <v>26</v>
      </c>
      <c r="M1563" s="46" t="s">
        <v>2542</v>
      </c>
      <c r="N1563" s="39" t="s">
        <v>573</v>
      </c>
      <c r="O1563" s="46" t="s">
        <v>1528</v>
      </c>
      <c r="P1563" s="39" t="s">
        <v>2979</v>
      </c>
    </row>
    <row r="1564" spans="1:16" hidden="1" x14ac:dyDescent="0.3">
      <c r="A1564" s="40" t="s">
        <v>1948</v>
      </c>
      <c r="B1564" s="34" t="s">
        <v>725</v>
      </c>
      <c r="C1564" s="50" t="s">
        <v>2623</v>
      </c>
      <c r="D1564" s="41">
        <v>103</v>
      </c>
      <c r="E1564" s="42">
        <f>VLOOKUP(D1564,episodes!$A$1:$B$76,2,FALSE)</f>
        <v>4</v>
      </c>
      <c r="F1564" s="37" t="str">
        <f>VLOOKUP(D1564,episodes!$A$1:$E$76,5,FALSE)</f>
        <v>Where No Man Has Gone Before</v>
      </c>
      <c r="G1564" s="37">
        <f>VLOOKUP(D1564,episodes!$A$1:$D$76,3,FALSE)</f>
        <v>1</v>
      </c>
      <c r="H1564" s="37">
        <f>VLOOKUP(D1564,episodes!$A$1:$D$76,4,FALSE)</f>
        <v>3</v>
      </c>
      <c r="J1564" s="43"/>
      <c r="K1564" s="44">
        <f>COUNTIFS(A:A,A1563)</f>
        <v>45</v>
      </c>
      <c r="L1564" s="44">
        <f>COUNTIFS(B:B,B1564)</f>
        <v>26</v>
      </c>
      <c r="M1564" s="39" t="s">
        <v>570</v>
      </c>
      <c r="N1564" s="39" t="s">
        <v>510</v>
      </c>
      <c r="O1564" s="46" t="s">
        <v>1279</v>
      </c>
      <c r="P1564" s="39" t="s">
        <v>2979</v>
      </c>
    </row>
    <row r="1565" spans="1:16" hidden="1" x14ac:dyDescent="0.3">
      <c r="A1565" s="40" t="s">
        <v>1948</v>
      </c>
      <c r="B1565" s="34" t="s">
        <v>725</v>
      </c>
      <c r="C1565" s="50" t="s">
        <v>2682</v>
      </c>
      <c r="D1565" s="36">
        <v>104</v>
      </c>
      <c r="E1565" s="42">
        <f>VLOOKUP(D1565,episodes!$A$1:$B$76,2,FALSE)</f>
        <v>5</v>
      </c>
      <c r="F1565" s="37" t="str">
        <f>VLOOKUP(D1565,episodes!$A$1:$E$76,5,FALSE)</f>
        <v>The Naked Time</v>
      </c>
      <c r="G1565" s="37">
        <f>VLOOKUP(D1565,episodes!$A$1:$D$76,3,FALSE)</f>
        <v>1</v>
      </c>
      <c r="H1565" s="37">
        <f>VLOOKUP(D1565,episodes!$A$1:$D$76,4,FALSE)</f>
        <v>4</v>
      </c>
      <c r="J1565" s="43"/>
      <c r="K1565" s="44">
        <f>COUNTIFS(A:A,A1564)</f>
        <v>45</v>
      </c>
      <c r="L1565" s="44">
        <f>COUNTIFS(B:B,B1565)</f>
        <v>26</v>
      </c>
      <c r="M1565" s="46" t="s">
        <v>2542</v>
      </c>
      <c r="N1565" s="45" t="s">
        <v>544</v>
      </c>
      <c r="O1565" s="46" t="s">
        <v>1201</v>
      </c>
      <c r="P1565" s="39" t="s">
        <v>2979</v>
      </c>
    </row>
    <row r="1566" spans="1:16" hidden="1" x14ac:dyDescent="0.3">
      <c r="A1566" s="40" t="s">
        <v>1948</v>
      </c>
      <c r="B1566" s="34" t="s">
        <v>725</v>
      </c>
      <c r="C1566" s="50" t="s">
        <v>2683</v>
      </c>
      <c r="D1566" s="36">
        <v>104</v>
      </c>
      <c r="E1566" s="42">
        <f>VLOOKUP(D1566,episodes!$A$1:$B$76,2,FALSE)</f>
        <v>5</v>
      </c>
      <c r="F1566" s="37" t="str">
        <f>VLOOKUP(D1566,episodes!$A$1:$E$76,5,FALSE)</f>
        <v>The Naked Time</v>
      </c>
      <c r="G1566" s="37">
        <f>VLOOKUP(D1566,episodes!$A$1:$D$76,3,FALSE)</f>
        <v>1</v>
      </c>
      <c r="H1566" s="37">
        <f>VLOOKUP(D1566,episodes!$A$1:$D$76,4,FALSE)</f>
        <v>4</v>
      </c>
      <c r="J1566" s="43"/>
      <c r="K1566" s="44">
        <f>COUNTIFS(A:A,A1565)</f>
        <v>45</v>
      </c>
      <c r="L1566" s="44">
        <f>COUNTIFS(B:B,B1566)</f>
        <v>26</v>
      </c>
      <c r="M1566" s="46" t="s">
        <v>2542</v>
      </c>
      <c r="N1566" s="45" t="s">
        <v>1068</v>
      </c>
      <c r="O1566" s="46" t="s">
        <v>1202</v>
      </c>
      <c r="P1566" s="39" t="s">
        <v>2979</v>
      </c>
    </row>
    <row r="1567" spans="1:16" hidden="1" x14ac:dyDescent="0.3">
      <c r="A1567" s="40" t="s">
        <v>1948</v>
      </c>
      <c r="B1567" s="34" t="s">
        <v>725</v>
      </c>
      <c r="C1567" s="50" t="s">
        <v>2684</v>
      </c>
      <c r="D1567" s="36">
        <v>104</v>
      </c>
      <c r="E1567" s="42">
        <f>VLOOKUP(D1567,episodes!$A$1:$B$76,2,FALSE)</f>
        <v>5</v>
      </c>
      <c r="F1567" s="37" t="str">
        <f>VLOOKUP(D1567,episodes!$A$1:$E$76,5,FALSE)</f>
        <v>The Naked Time</v>
      </c>
      <c r="G1567" s="37">
        <f>VLOOKUP(D1567,episodes!$A$1:$D$76,3,FALSE)</f>
        <v>1</v>
      </c>
      <c r="H1567" s="37">
        <f>VLOOKUP(D1567,episodes!$A$1:$D$76,4,FALSE)</f>
        <v>4</v>
      </c>
      <c r="J1567" s="43"/>
      <c r="K1567" s="44">
        <f>COUNTIFS(A:A,A1566)</f>
        <v>45</v>
      </c>
      <c r="L1567" s="44">
        <f>COUNTIFS(B:B,B1567)</f>
        <v>26</v>
      </c>
      <c r="M1567" s="46" t="s">
        <v>2542</v>
      </c>
      <c r="N1567" s="45" t="s">
        <v>2527</v>
      </c>
      <c r="O1567" s="46" t="s">
        <v>1260</v>
      </c>
      <c r="P1567" s="39" t="s">
        <v>2979</v>
      </c>
    </row>
    <row r="1568" spans="1:16" hidden="1" x14ac:dyDescent="0.3">
      <c r="A1568" s="40" t="s">
        <v>1948</v>
      </c>
      <c r="B1568" s="34" t="s">
        <v>726</v>
      </c>
      <c r="C1568" s="50" t="s">
        <v>2685</v>
      </c>
      <c r="D1568" s="36">
        <v>104</v>
      </c>
      <c r="E1568" s="42">
        <f>VLOOKUP(D1568,episodes!$A$1:$B$76,2,FALSE)</f>
        <v>5</v>
      </c>
      <c r="F1568" s="37" t="str">
        <f>VLOOKUP(D1568,episodes!$A$1:$E$76,5,FALSE)</f>
        <v>The Naked Time</v>
      </c>
      <c r="G1568" s="37">
        <f>VLOOKUP(D1568,episodes!$A$1:$D$76,3,FALSE)</f>
        <v>1</v>
      </c>
      <c r="H1568" s="37">
        <f>VLOOKUP(D1568,episodes!$A$1:$D$76,4,FALSE)</f>
        <v>4</v>
      </c>
      <c r="J1568" s="43"/>
      <c r="K1568" s="44">
        <f>COUNTIFS(A:A,A1567)</f>
        <v>45</v>
      </c>
      <c r="L1568" s="44">
        <f>COUNTIFS(B:B,B1568)</f>
        <v>2</v>
      </c>
      <c r="M1568" s="46" t="s">
        <v>2542</v>
      </c>
      <c r="N1568" s="45" t="s">
        <v>544</v>
      </c>
      <c r="O1568" s="39" t="s">
        <v>1210</v>
      </c>
      <c r="P1568" s="39" t="s">
        <v>2979</v>
      </c>
    </row>
    <row r="1569" spans="1:16" hidden="1" x14ac:dyDescent="0.3">
      <c r="A1569" s="40" t="s">
        <v>1948</v>
      </c>
      <c r="B1569" s="34" t="s">
        <v>725</v>
      </c>
      <c r="C1569" s="50" t="s">
        <v>2710</v>
      </c>
      <c r="D1569" s="41">
        <v>105</v>
      </c>
      <c r="E1569" s="42">
        <f>VLOOKUP(D1569,episodes!$A$1:$B$76,2,FALSE)</f>
        <v>6</v>
      </c>
      <c r="F1569" s="37" t="str">
        <f>VLOOKUP(D1569,episodes!$A$1:$E$76,5,FALSE)</f>
        <v>The Enemy Within</v>
      </c>
      <c r="G1569" s="37">
        <f>VLOOKUP(D1569,episodes!$A$1:$D$76,3,FALSE)</f>
        <v>1</v>
      </c>
      <c r="H1569" s="37">
        <f>VLOOKUP(D1569,episodes!$A$1:$D$76,4,FALSE)</f>
        <v>5</v>
      </c>
      <c r="J1569" s="43"/>
      <c r="K1569" s="44">
        <f>COUNTIFS(A:A,A1568)</f>
        <v>45</v>
      </c>
      <c r="L1569" s="44">
        <f>COUNTIFS(B:B,B1569)</f>
        <v>26</v>
      </c>
      <c r="M1569" s="46" t="s">
        <v>2542</v>
      </c>
      <c r="N1569" s="39" t="s">
        <v>89</v>
      </c>
      <c r="O1569" s="46" t="s">
        <v>1203</v>
      </c>
      <c r="P1569" s="39" t="s">
        <v>2979</v>
      </c>
    </row>
    <row r="1570" spans="1:16" hidden="1" x14ac:dyDescent="0.3">
      <c r="A1570" s="40" t="s">
        <v>1948</v>
      </c>
      <c r="B1570" s="34" t="s">
        <v>725</v>
      </c>
      <c r="C1570" s="50" t="s">
        <v>2710</v>
      </c>
      <c r="D1570" s="41">
        <v>105</v>
      </c>
      <c r="E1570" s="42">
        <f>VLOOKUP(D1570,episodes!$A$1:$B$76,2,FALSE)</f>
        <v>6</v>
      </c>
      <c r="F1570" s="37" t="str">
        <f>VLOOKUP(D1570,episodes!$A$1:$E$76,5,FALSE)</f>
        <v>The Enemy Within</v>
      </c>
      <c r="G1570" s="37">
        <f>VLOOKUP(D1570,episodes!$A$1:$D$76,3,FALSE)</f>
        <v>1</v>
      </c>
      <c r="H1570" s="37">
        <f>VLOOKUP(D1570,episodes!$A$1:$D$76,4,FALSE)</f>
        <v>5</v>
      </c>
      <c r="J1570" s="43"/>
      <c r="K1570" s="44">
        <f>COUNTIFS(A:A,A1569)</f>
        <v>45</v>
      </c>
      <c r="L1570" s="44">
        <f>COUNTIFS(B:B,B1570)</f>
        <v>26</v>
      </c>
      <c r="M1570" s="46" t="s">
        <v>2542</v>
      </c>
      <c r="N1570" s="39" t="s">
        <v>89</v>
      </c>
      <c r="O1570" s="46" t="s">
        <v>1203</v>
      </c>
      <c r="P1570" s="39" t="s">
        <v>2979</v>
      </c>
    </row>
    <row r="1571" spans="1:16" hidden="1" x14ac:dyDescent="0.3">
      <c r="A1571" s="40" t="s">
        <v>1948</v>
      </c>
      <c r="B1571" s="34" t="s">
        <v>725</v>
      </c>
      <c r="C1571" s="50" t="s">
        <v>2711</v>
      </c>
      <c r="D1571" s="41">
        <v>105</v>
      </c>
      <c r="E1571" s="42">
        <f>VLOOKUP(D1571,episodes!$A$1:$B$76,2,FALSE)</f>
        <v>6</v>
      </c>
      <c r="F1571" s="37" t="str">
        <f>VLOOKUP(D1571,episodes!$A$1:$E$76,5,FALSE)</f>
        <v>The Enemy Within</v>
      </c>
      <c r="G1571" s="37">
        <f>VLOOKUP(D1571,episodes!$A$1:$D$76,3,FALSE)</f>
        <v>1</v>
      </c>
      <c r="H1571" s="37">
        <f>VLOOKUP(D1571,episodes!$A$1:$D$76,4,FALSE)</f>
        <v>5</v>
      </c>
      <c r="J1571" s="43"/>
      <c r="K1571" s="44">
        <f>COUNTIFS(A:A,A1570)</f>
        <v>45</v>
      </c>
      <c r="L1571" s="44">
        <f>COUNTIFS(B:B,B1571)</f>
        <v>26</v>
      </c>
      <c r="M1571" s="46" t="s">
        <v>2542</v>
      </c>
      <c r="N1571" s="39" t="s">
        <v>2494</v>
      </c>
      <c r="O1571" s="46" t="s">
        <v>1577</v>
      </c>
      <c r="P1571" s="39" t="s">
        <v>2979</v>
      </c>
    </row>
    <row r="1572" spans="1:16" hidden="1" x14ac:dyDescent="0.3">
      <c r="A1572" s="40" t="s">
        <v>1948</v>
      </c>
      <c r="B1572" s="34" t="s">
        <v>725</v>
      </c>
      <c r="C1572" s="50" t="s">
        <v>2711</v>
      </c>
      <c r="D1572" s="41">
        <v>105</v>
      </c>
      <c r="E1572" s="42">
        <f>VLOOKUP(D1572,episodes!$A$1:$B$76,2,FALSE)</f>
        <v>6</v>
      </c>
      <c r="F1572" s="37" t="str">
        <f>VLOOKUP(D1572,episodes!$A$1:$E$76,5,FALSE)</f>
        <v>The Enemy Within</v>
      </c>
      <c r="G1572" s="37">
        <f>VLOOKUP(D1572,episodes!$A$1:$D$76,3,FALSE)</f>
        <v>1</v>
      </c>
      <c r="H1572" s="37">
        <f>VLOOKUP(D1572,episodes!$A$1:$D$76,4,FALSE)</f>
        <v>5</v>
      </c>
      <c r="J1572" s="43"/>
      <c r="K1572" s="44">
        <f>COUNTIFS(A:A,A1571)</f>
        <v>45</v>
      </c>
      <c r="L1572" s="44">
        <f>COUNTIFS(B:B,B1572)</f>
        <v>26</v>
      </c>
      <c r="M1572" s="46" t="s">
        <v>2542</v>
      </c>
      <c r="N1572" s="39" t="s">
        <v>2494</v>
      </c>
      <c r="O1572" s="46" t="s">
        <v>1577</v>
      </c>
      <c r="P1572" s="39" t="s">
        <v>2979</v>
      </c>
    </row>
    <row r="1573" spans="1:16" hidden="1" x14ac:dyDescent="0.3">
      <c r="A1573" s="40" t="s">
        <v>1948</v>
      </c>
      <c r="B1573" s="34" t="s">
        <v>725</v>
      </c>
      <c r="C1573" s="50" t="s">
        <v>2712</v>
      </c>
      <c r="D1573" s="41">
        <v>105</v>
      </c>
      <c r="E1573" s="42">
        <f>VLOOKUP(D1573,episodes!$A$1:$B$76,2,FALSE)</f>
        <v>6</v>
      </c>
      <c r="F1573" s="37" t="str">
        <f>VLOOKUP(D1573,episodes!$A$1:$E$76,5,FALSE)</f>
        <v>The Enemy Within</v>
      </c>
      <c r="G1573" s="37">
        <f>VLOOKUP(D1573,episodes!$A$1:$D$76,3,FALSE)</f>
        <v>1</v>
      </c>
      <c r="H1573" s="37">
        <f>VLOOKUP(D1573,episodes!$A$1:$D$76,4,FALSE)</f>
        <v>5</v>
      </c>
      <c r="J1573" s="43"/>
      <c r="K1573" s="44">
        <f>COUNTIFS(A:A,A1572)</f>
        <v>45</v>
      </c>
      <c r="L1573" s="44">
        <f>COUNTIFS(B:B,B1573)</f>
        <v>26</v>
      </c>
      <c r="M1573" s="46" t="s">
        <v>2542</v>
      </c>
      <c r="N1573" s="39" t="s">
        <v>531</v>
      </c>
      <c r="O1573" s="46" t="s">
        <v>1204</v>
      </c>
      <c r="P1573" s="39" t="s">
        <v>2979</v>
      </c>
    </row>
    <row r="1574" spans="1:16" hidden="1" x14ac:dyDescent="0.3">
      <c r="A1574" s="40" t="s">
        <v>1948</v>
      </c>
      <c r="B1574" s="34" t="s">
        <v>725</v>
      </c>
      <c r="C1574" s="50" t="s">
        <v>2938</v>
      </c>
      <c r="D1574" s="41">
        <v>106</v>
      </c>
      <c r="E1574" s="42">
        <f>VLOOKUP(D1574,episodes!$A$1:$B$76,2,FALSE)</f>
        <v>7</v>
      </c>
      <c r="F1574" s="37" t="str">
        <f>VLOOKUP(D1574,episodes!$A$1:$E$76,5,FALSE)</f>
        <v>Mudd's Women</v>
      </c>
      <c r="G1574" s="37">
        <f>VLOOKUP(D1574,episodes!$A$1:$D$76,3,FALSE)</f>
        <v>1</v>
      </c>
      <c r="H1574" s="37">
        <f>VLOOKUP(D1574,episodes!$A$1:$D$76,4,FALSE)</f>
        <v>6</v>
      </c>
      <c r="J1574" s="43"/>
      <c r="K1574" s="44">
        <f>COUNTIFS(A:A,A1573)</f>
        <v>45</v>
      </c>
      <c r="L1574" s="44">
        <f>COUNTIFS(B:B,B1574)</f>
        <v>26</v>
      </c>
      <c r="M1574" s="39" t="s">
        <v>571</v>
      </c>
      <c r="N1574" s="39" t="s">
        <v>2542</v>
      </c>
      <c r="O1574" s="46" t="s">
        <v>1205</v>
      </c>
      <c r="P1574" s="39" t="s">
        <v>2979</v>
      </c>
    </row>
    <row r="1575" spans="1:16" hidden="1" x14ac:dyDescent="0.3">
      <c r="A1575" s="40" t="s">
        <v>1948</v>
      </c>
      <c r="B1575" s="34" t="s">
        <v>691</v>
      </c>
      <c r="C1575" s="50" t="s">
        <v>3207</v>
      </c>
      <c r="D1575" s="41">
        <v>108</v>
      </c>
      <c r="E1575" s="42">
        <f>VLOOKUP(D1575,episodes!$A$1:$B$76,2,FALSE)</f>
        <v>9</v>
      </c>
      <c r="F1575" s="37" t="str">
        <f>VLOOKUP(D1575,episodes!$A$1:$E$76,5,FALSE)</f>
        <v>Miri</v>
      </c>
      <c r="G1575" s="37">
        <f>VLOOKUP(D1575,episodes!$A$1:$D$76,3,FALSE)</f>
        <v>1</v>
      </c>
      <c r="H1575" s="37">
        <f>VLOOKUP(D1575,episodes!$A$1:$D$76,4,FALSE)</f>
        <v>8</v>
      </c>
      <c r="J1575" s="43"/>
      <c r="K1575" s="44">
        <f>COUNTIFS(A:A,A1574)</f>
        <v>45</v>
      </c>
      <c r="L1575" s="44">
        <f>COUNTIFS(B:B,B1575)</f>
        <v>16</v>
      </c>
      <c r="M1575" s="46" t="s">
        <v>2542</v>
      </c>
      <c r="N1575" s="45" t="s">
        <v>240</v>
      </c>
      <c r="O1575" s="39" t="s">
        <v>1191</v>
      </c>
      <c r="P1575" s="39" t="s">
        <v>2979</v>
      </c>
    </row>
    <row r="1576" spans="1:16" hidden="1" x14ac:dyDescent="0.3">
      <c r="A1576" s="40" t="s">
        <v>1948</v>
      </c>
      <c r="B1576" s="34" t="s">
        <v>725</v>
      </c>
      <c r="C1576" s="50" t="s">
        <v>3221</v>
      </c>
      <c r="D1576" s="41">
        <v>109</v>
      </c>
      <c r="E1576" s="42">
        <f>VLOOKUP(D1576,episodes!$A$1:$B$76,2,FALSE)</f>
        <v>10</v>
      </c>
      <c r="F1576" s="37" t="str">
        <f>VLOOKUP(D1576,episodes!$A$1:$E$76,5,FALSE)</f>
        <v>Dagger of the Mind</v>
      </c>
      <c r="G1576" s="37">
        <f>VLOOKUP(D1576,episodes!$A$1:$D$76,3,FALSE)</f>
        <v>1</v>
      </c>
      <c r="H1576" s="37">
        <f>VLOOKUP(D1576,episodes!$A$1:$D$76,4,FALSE)</f>
        <v>9</v>
      </c>
      <c r="J1576" s="43"/>
      <c r="K1576" s="44">
        <f>COUNTIFS(A:A,A1575)</f>
        <v>45</v>
      </c>
      <c r="L1576" s="44">
        <f>COUNTIFS(B:B,B1576)</f>
        <v>26</v>
      </c>
      <c r="M1576" s="46" t="s">
        <v>2542</v>
      </c>
      <c r="N1576" s="45" t="s">
        <v>533</v>
      </c>
      <c r="O1576" s="39" t="s">
        <v>1584</v>
      </c>
      <c r="P1576" s="39" t="s">
        <v>2979</v>
      </c>
    </row>
    <row r="1577" spans="1:16" hidden="1" x14ac:dyDescent="0.3">
      <c r="A1577" s="40" t="s">
        <v>1948</v>
      </c>
      <c r="B1577" s="34" t="s">
        <v>725</v>
      </c>
      <c r="C1577" s="50" t="s">
        <v>3238</v>
      </c>
      <c r="D1577" s="41">
        <v>110</v>
      </c>
      <c r="E1577" s="42">
        <f>VLOOKUP(D1577,episodes!$A$1:$B$76,2,FALSE)</f>
        <v>11</v>
      </c>
      <c r="F1577" s="37" t="str">
        <f>VLOOKUP(D1577,episodes!$A$1:$E$76,5,FALSE)</f>
        <v>The Corbomite Maneuver</v>
      </c>
      <c r="G1577" s="37">
        <f>VLOOKUP(D1577,episodes!$A$1:$D$76,3,FALSE)</f>
        <v>1</v>
      </c>
      <c r="H1577" s="37">
        <f>VLOOKUP(D1577,episodes!$A$1:$D$76,4,FALSE)</f>
        <v>10</v>
      </c>
      <c r="J1577" s="43"/>
      <c r="K1577" s="44">
        <f>COUNTIFS(A:A,A1576)</f>
        <v>45</v>
      </c>
      <c r="L1577" s="44">
        <f>COUNTIFS(B:B,B1577)</f>
        <v>26</v>
      </c>
      <c r="M1577" s="46" t="s">
        <v>2542</v>
      </c>
      <c r="N1577" s="45" t="s">
        <v>2491</v>
      </c>
      <c r="O1577" s="39" t="s">
        <v>1206</v>
      </c>
      <c r="P1577" s="39" t="s">
        <v>2979</v>
      </c>
    </row>
    <row r="1578" spans="1:16" hidden="1" x14ac:dyDescent="0.3">
      <c r="A1578" s="40" t="s">
        <v>1948</v>
      </c>
      <c r="B1578" s="34" t="s">
        <v>725</v>
      </c>
      <c r="C1578" s="50" t="s">
        <v>3256</v>
      </c>
      <c r="D1578" s="41">
        <v>113</v>
      </c>
      <c r="E1578" s="42">
        <f>VLOOKUP(D1578,episodes!$A$1:$B$76,2,FALSE)</f>
        <v>14</v>
      </c>
      <c r="F1578" s="37" t="str">
        <f>VLOOKUP(D1578,episodes!$A$1:$E$76,5,FALSE)</f>
        <v>The Conscience of the King</v>
      </c>
      <c r="G1578" s="37">
        <f>VLOOKUP(D1578,episodes!$A$1:$D$76,3,FALSE)</f>
        <v>1</v>
      </c>
      <c r="H1578" s="37">
        <f>VLOOKUP(D1578,episodes!$A$1:$D$76,4,FALSE)</f>
        <v>13</v>
      </c>
      <c r="J1578" s="43"/>
      <c r="K1578" s="44">
        <f>COUNTIFS(A:A,A1577)</f>
        <v>45</v>
      </c>
      <c r="L1578" s="44">
        <f>COUNTIFS(B:B,B1578)</f>
        <v>26</v>
      </c>
      <c r="M1578" s="46" t="s">
        <v>2542</v>
      </c>
      <c r="N1578" s="39" t="s">
        <v>241</v>
      </c>
      <c r="O1578" s="39" t="s">
        <v>1207</v>
      </c>
      <c r="P1578" s="39" t="s">
        <v>2979</v>
      </c>
    </row>
    <row r="1579" spans="1:16" hidden="1" x14ac:dyDescent="0.3">
      <c r="A1579" s="40" t="s">
        <v>1948</v>
      </c>
      <c r="B1579" s="34" t="s">
        <v>725</v>
      </c>
      <c r="C1579" s="50" t="s">
        <v>3270</v>
      </c>
      <c r="D1579" s="48">
        <v>114</v>
      </c>
      <c r="E1579" s="42">
        <f>VLOOKUP(D1579,episodes!$A$1:$B$76,2,FALSE)</f>
        <v>15</v>
      </c>
      <c r="F1579" s="37" t="str">
        <f>VLOOKUP(D1579,episodes!$A$1:$E$76,5,FALSE)</f>
        <v>Balance of Terror</v>
      </c>
      <c r="G1579" s="37">
        <f>VLOOKUP(D1579,episodes!$A$1:$D$76,3,FALSE)</f>
        <v>1</v>
      </c>
      <c r="H1579" s="37">
        <f>VLOOKUP(D1579,episodes!$A$1:$D$76,4,FALSE)</f>
        <v>14</v>
      </c>
      <c r="J1579" s="43"/>
      <c r="K1579" s="44">
        <f>COUNTIFS(A:A,A1578)</f>
        <v>45</v>
      </c>
      <c r="L1579" s="44">
        <f>COUNTIFS(B:B,B1579)</f>
        <v>26</v>
      </c>
      <c r="M1579" s="46" t="s">
        <v>2542</v>
      </c>
      <c r="N1579" s="46" t="s">
        <v>572</v>
      </c>
      <c r="O1579" s="39" t="s">
        <v>1208</v>
      </c>
      <c r="P1579" s="46" t="s">
        <v>2979</v>
      </c>
    </row>
    <row r="1580" spans="1:16" hidden="1" x14ac:dyDescent="0.3">
      <c r="A1580" s="40" t="s">
        <v>1948</v>
      </c>
      <c r="B1580" s="34" t="s">
        <v>691</v>
      </c>
      <c r="C1580" s="50" t="s">
        <v>3298</v>
      </c>
      <c r="D1580" s="41">
        <v>116</v>
      </c>
      <c r="E1580" s="42">
        <f>VLOOKUP(D1580,episodes!$A$1:$B$76,2,FALSE)</f>
        <v>17</v>
      </c>
      <c r="F1580" s="37" t="str">
        <f>VLOOKUP(D1580,episodes!$A$1:$E$76,5,FALSE)</f>
        <v>The Galileo Seven</v>
      </c>
      <c r="G1580" s="37">
        <f>VLOOKUP(D1580,episodes!$A$1:$D$76,3,FALSE)</f>
        <v>1</v>
      </c>
      <c r="H1580" s="37">
        <f>VLOOKUP(D1580,episodes!$A$1:$D$76,4,FALSE)</f>
        <v>16</v>
      </c>
      <c r="J1580" s="43"/>
      <c r="K1580" s="44">
        <f>COUNTIFS(A:A,#REF!)</f>
        <v>0</v>
      </c>
      <c r="L1580" s="44">
        <f>COUNTIFS(B:B,B1580)</f>
        <v>16</v>
      </c>
      <c r="M1580" s="46" t="s">
        <v>2542</v>
      </c>
      <c r="N1580" s="45" t="s">
        <v>566</v>
      </c>
      <c r="O1580" s="39" t="s">
        <v>1192</v>
      </c>
      <c r="P1580" s="39" t="s">
        <v>2979</v>
      </c>
    </row>
    <row r="1581" spans="1:16" hidden="1" x14ac:dyDescent="0.3">
      <c r="A1581" s="40" t="s">
        <v>1948</v>
      </c>
      <c r="B1581" s="34" t="s">
        <v>691</v>
      </c>
      <c r="C1581" s="50" t="s">
        <v>3318</v>
      </c>
      <c r="D1581" s="41">
        <v>117</v>
      </c>
      <c r="E1581" s="42">
        <f>VLOOKUP(D1581,episodes!$A$1:$B$76,2,FALSE)</f>
        <v>18</v>
      </c>
      <c r="F1581" s="37" t="str">
        <f>VLOOKUP(D1581,episodes!$A$1:$E$76,5,FALSE)</f>
        <v>The Squire of Gothos</v>
      </c>
      <c r="G1581" s="37">
        <f>VLOOKUP(D1581,episodes!$A$1:$D$76,3,FALSE)</f>
        <v>1</v>
      </c>
      <c r="H1581" s="37">
        <f>VLOOKUP(D1581,episodes!$A$1:$D$76,4,FALSE)</f>
        <v>17</v>
      </c>
      <c r="J1581" s="43"/>
      <c r="K1581" s="44">
        <f>COUNTIFS(A:A,A1580)</f>
        <v>45</v>
      </c>
      <c r="L1581" s="44">
        <f>COUNTIFS(B:B,B1581)</f>
        <v>16</v>
      </c>
      <c r="M1581" s="46" t="s">
        <v>2542</v>
      </c>
      <c r="N1581" s="46" t="s">
        <v>184</v>
      </c>
      <c r="O1581" s="39" t="s">
        <v>1490</v>
      </c>
      <c r="P1581" s="39" t="s">
        <v>2979</v>
      </c>
    </row>
    <row r="1582" spans="1:16" hidden="1" x14ac:dyDescent="0.3">
      <c r="A1582" s="40" t="s">
        <v>1948</v>
      </c>
      <c r="B1582" s="34" t="s">
        <v>691</v>
      </c>
      <c r="C1582" s="50" t="s">
        <v>3327</v>
      </c>
      <c r="D1582" s="48">
        <v>118</v>
      </c>
      <c r="E1582" s="42">
        <f>VLOOKUP(D1582,episodes!$A$1:$B$76,2,FALSE)</f>
        <v>19</v>
      </c>
      <c r="F1582" s="37" t="str">
        <f>VLOOKUP(D1582,episodes!$A$1:$E$76,5,FALSE)</f>
        <v>Arena</v>
      </c>
      <c r="G1582" s="37">
        <f>VLOOKUP(D1582,episodes!$A$1:$D$76,3,FALSE)</f>
        <v>1</v>
      </c>
      <c r="H1582" s="37">
        <f>VLOOKUP(D1582,episodes!$A$1:$D$76,4,FALSE)</f>
        <v>18</v>
      </c>
      <c r="J1582" s="43"/>
      <c r="K1582" s="44">
        <f>COUNTIFS(A:A,A1581)</f>
        <v>45</v>
      </c>
      <c r="L1582" s="44">
        <f>COUNTIFS(B:B,B1582)</f>
        <v>16</v>
      </c>
      <c r="M1582" s="46" t="s">
        <v>2542</v>
      </c>
      <c r="N1582" s="46" t="s">
        <v>567</v>
      </c>
      <c r="O1582" s="39" t="s">
        <v>1193</v>
      </c>
      <c r="P1582" s="46" t="s">
        <v>2979</v>
      </c>
    </row>
    <row r="1583" spans="1:16" hidden="1" x14ac:dyDescent="0.3">
      <c r="A1583" s="40" t="s">
        <v>1948</v>
      </c>
      <c r="B1583" s="34" t="s">
        <v>725</v>
      </c>
      <c r="C1583" s="50" t="s">
        <v>3328</v>
      </c>
      <c r="D1583" s="48">
        <v>118</v>
      </c>
      <c r="E1583" s="42">
        <f>VLOOKUP(D1583,episodes!$A$1:$B$76,2,FALSE)</f>
        <v>19</v>
      </c>
      <c r="F1583" s="37" t="str">
        <f>VLOOKUP(D1583,episodes!$A$1:$E$76,5,FALSE)</f>
        <v>Arena</v>
      </c>
      <c r="G1583" s="37">
        <f>VLOOKUP(D1583,episodes!$A$1:$D$76,3,FALSE)</f>
        <v>1</v>
      </c>
      <c r="H1583" s="37">
        <f>VLOOKUP(D1583,episodes!$A$1:$D$76,4,FALSE)</f>
        <v>18</v>
      </c>
      <c r="J1583" s="43"/>
      <c r="K1583" s="44">
        <f>COUNTIFS(A:A,A1582)</f>
        <v>45</v>
      </c>
      <c r="L1583" s="44">
        <f>COUNTIFS(B:B,B1583)</f>
        <v>26</v>
      </c>
      <c r="M1583" s="46" t="s">
        <v>2542</v>
      </c>
      <c r="N1583" s="46" t="s">
        <v>660</v>
      </c>
      <c r="O1583" s="39" t="s">
        <v>1209</v>
      </c>
      <c r="P1583" s="46" t="s">
        <v>2979</v>
      </c>
    </row>
    <row r="1584" spans="1:16" hidden="1" x14ac:dyDescent="0.3">
      <c r="A1584" s="40" t="s">
        <v>1948</v>
      </c>
      <c r="B1584" s="34" t="s">
        <v>725</v>
      </c>
      <c r="C1584" s="50" t="s">
        <v>3343</v>
      </c>
      <c r="D1584" s="48">
        <v>119</v>
      </c>
      <c r="E1584" s="42">
        <f>VLOOKUP(D1584,episodes!$A$1:$B$76,2,FALSE)</f>
        <v>20</v>
      </c>
      <c r="F1584" s="37" t="str">
        <f>VLOOKUP(D1584,episodes!$A$1:$E$76,5,FALSE)</f>
        <v>Tomorrow Is Yesterday</v>
      </c>
      <c r="G1584" s="37">
        <f>VLOOKUP(D1584,episodes!$A$1:$D$76,3,FALSE)</f>
        <v>1</v>
      </c>
      <c r="H1584" s="37">
        <f>VLOOKUP(D1584,episodes!$A$1:$D$76,4,FALSE)</f>
        <v>19</v>
      </c>
      <c r="J1584" s="43"/>
      <c r="K1584" s="44">
        <f>COUNTIFS(A:A,#REF!)</f>
        <v>0</v>
      </c>
      <c r="L1584" s="44">
        <f>COUNTIFS(B:B,B1584)</f>
        <v>26</v>
      </c>
      <c r="M1584" s="46" t="s">
        <v>2542</v>
      </c>
      <c r="N1584" s="49" t="s">
        <v>535</v>
      </c>
      <c r="O1584" s="39" t="s">
        <v>1653</v>
      </c>
      <c r="P1584" s="46" t="s">
        <v>2979</v>
      </c>
    </row>
    <row r="1585" spans="1:16" hidden="1" x14ac:dyDescent="0.3">
      <c r="A1585" s="40" t="s">
        <v>1948</v>
      </c>
      <c r="B1585" s="34" t="s">
        <v>691</v>
      </c>
      <c r="C1585" s="50" t="s">
        <v>3368</v>
      </c>
      <c r="D1585" s="48">
        <v>121</v>
      </c>
      <c r="E1585" s="42">
        <f>VLOOKUP(D1585,episodes!$A$1:$B$76,2,FALSE)</f>
        <v>22</v>
      </c>
      <c r="F1585" s="37" t="str">
        <f>VLOOKUP(D1585,episodes!$A$1:$E$76,5,FALSE)</f>
        <v>The Return of the Archons</v>
      </c>
      <c r="G1585" s="37">
        <f>VLOOKUP(D1585,episodes!$A$1:$D$76,3,FALSE)</f>
        <v>1</v>
      </c>
      <c r="H1585" s="37">
        <f>VLOOKUP(D1585,episodes!$A$1:$D$76,4,FALSE)</f>
        <v>21</v>
      </c>
      <c r="J1585" s="43"/>
      <c r="K1585" s="44">
        <f>COUNTIFS(A:A,A1584)</f>
        <v>45</v>
      </c>
      <c r="L1585" s="44">
        <f>COUNTIFS(B:B,B1585)</f>
        <v>16</v>
      </c>
      <c r="M1585" s="46" t="s">
        <v>2542</v>
      </c>
      <c r="N1585" s="46"/>
      <c r="O1585" s="39" t="s">
        <v>1194</v>
      </c>
      <c r="P1585" s="46" t="s">
        <v>2979</v>
      </c>
    </row>
    <row r="1586" spans="1:16" hidden="1" x14ac:dyDescent="0.3">
      <c r="A1586" s="40" t="s">
        <v>1948</v>
      </c>
      <c r="B1586" s="34" t="s">
        <v>691</v>
      </c>
      <c r="C1586" s="50" t="s">
        <v>3369</v>
      </c>
      <c r="D1586" s="48">
        <v>121</v>
      </c>
      <c r="E1586" s="42">
        <f>VLOOKUP(D1586,episodes!$A$1:$B$76,2,FALSE)</f>
        <v>22</v>
      </c>
      <c r="F1586" s="37" t="str">
        <f>VLOOKUP(D1586,episodes!$A$1:$E$76,5,FALSE)</f>
        <v>The Return of the Archons</v>
      </c>
      <c r="G1586" s="37">
        <f>VLOOKUP(D1586,episodes!$A$1:$D$76,3,FALSE)</f>
        <v>1</v>
      </c>
      <c r="H1586" s="37">
        <f>VLOOKUP(D1586,episodes!$A$1:$D$76,4,FALSE)</f>
        <v>21</v>
      </c>
      <c r="J1586" s="43"/>
      <c r="K1586" s="44">
        <f>COUNTIFS(A:A,A1585)</f>
        <v>45</v>
      </c>
      <c r="L1586" s="44">
        <f>COUNTIFS(B:B,B1586)</f>
        <v>16</v>
      </c>
      <c r="M1586" s="46" t="s">
        <v>2542</v>
      </c>
      <c r="N1586" s="46" t="s">
        <v>568</v>
      </c>
      <c r="O1586" s="39" t="s">
        <v>1195</v>
      </c>
      <c r="P1586" s="46" t="s">
        <v>2979</v>
      </c>
    </row>
    <row r="1587" spans="1:16" hidden="1" x14ac:dyDescent="0.3">
      <c r="A1587" s="40" t="s">
        <v>1948</v>
      </c>
      <c r="B1587" s="34" t="s">
        <v>725</v>
      </c>
      <c r="C1587" s="54" t="str">
        <f>UPPER(LEFT(O1587,1))&amp;RIGHT(O1587,LEN(O1587)-1)</f>
        <v>McCoy examines Khan</v>
      </c>
      <c r="D1587" s="48">
        <v>122</v>
      </c>
      <c r="E1587" s="42">
        <f>VLOOKUP(D1587,episodes!$A$1:$B$76,2,FALSE)</f>
        <v>23</v>
      </c>
      <c r="F1587" s="37" t="str">
        <f>VLOOKUP(D1587,episodes!$A$1:$E$76,5,FALSE)</f>
        <v>Space Seed</v>
      </c>
      <c r="G1587" s="37">
        <f>VLOOKUP(D1587,episodes!$A$1:$D$76,3,FALSE)</f>
        <v>1</v>
      </c>
      <c r="H1587" s="37">
        <f>VLOOKUP(D1587,episodes!$A$1:$D$76,4,FALSE)</f>
        <v>22</v>
      </c>
      <c r="J1587" s="43"/>
      <c r="K1587" s="44">
        <f>COUNTIFS(A:A,A1586)</f>
        <v>45</v>
      </c>
      <c r="L1587" s="44">
        <f>COUNTIFS(B:B,B1587)</f>
        <v>26</v>
      </c>
      <c r="M1587" s="46" t="s">
        <v>2542</v>
      </c>
      <c r="N1587" s="49" t="s">
        <v>207</v>
      </c>
      <c r="O1587" s="39" t="s">
        <v>1543</v>
      </c>
      <c r="P1587" s="46" t="s">
        <v>2979</v>
      </c>
    </row>
    <row r="1588" spans="1:16" hidden="1" x14ac:dyDescent="0.3">
      <c r="A1588" s="40" t="s">
        <v>1948</v>
      </c>
      <c r="B1588" s="40" t="s">
        <v>726</v>
      </c>
      <c r="C1588" s="54" t="str">
        <f>UPPER(LEFT(O1588,1))&amp;RIGHT(O1588,LEN(O1588)-1)</f>
        <v>Works on Khan to bring him around</v>
      </c>
      <c r="D1588" s="48">
        <v>122</v>
      </c>
      <c r="E1588" s="42">
        <f>VLOOKUP(D1588,episodes!$A$1:$B$76,2,FALSE)</f>
        <v>23</v>
      </c>
      <c r="F1588" s="37" t="str">
        <f>VLOOKUP(D1588,episodes!$A$1:$E$76,5,FALSE)</f>
        <v>Space Seed</v>
      </c>
      <c r="G1588" s="37">
        <f>VLOOKUP(D1588,episodes!$A$1:$D$76,3,FALSE)</f>
        <v>1</v>
      </c>
      <c r="H1588" s="37">
        <f>VLOOKUP(D1588,episodes!$A$1:$D$76,4,FALSE)</f>
        <v>22</v>
      </c>
      <c r="J1588" s="43"/>
      <c r="K1588" s="44">
        <f>COUNTIFS(A:A,A1587)</f>
        <v>45</v>
      </c>
      <c r="L1588" s="44">
        <f>COUNTIFS(B:B,B1588)</f>
        <v>2</v>
      </c>
      <c r="M1588" s="46" t="s">
        <v>2542</v>
      </c>
      <c r="N1588" s="49"/>
      <c r="O1588" s="46" t="s">
        <v>1544</v>
      </c>
      <c r="P1588" s="46" t="s">
        <v>2979</v>
      </c>
    </row>
    <row r="1589" spans="1:16" hidden="1" x14ac:dyDescent="0.3">
      <c r="A1589" s="40" t="s">
        <v>1948</v>
      </c>
      <c r="B1589" s="34" t="s">
        <v>691</v>
      </c>
      <c r="C1589" s="54" t="str">
        <f>UPPER(LEFT(O1589,1))&amp;RIGHT(O1589,LEN(O1589)-1)</f>
        <v>McCoy examines settler</v>
      </c>
      <c r="D1589" s="48">
        <v>124</v>
      </c>
      <c r="E1589" s="42">
        <f>VLOOKUP(D1589,episodes!$A$1:$B$76,2,FALSE)</f>
        <v>25</v>
      </c>
      <c r="F1589" s="37" t="str">
        <f>VLOOKUP(D1589,episodes!$A$1:$E$76,5,FALSE)</f>
        <v>This Side of Paradise</v>
      </c>
      <c r="G1589" s="37">
        <f>VLOOKUP(D1589,episodes!$A$1:$D$76,3,FALSE)</f>
        <v>1</v>
      </c>
      <c r="H1589" s="37">
        <f>VLOOKUP(D1589,episodes!$A$1:$D$76,4,FALSE)</f>
        <v>24</v>
      </c>
      <c r="J1589" s="43"/>
      <c r="K1589" s="44">
        <f>COUNTIFS(A:A,A1588)</f>
        <v>45</v>
      </c>
      <c r="L1589" s="44">
        <f>COUNTIFS(B:B,B1589)</f>
        <v>16</v>
      </c>
      <c r="M1589" s="46" t="s">
        <v>2542</v>
      </c>
      <c r="N1589" s="49" t="s">
        <v>242</v>
      </c>
      <c r="O1589" s="39" t="s">
        <v>1196</v>
      </c>
      <c r="P1589" s="46" t="s">
        <v>2979</v>
      </c>
    </row>
    <row r="1590" spans="1:16" hidden="1" x14ac:dyDescent="0.3">
      <c r="A1590" s="40" t="s">
        <v>1948</v>
      </c>
      <c r="B1590" s="34" t="s">
        <v>691</v>
      </c>
      <c r="C1590" s="54" t="str">
        <f>UPPER(LEFT(O1590,1))&amp;RIGHT(O1590,LEN(O1590)-1)</f>
        <v>McCoy examines Horta</v>
      </c>
      <c r="D1590" s="48">
        <v>125</v>
      </c>
      <c r="E1590" s="42">
        <f>VLOOKUP(D1590,episodes!$A$1:$B$76,2,FALSE)</f>
        <v>26</v>
      </c>
      <c r="F1590" s="37" t="str">
        <f>VLOOKUP(D1590,episodes!$A$1:$E$76,5,FALSE)</f>
        <v>The Devil in the Dark</v>
      </c>
      <c r="G1590" s="37">
        <f>VLOOKUP(D1590,episodes!$A$1:$D$76,3,FALSE)</f>
        <v>1</v>
      </c>
      <c r="H1590" s="37">
        <f>VLOOKUP(D1590,episodes!$A$1:$D$76,4,FALSE)</f>
        <v>25</v>
      </c>
      <c r="J1590" s="43"/>
      <c r="K1590" s="44">
        <f>COUNTIFS(A:A,A1589)</f>
        <v>45</v>
      </c>
      <c r="L1590" s="44">
        <f>COUNTIFS(B:B,B1590)</f>
        <v>16</v>
      </c>
      <c r="M1590" s="46" t="s">
        <v>2542</v>
      </c>
      <c r="N1590" s="39" t="s">
        <v>254</v>
      </c>
      <c r="O1590" s="39" t="s">
        <v>1704</v>
      </c>
      <c r="P1590" s="46" t="s">
        <v>2979</v>
      </c>
    </row>
    <row r="1591" spans="1:16" hidden="1" x14ac:dyDescent="0.3">
      <c r="A1591" s="40" t="s">
        <v>1948</v>
      </c>
      <c r="B1591" s="34" t="s">
        <v>691</v>
      </c>
      <c r="C1591" s="54" t="str">
        <f>UPPER(LEFT(O1591,1))&amp;RIGHT(O1591,LEN(O1591)-1)</f>
        <v>McCoy examines smitters</v>
      </c>
      <c r="D1591" s="48">
        <v>125</v>
      </c>
      <c r="E1591" s="42">
        <f>VLOOKUP(D1591,episodes!$A$1:$B$76,2,FALSE)</f>
        <v>26</v>
      </c>
      <c r="F1591" s="37" t="str">
        <f>VLOOKUP(D1591,episodes!$A$1:$E$76,5,FALSE)</f>
        <v>The Devil in the Dark</v>
      </c>
      <c r="G1591" s="37">
        <f>VLOOKUP(D1591,episodes!$A$1:$D$76,3,FALSE)</f>
        <v>1</v>
      </c>
      <c r="H1591" s="37">
        <f>VLOOKUP(D1591,episodes!$A$1:$D$76,4,FALSE)</f>
        <v>25</v>
      </c>
      <c r="J1591" s="43"/>
      <c r="K1591" s="44">
        <f>COUNTIFS(A:A,A1590)</f>
        <v>45</v>
      </c>
      <c r="L1591" s="44">
        <f>COUNTIFS(B:B,B1591)</f>
        <v>16</v>
      </c>
      <c r="M1591" s="46" t="s">
        <v>2542</v>
      </c>
      <c r="N1591" s="39" t="s">
        <v>255</v>
      </c>
      <c r="O1591" s="46" t="s">
        <v>1197</v>
      </c>
      <c r="P1591" s="46" t="s">
        <v>2979</v>
      </c>
    </row>
    <row r="1592" spans="1:16" hidden="1" x14ac:dyDescent="0.3">
      <c r="A1592" s="40" t="s">
        <v>1948</v>
      </c>
      <c r="B1592" s="34" t="s">
        <v>725</v>
      </c>
      <c r="C1592" s="54" t="str">
        <f>UPPER(LEFT(O1592,1))&amp;RIGHT(O1592,LEN(O1592)-1)</f>
        <v>McCoy examines Lazarus</v>
      </c>
      <c r="D1592" s="48">
        <v>127</v>
      </c>
      <c r="E1592" s="42">
        <f>VLOOKUP(D1592,episodes!$A$1:$B$76,2,FALSE)</f>
        <v>28</v>
      </c>
      <c r="F1592" s="37" t="str">
        <f>VLOOKUP(D1592,episodes!$A$1:$E$76,5,FALSE)</f>
        <v>The Alternative Factor</v>
      </c>
      <c r="G1592" s="37">
        <f>VLOOKUP(D1592,episodes!$A$1:$D$76,3,FALSE)</f>
        <v>1</v>
      </c>
      <c r="H1592" s="37">
        <f>VLOOKUP(D1592,episodes!$A$1:$D$76,4,FALSE)</f>
        <v>27</v>
      </c>
      <c r="J1592" s="43"/>
      <c r="K1592" s="44">
        <f>COUNTIFS(A:A,A1591)</f>
        <v>45</v>
      </c>
      <c r="L1592" s="44">
        <f>COUNTIFS(B:B,B1592)</f>
        <v>26</v>
      </c>
      <c r="M1592" s="46" t="s">
        <v>2542</v>
      </c>
      <c r="N1592" s="46" t="s">
        <v>262</v>
      </c>
      <c r="O1592" s="39" t="s">
        <v>1461</v>
      </c>
      <c r="P1592" s="46" t="s">
        <v>2979</v>
      </c>
    </row>
    <row r="1593" spans="1:16" hidden="1" x14ac:dyDescent="0.3">
      <c r="A1593" s="40" t="s">
        <v>1948</v>
      </c>
      <c r="B1593" s="34" t="s">
        <v>725</v>
      </c>
      <c r="C1593" s="54" t="str">
        <f>UPPER(LEFT(O1593,1))&amp;RIGHT(O1593,LEN(O1593)-1)</f>
        <v>McCoy examines Lazarus</v>
      </c>
      <c r="D1593" s="48">
        <v>127</v>
      </c>
      <c r="E1593" s="42">
        <f>VLOOKUP(D1593,episodes!$A$1:$B$76,2,FALSE)</f>
        <v>28</v>
      </c>
      <c r="F1593" s="37" t="str">
        <f>VLOOKUP(D1593,episodes!$A$1:$E$76,5,FALSE)</f>
        <v>The Alternative Factor</v>
      </c>
      <c r="G1593" s="37">
        <f>VLOOKUP(D1593,episodes!$A$1:$D$76,3,FALSE)</f>
        <v>1</v>
      </c>
      <c r="H1593" s="37">
        <f>VLOOKUP(D1593,episodes!$A$1:$D$76,4,FALSE)</f>
        <v>27</v>
      </c>
      <c r="J1593" s="43"/>
      <c r="K1593" s="44">
        <f>COUNTIFS(A:A,A1592)</f>
        <v>45</v>
      </c>
      <c r="L1593" s="44">
        <f>COUNTIFS(B:B,B1593)</f>
        <v>26</v>
      </c>
      <c r="M1593" s="46" t="s">
        <v>2542</v>
      </c>
      <c r="N1593" s="46" t="s">
        <v>262</v>
      </c>
      <c r="O1593" s="39" t="s">
        <v>1461</v>
      </c>
      <c r="P1593" s="46" t="s">
        <v>2979</v>
      </c>
    </row>
    <row r="1594" spans="1:16" hidden="1" x14ac:dyDescent="0.3">
      <c r="A1594" s="40" t="s">
        <v>1948</v>
      </c>
      <c r="B1594" s="34" t="s">
        <v>691</v>
      </c>
      <c r="C1594" s="54" t="str">
        <f>UPPER(LEFT(O1594,1))&amp;RIGHT(O1594,LEN(O1594)-1)</f>
        <v>McCoy (while delirous) determines where he's at by examining derelict's head</v>
      </c>
      <c r="D1594" s="48">
        <v>128</v>
      </c>
      <c r="E1594" s="42">
        <f>VLOOKUP(D1594,episodes!$A$1:$B$76,2,FALSE)</f>
        <v>29</v>
      </c>
      <c r="F1594" s="37" t="str">
        <f>VLOOKUP(D1594,episodes!$A$1:$E$76,5,FALSE)</f>
        <v>The City on the Edge of Forever</v>
      </c>
      <c r="G1594" s="37">
        <f>VLOOKUP(D1594,episodes!$A$1:$D$76,3,FALSE)</f>
        <v>1</v>
      </c>
      <c r="H1594" s="37">
        <f>VLOOKUP(D1594,episodes!$A$1:$D$76,4,FALSE)</f>
        <v>28</v>
      </c>
      <c r="J1594" s="43"/>
      <c r="K1594" s="44">
        <f>COUNTIFS(A:A,A1593)</f>
        <v>45</v>
      </c>
      <c r="L1594" s="44">
        <f>COUNTIFS(B:B,B1594)</f>
        <v>16</v>
      </c>
      <c r="M1594" s="46" t="s">
        <v>2542</v>
      </c>
      <c r="N1594" s="49" t="s">
        <v>569</v>
      </c>
      <c r="O1594" s="46" t="s">
        <v>1198</v>
      </c>
      <c r="P1594" s="46" t="s">
        <v>2979</v>
      </c>
    </row>
    <row r="1595" spans="1:16" hidden="1" x14ac:dyDescent="0.3">
      <c r="A1595" s="40" t="s">
        <v>1948</v>
      </c>
      <c r="B1595" s="34" t="s">
        <v>691</v>
      </c>
      <c r="C1595" s="54" t="str">
        <f>UPPER(LEFT(O1595,1))&amp;RIGHT(O1595,LEN(O1595)-1)</f>
        <v>Check Spock's condition</v>
      </c>
      <c r="D1595" s="48">
        <v>129</v>
      </c>
      <c r="E1595" s="42">
        <f>VLOOKUP(D1595,episodes!$A$1:$B$76,2,FALSE)</f>
        <v>30</v>
      </c>
      <c r="F1595" s="37" t="str">
        <f>VLOOKUP(D1595,episodes!$A$1:$E$76,5,FALSE)</f>
        <v>Operation: Annihilate!</v>
      </c>
      <c r="G1595" s="37">
        <f>VLOOKUP(D1595,episodes!$A$1:$D$76,3,FALSE)</f>
        <v>1</v>
      </c>
      <c r="H1595" s="37">
        <f>VLOOKUP(D1595,episodes!$A$1:$D$76,4,FALSE)</f>
        <v>29</v>
      </c>
      <c r="J1595" s="43"/>
      <c r="K1595" s="44">
        <f>COUNTIFS(A:A,A1594)</f>
        <v>45</v>
      </c>
      <c r="L1595" s="44">
        <f>COUNTIFS(B:B,B1595)</f>
        <v>16</v>
      </c>
      <c r="M1595" s="39" t="s">
        <v>2542</v>
      </c>
      <c r="N1595" s="39" t="s">
        <v>1068</v>
      </c>
      <c r="O1595" s="39" t="s">
        <v>1147</v>
      </c>
      <c r="P1595" s="46" t="s">
        <v>2979</v>
      </c>
    </row>
    <row r="1596" spans="1:16" hidden="1" x14ac:dyDescent="0.3">
      <c r="A1596" s="40" t="s">
        <v>1948</v>
      </c>
      <c r="B1596" s="34" t="s">
        <v>691</v>
      </c>
      <c r="C1596" s="54" t="str">
        <f>UPPER(LEFT(O1596,1))&amp;RIGHT(O1596,LEN(O1596)-1)</f>
        <v>McCoy examines parasite</v>
      </c>
      <c r="D1596" s="48">
        <v>129</v>
      </c>
      <c r="E1596" s="42">
        <f>VLOOKUP(D1596,episodes!$A$1:$B$76,2,FALSE)</f>
        <v>30</v>
      </c>
      <c r="F1596" s="37" t="str">
        <f>VLOOKUP(D1596,episodes!$A$1:$E$76,5,FALSE)</f>
        <v>Operation: Annihilate!</v>
      </c>
      <c r="G1596" s="37">
        <f>VLOOKUP(D1596,episodes!$A$1:$D$76,3,FALSE)</f>
        <v>1</v>
      </c>
      <c r="H1596" s="37">
        <f>VLOOKUP(D1596,episodes!$A$1:$D$76,4,FALSE)</f>
        <v>29</v>
      </c>
      <c r="J1596" s="43"/>
      <c r="K1596" s="44">
        <f>COUNTIFS(A:A,A1595)</f>
        <v>45</v>
      </c>
      <c r="L1596" s="44">
        <f>COUNTIFS(B:B,B1596)</f>
        <v>16</v>
      </c>
      <c r="M1596" s="46" t="s">
        <v>2542</v>
      </c>
      <c r="N1596" s="46" t="s">
        <v>839</v>
      </c>
      <c r="O1596" s="46" t="s">
        <v>1199</v>
      </c>
      <c r="P1596" s="46" t="s">
        <v>2979</v>
      </c>
    </row>
    <row r="1597" spans="1:16" hidden="1" x14ac:dyDescent="0.3">
      <c r="A1597" s="40" t="s">
        <v>1948</v>
      </c>
      <c r="B1597" s="34" t="s">
        <v>725</v>
      </c>
      <c r="C1597" s="54" t="str">
        <f>UPPER(LEFT(O1597,1))&amp;RIGHT(O1597,LEN(O1597)-1)</f>
        <v>McCoy examines Aurelan Kirk Tim Kirk</v>
      </c>
      <c r="D1597" s="48">
        <v>129</v>
      </c>
      <c r="E1597" s="42">
        <f>VLOOKUP(D1597,episodes!$A$1:$B$76,2,FALSE)</f>
        <v>30</v>
      </c>
      <c r="F1597" s="37" t="str">
        <f>VLOOKUP(D1597,episodes!$A$1:$E$76,5,FALSE)</f>
        <v>Operation: Annihilate!</v>
      </c>
      <c r="G1597" s="37">
        <f>VLOOKUP(D1597,episodes!$A$1:$D$76,3,FALSE)</f>
        <v>1</v>
      </c>
      <c r="H1597" s="37">
        <f>VLOOKUP(D1597,episodes!$A$1:$D$76,4,FALSE)</f>
        <v>29</v>
      </c>
      <c r="J1597" s="43"/>
      <c r="K1597" s="44">
        <f>COUNTIFS(A:A,A1596)</f>
        <v>45</v>
      </c>
      <c r="L1597" s="44">
        <f>COUNTIFS(B:B,B1597)</f>
        <v>26</v>
      </c>
      <c r="M1597" s="46" t="s">
        <v>2542</v>
      </c>
      <c r="N1597" s="46" t="s">
        <v>2509</v>
      </c>
      <c r="O1597" s="39" t="s">
        <v>1686</v>
      </c>
      <c r="P1597" s="46" t="s">
        <v>2979</v>
      </c>
    </row>
    <row r="1598" spans="1:16" hidden="1" x14ac:dyDescent="0.3">
      <c r="A1598" s="40" t="s">
        <v>1948</v>
      </c>
      <c r="B1598" s="34" t="s">
        <v>725</v>
      </c>
      <c r="C1598" s="54" t="str">
        <f>UPPER(LEFT(O1598,1))&amp;RIGHT(O1598,LEN(O1598)-1)</f>
        <v>McCoy examines Aurelan Kirk Tim Kirk</v>
      </c>
      <c r="D1598" s="48">
        <v>129</v>
      </c>
      <c r="E1598" s="42">
        <f>VLOOKUP(D1598,episodes!$A$1:$B$76,2,FALSE)</f>
        <v>30</v>
      </c>
      <c r="F1598" s="37" t="str">
        <f>VLOOKUP(D1598,episodes!$A$1:$E$76,5,FALSE)</f>
        <v>Operation: Annihilate!</v>
      </c>
      <c r="G1598" s="37">
        <f>VLOOKUP(D1598,episodes!$A$1:$D$76,3,FALSE)</f>
        <v>1</v>
      </c>
      <c r="H1598" s="37">
        <f>VLOOKUP(D1598,episodes!$A$1:$D$76,4,FALSE)</f>
        <v>29</v>
      </c>
      <c r="J1598" s="43"/>
      <c r="K1598" s="44">
        <f>COUNTIFS(A:A,A1597)</f>
        <v>45</v>
      </c>
      <c r="L1598" s="44">
        <f>COUNTIFS(B:B,B1598)</f>
        <v>26</v>
      </c>
      <c r="M1598" s="46" t="s">
        <v>2542</v>
      </c>
      <c r="N1598" s="46" t="s">
        <v>2509</v>
      </c>
      <c r="O1598" s="39" t="s">
        <v>1686</v>
      </c>
      <c r="P1598" s="46" t="s">
        <v>2979</v>
      </c>
    </row>
    <row r="1599" spans="1:16" hidden="1" x14ac:dyDescent="0.3">
      <c r="A1599" s="40" t="s">
        <v>1948</v>
      </c>
      <c r="B1599" s="34" t="s">
        <v>725</v>
      </c>
      <c r="C1599" s="54" t="str">
        <f>UPPER(LEFT(O1599,1))&amp;RIGHT(O1599,LEN(O1599)-1)</f>
        <v>McCoy Nurse Chapel examines Spock</v>
      </c>
      <c r="D1599" s="48">
        <v>129</v>
      </c>
      <c r="E1599" s="42">
        <f>VLOOKUP(D1599,episodes!$A$1:$B$76,2,FALSE)</f>
        <v>30</v>
      </c>
      <c r="F1599" s="37" t="str">
        <f>VLOOKUP(D1599,episodes!$A$1:$E$76,5,FALSE)</f>
        <v>Operation: Annihilate!</v>
      </c>
      <c r="G1599" s="37">
        <f>VLOOKUP(D1599,episodes!$A$1:$D$76,3,FALSE)</f>
        <v>1</v>
      </c>
      <c r="H1599" s="37">
        <f>VLOOKUP(D1599,episodes!$A$1:$D$76,4,FALSE)</f>
        <v>29</v>
      </c>
      <c r="J1599" s="43"/>
      <c r="K1599" s="44">
        <f>COUNTIFS(A:A,A1598)</f>
        <v>45</v>
      </c>
      <c r="L1599" s="44">
        <f>COUNTIFS(B:B,B1599)</f>
        <v>26</v>
      </c>
      <c r="M1599" s="46" t="s">
        <v>2557</v>
      </c>
      <c r="N1599" s="49" t="s">
        <v>1068</v>
      </c>
      <c r="O1599" s="39" t="s">
        <v>1436</v>
      </c>
      <c r="P1599" s="46" t="s">
        <v>2979</v>
      </c>
    </row>
    <row r="1600" spans="1:16" hidden="1" x14ac:dyDescent="0.3">
      <c r="A1600" s="40" t="s">
        <v>1948</v>
      </c>
      <c r="B1600" s="34" t="s">
        <v>725</v>
      </c>
      <c r="C1600" s="54" t="str">
        <f>UPPER(LEFT(O1600,1))&amp;RIGHT(O1600,LEN(O1600)-1)</f>
        <v>McCoy examines Spock</v>
      </c>
      <c r="D1600" s="48">
        <v>201</v>
      </c>
      <c r="E1600" s="42">
        <f>VLOOKUP(D1600,episodes!$A$1:$B$76,2,FALSE)</f>
        <v>31</v>
      </c>
      <c r="F1600" s="37" t="str">
        <f>VLOOKUP(D1600,episodes!$A$1:$E$76,5,FALSE)</f>
        <v>Amok Time</v>
      </c>
      <c r="G1600" s="37">
        <f>VLOOKUP(D1600,episodes!$A$1:$D$76,3,FALSE)</f>
        <v>2</v>
      </c>
      <c r="H1600" s="37">
        <f>VLOOKUP(D1600,episodes!$A$1:$D$76,4,FALSE)</f>
        <v>1</v>
      </c>
      <c r="J1600" s="43"/>
      <c r="K1600" s="44">
        <f>COUNTIFS(A:A,A1599)</f>
        <v>45</v>
      </c>
      <c r="L1600" s="44">
        <f>COUNTIFS(B:B,B1600)</f>
        <v>26</v>
      </c>
      <c r="M1600" s="46" t="s">
        <v>2542</v>
      </c>
      <c r="N1600" s="49" t="s">
        <v>1068</v>
      </c>
      <c r="O1600" s="39" t="s">
        <v>1202</v>
      </c>
      <c r="P1600" s="46" t="s">
        <v>2979</v>
      </c>
    </row>
    <row r="1601" spans="1:16" hidden="1" x14ac:dyDescent="0.3">
      <c r="A1601" s="40" t="s">
        <v>1948</v>
      </c>
      <c r="B1601" s="34" t="s">
        <v>691</v>
      </c>
      <c r="C1601" s="54" t="str">
        <f>UPPER(LEFT(O1601,1))&amp;RIGHT(O1601,LEN(O1601)-1)</f>
        <v>McCoy examines Scotty</v>
      </c>
      <c r="D1601" s="48">
        <v>202</v>
      </c>
      <c r="E1601" s="42">
        <f>VLOOKUP(D1601,episodes!$A$1:$B$76,2,FALSE)</f>
        <v>32</v>
      </c>
      <c r="F1601" s="37" t="str">
        <f>VLOOKUP(D1601,episodes!$A$1:$E$76,5,FALSE)</f>
        <v>Who Mourns for Adonais?</v>
      </c>
      <c r="G1601" s="37">
        <f>VLOOKUP(D1601,episodes!$A$1:$D$76,3,FALSE)</f>
        <v>2</v>
      </c>
      <c r="H1601" s="37">
        <f>VLOOKUP(D1601,episodes!$A$1:$D$76,4,FALSE)</f>
        <v>2</v>
      </c>
      <c r="J1601" s="43"/>
      <c r="K1601" s="44">
        <f>COUNTIFS(A:A,A1600)</f>
        <v>45</v>
      </c>
      <c r="L1601" s="44">
        <f>COUNTIFS(B:B,B1601)</f>
        <v>16</v>
      </c>
      <c r="M1601" s="46" t="s">
        <v>2542</v>
      </c>
      <c r="N1601" s="49" t="s">
        <v>2536</v>
      </c>
      <c r="O1601" s="46" t="s">
        <v>1227</v>
      </c>
      <c r="P1601" s="46" t="s">
        <v>2979</v>
      </c>
    </row>
    <row r="1602" spans="1:16" hidden="1" x14ac:dyDescent="0.3">
      <c r="A1602" s="40" t="s">
        <v>1948</v>
      </c>
      <c r="B1602" s="34" t="s">
        <v>691</v>
      </c>
      <c r="C1602" s="54" t="str">
        <f>UPPER(LEFT(O1602,1))&amp;RIGHT(O1602,LEN(O1602)-1)</f>
        <v>Scan Scotty's dead body</v>
      </c>
      <c r="D1602" s="41">
        <v>203</v>
      </c>
      <c r="E1602" s="42">
        <f>VLOOKUP(D1602,episodes!$A$1:$B$76,2,FALSE)</f>
        <v>33</v>
      </c>
      <c r="F1602" s="37" t="str">
        <f>VLOOKUP(D1602,episodes!$A$1:$E$76,5,FALSE)</f>
        <v>The Changeling</v>
      </c>
      <c r="G1602" s="37">
        <f>VLOOKUP(D1602,episodes!$A$1:$D$76,3,FALSE)</f>
        <v>2</v>
      </c>
      <c r="H1602" s="37">
        <f>VLOOKUP(D1602,episodes!$A$1:$D$76,4,FALSE)</f>
        <v>3</v>
      </c>
      <c r="J1602" s="43"/>
      <c r="K1602" s="44">
        <f>COUNTIFS(A:A,A1601)</f>
        <v>45</v>
      </c>
      <c r="L1602" s="44">
        <f>COUNTIFS(B:B,B1602)</f>
        <v>16</v>
      </c>
      <c r="M1602" s="46" t="s">
        <v>853</v>
      </c>
      <c r="O1602" s="39" t="s">
        <v>1228</v>
      </c>
      <c r="P1602" s="39" t="s">
        <v>2979</v>
      </c>
    </row>
    <row r="1603" spans="1:16" hidden="1" x14ac:dyDescent="0.3">
      <c r="A1603" s="40" t="s">
        <v>1948</v>
      </c>
      <c r="B1603" s="40" t="s">
        <v>3459</v>
      </c>
      <c r="C1603" s="50" t="s">
        <v>3449</v>
      </c>
      <c r="D1603" s="41">
        <v>204</v>
      </c>
      <c r="E1603" s="42">
        <f>VLOOKUP(D1603,episodes!$A$1:$B$81,2,FALSE)</f>
        <v>34</v>
      </c>
      <c r="F1603" s="37" t="str">
        <f>VLOOKUP(D1603,episodes!$A$1:$E$81,5,FALSE)</f>
        <v>Mirror, Mirror</v>
      </c>
      <c r="G1603" s="37">
        <f>VLOOKUP(D1603,episodes!$A$1:$D$81,3,FALSE)</f>
        <v>2</v>
      </c>
      <c r="H1603" s="37">
        <f>VLOOKUP(D1603,episodes!$A$1:$D$81,4,FALSE)</f>
        <v>4</v>
      </c>
      <c r="J1603" s="43"/>
      <c r="K1603" s="44">
        <f>COUNTIFS(A:A,A1603)</f>
        <v>45</v>
      </c>
      <c r="L1603" s="44">
        <f>COUNTIFS(B:B,B1603)</f>
        <v>1</v>
      </c>
      <c r="M1603" s="39" t="s">
        <v>192</v>
      </c>
      <c r="N1603" s="39" t="s">
        <v>192</v>
      </c>
      <c r="O1603" s="39" t="s">
        <v>192</v>
      </c>
      <c r="P1603" s="39" t="s">
        <v>2979</v>
      </c>
    </row>
    <row r="1604" spans="1:16" hidden="1" x14ac:dyDescent="0.3">
      <c r="A1604" s="59" t="s">
        <v>1949</v>
      </c>
      <c r="B1604" s="65"/>
      <c r="C1604" s="54" t="str">
        <f>UPPER(LEFT(O1604,1))&amp;RIGHT(O1604,LEN(O1604)-1)</f>
        <v>Uhura was the only female on the bridge, and she was the telephone operator</v>
      </c>
      <c r="D1604" s="41">
        <v>999</v>
      </c>
      <c r="E1604" s="42" t="e">
        <f>VLOOKUP(D1604,episodes!$A$1:$B$76,2,FALSE)</f>
        <v>#N/A</v>
      </c>
      <c r="F1604" s="37" t="e">
        <f>VLOOKUP(D1604,episodes!$A$1:$E$76,5,FALSE)</f>
        <v>#N/A</v>
      </c>
      <c r="G1604" s="37" t="e">
        <f>VLOOKUP(D1604,episodes!$A$1:$D$76,3,FALSE)</f>
        <v>#N/A</v>
      </c>
      <c r="H1604" s="37" t="e">
        <f>VLOOKUP(D1604,episodes!$A$1:$D$76,4,FALSE)</f>
        <v>#N/A</v>
      </c>
      <c r="J1604" s="43" t="s">
        <v>1964</v>
      </c>
      <c r="K1604" s="44">
        <f>COUNTIFS(A:A,A1603)</f>
        <v>45</v>
      </c>
      <c r="L1604" s="44">
        <f>COUNTIFS(B:B,B1604)</f>
        <v>0</v>
      </c>
      <c r="M1604" s="39" t="s">
        <v>1247</v>
      </c>
      <c r="N1604" s="45"/>
      <c r="O1604" s="39" t="s">
        <v>1252</v>
      </c>
      <c r="P1604" s="39" t="s">
        <v>2979</v>
      </c>
    </row>
    <row r="1605" spans="1:16" hidden="1" x14ac:dyDescent="0.3">
      <c r="A1605" s="40" t="s">
        <v>1950</v>
      </c>
      <c r="B1605" s="34" t="s">
        <v>0</v>
      </c>
      <c r="C1605" s="35" t="s">
        <v>2586</v>
      </c>
      <c r="D1605" s="41">
        <v>102</v>
      </c>
      <c r="E1605" s="42">
        <f>VLOOKUP(D1605,episodes!$A$1:$B$76,2,FALSE)</f>
        <v>3</v>
      </c>
      <c r="F1605" s="37" t="str">
        <f>VLOOKUP(D1605,episodes!$A$1:$E$76,5,FALSE)</f>
        <v>Charlie X</v>
      </c>
      <c r="G1605" s="37">
        <f>VLOOKUP(D1605,episodes!$A$1:$D$76,3,FALSE)</f>
        <v>1</v>
      </c>
      <c r="H1605" s="37">
        <f>VLOOKUP(D1605,episodes!$A$1:$D$76,4,FALSE)</f>
        <v>2</v>
      </c>
      <c r="J1605" s="43"/>
      <c r="K1605" s="44">
        <f>COUNTIFS(A:A,A1604)</f>
        <v>1</v>
      </c>
      <c r="L1605" s="44">
        <f>COUNTIFS(B:B,B1605)</f>
        <v>63</v>
      </c>
      <c r="M1605" s="46" t="s">
        <v>2491</v>
      </c>
      <c r="N1605" s="39" t="s">
        <v>573</v>
      </c>
      <c r="O1605" s="39" t="s">
        <v>1529</v>
      </c>
      <c r="P1605" s="39" t="s">
        <v>2979</v>
      </c>
    </row>
    <row r="1606" spans="1:16" hidden="1" x14ac:dyDescent="0.3">
      <c r="A1606" s="40" t="s">
        <v>1950</v>
      </c>
      <c r="B1606" s="34" t="s">
        <v>0</v>
      </c>
      <c r="C1606" s="35" t="s">
        <v>2587</v>
      </c>
      <c r="D1606" s="41">
        <v>102</v>
      </c>
      <c r="E1606" s="42">
        <f>VLOOKUP(D1606,episodes!$A$1:$B$76,2,FALSE)</f>
        <v>3</v>
      </c>
      <c r="F1606" s="37" t="str">
        <f>VLOOKUP(D1606,episodes!$A$1:$E$76,5,FALSE)</f>
        <v>Charlie X</v>
      </c>
      <c r="G1606" s="37">
        <f>VLOOKUP(D1606,episodes!$A$1:$D$76,3,FALSE)</f>
        <v>1</v>
      </c>
      <c r="H1606" s="37">
        <f>VLOOKUP(D1606,episodes!$A$1:$D$76,4,FALSE)</f>
        <v>2</v>
      </c>
      <c r="J1606" s="43"/>
      <c r="K1606" s="44">
        <f>COUNTIFS(A:A,A1605)</f>
        <v>3</v>
      </c>
      <c r="L1606" s="44">
        <f>COUNTIFS(B:B,B1606)</f>
        <v>63</v>
      </c>
      <c r="M1606" s="46" t="s">
        <v>2491</v>
      </c>
      <c r="N1606" s="39" t="s">
        <v>573</v>
      </c>
      <c r="O1606" s="39" t="s">
        <v>1530</v>
      </c>
      <c r="P1606" s="39" t="s">
        <v>2979</v>
      </c>
    </row>
    <row r="1607" spans="1:16" hidden="1" x14ac:dyDescent="0.3">
      <c r="A1607" s="40" t="s">
        <v>1950</v>
      </c>
      <c r="B1607" s="34" t="s">
        <v>0</v>
      </c>
      <c r="C1607" s="54" t="str">
        <f>UPPER(LEFT(O1607,1))&amp;RIGHT(O1607,LEN(O1607)-1)</f>
        <v>Spock fumbles while discussing his vulcan biology</v>
      </c>
      <c r="D1607" s="48">
        <v>201</v>
      </c>
      <c r="E1607" s="42">
        <f>VLOOKUP(D1607,episodes!$A$1:$B$76,2,FALSE)</f>
        <v>31</v>
      </c>
      <c r="F1607" s="37" t="str">
        <f>VLOOKUP(D1607,episodes!$A$1:$E$76,5,FALSE)</f>
        <v>Amok Time</v>
      </c>
      <c r="G1607" s="37">
        <f>VLOOKUP(D1607,episodes!$A$1:$D$76,3,FALSE)</f>
        <v>2</v>
      </c>
      <c r="H1607" s="37">
        <f>VLOOKUP(D1607,episodes!$A$1:$D$76,4,FALSE)</f>
        <v>1</v>
      </c>
      <c r="J1607" s="43"/>
      <c r="K1607" s="44">
        <f>COUNTIFS(A:A,A1606)</f>
        <v>3</v>
      </c>
      <c r="L1607" s="44">
        <f>COUNTIFS(B:B,B1607)</f>
        <v>63</v>
      </c>
      <c r="M1607" s="46" t="s">
        <v>1068</v>
      </c>
      <c r="N1607" s="49" t="s">
        <v>2491</v>
      </c>
      <c r="O1607" s="46" t="s">
        <v>1149</v>
      </c>
      <c r="P1607" s="46" t="s">
        <v>2979</v>
      </c>
    </row>
    <row r="1608" spans="1:16" hidden="1" x14ac:dyDescent="0.3">
      <c r="A1608" s="40" t="s">
        <v>123</v>
      </c>
      <c r="B1608" s="34" t="s">
        <v>757</v>
      </c>
      <c r="C1608" s="35" t="s">
        <v>2604</v>
      </c>
      <c r="D1608" s="41">
        <v>100</v>
      </c>
      <c r="E1608" s="42">
        <f>VLOOKUP(D1608,episodes!$A$1:$B$76,2,FALSE)</f>
        <v>1</v>
      </c>
      <c r="F1608" s="37" t="str">
        <f>VLOOKUP(D1608,episodes!$A$1:$E$76,5,FALSE)</f>
        <v>The Cage</v>
      </c>
      <c r="G1608" s="37">
        <f>VLOOKUP(D1608,episodes!$A$1:$D$76,3,FALSE)</f>
        <v>1</v>
      </c>
      <c r="H1608" s="37">
        <f>VLOOKUP(D1608,episodes!$A$1:$D$76,4,FALSE)</f>
        <v>0</v>
      </c>
      <c r="J1608" s="43"/>
      <c r="K1608" s="44">
        <f>COUNTIFS(A:A,A1607)</f>
        <v>3</v>
      </c>
      <c r="L1608" s="44">
        <f>COUNTIFS(B:B,B1608)</f>
        <v>16</v>
      </c>
      <c r="M1608" s="39" t="s">
        <v>588</v>
      </c>
      <c r="O1608" s="39" t="s">
        <v>661</v>
      </c>
      <c r="P1608" s="39" t="s">
        <v>2979</v>
      </c>
    </row>
    <row r="1609" spans="1:16" hidden="1" x14ac:dyDescent="0.3">
      <c r="A1609" s="40" t="s">
        <v>123</v>
      </c>
      <c r="B1609" s="34" t="s">
        <v>757</v>
      </c>
      <c r="C1609" s="35" t="s">
        <v>2478</v>
      </c>
      <c r="D1609" s="41">
        <v>100</v>
      </c>
      <c r="E1609" s="42">
        <f>VLOOKUP(D1609,episodes!$A$1:$B$76,2,FALSE)</f>
        <v>1</v>
      </c>
      <c r="F1609" s="37" t="str">
        <f>VLOOKUP(D1609,episodes!$A$1:$E$76,5,FALSE)</f>
        <v>The Cage</v>
      </c>
      <c r="G1609" s="37">
        <f>VLOOKUP(D1609,episodes!$A$1:$D$76,3,FALSE)</f>
        <v>1</v>
      </c>
      <c r="H1609" s="37">
        <f>VLOOKUP(D1609,episodes!$A$1:$D$76,4,FALSE)</f>
        <v>0</v>
      </c>
      <c r="J1609" s="43"/>
      <c r="K1609" s="44">
        <f>COUNTIFS(A:A,A1608)</f>
        <v>9</v>
      </c>
      <c r="L1609" s="44">
        <f>COUNTIFS(B:B,B1609)</f>
        <v>16</v>
      </c>
      <c r="M1609" s="39" t="s">
        <v>132</v>
      </c>
      <c r="N1609" s="45"/>
      <c r="O1609" s="39" t="s">
        <v>1655</v>
      </c>
      <c r="P1609" s="39" t="s">
        <v>2979</v>
      </c>
    </row>
    <row r="1610" spans="1:16" hidden="1" x14ac:dyDescent="0.3">
      <c r="A1610" s="40" t="s">
        <v>123</v>
      </c>
      <c r="B1610" s="34" t="s">
        <v>757</v>
      </c>
      <c r="C1610" s="50" t="s">
        <v>2939</v>
      </c>
      <c r="D1610" s="41">
        <v>106</v>
      </c>
      <c r="E1610" s="42">
        <f>VLOOKUP(D1610,episodes!$A$1:$B$76,2,FALSE)</f>
        <v>7</v>
      </c>
      <c r="F1610" s="37" t="str">
        <f>VLOOKUP(D1610,episodes!$A$1:$E$76,5,FALSE)</f>
        <v>Mudd's Women</v>
      </c>
      <c r="G1610" s="37">
        <f>VLOOKUP(D1610,episodes!$A$1:$D$76,3,FALSE)</f>
        <v>1</v>
      </c>
      <c r="H1610" s="37">
        <f>VLOOKUP(D1610,episodes!$A$1:$D$76,4,FALSE)</f>
        <v>6</v>
      </c>
      <c r="J1610" s="43"/>
      <c r="K1610" s="44">
        <f>COUNTIFS(A:A,A1609)</f>
        <v>9</v>
      </c>
      <c r="L1610" s="44">
        <f>COUNTIFS(B:B,B1610)</f>
        <v>16</v>
      </c>
      <c r="M1610" s="39" t="s">
        <v>581</v>
      </c>
      <c r="O1610" s="39" t="s">
        <v>1661</v>
      </c>
      <c r="P1610" s="39" t="s">
        <v>2979</v>
      </c>
    </row>
    <row r="1611" spans="1:16" hidden="1" x14ac:dyDescent="0.3">
      <c r="A1611" s="40" t="s">
        <v>123</v>
      </c>
      <c r="B1611" s="34" t="s">
        <v>757</v>
      </c>
      <c r="C1611" s="50" t="s">
        <v>3257</v>
      </c>
      <c r="D1611" s="41">
        <v>113</v>
      </c>
      <c r="E1611" s="42">
        <f>VLOOKUP(D1611,episodes!$A$1:$B$76,2,FALSE)</f>
        <v>14</v>
      </c>
      <c r="F1611" s="37" t="str">
        <f>VLOOKUP(D1611,episodes!$A$1:$E$76,5,FALSE)</f>
        <v>The Conscience of the King</v>
      </c>
      <c r="G1611" s="37">
        <f>VLOOKUP(D1611,episodes!$A$1:$D$76,3,FALSE)</f>
        <v>1</v>
      </c>
      <c r="H1611" s="37">
        <f>VLOOKUP(D1611,episodes!$A$1:$D$76,4,FALSE)</f>
        <v>13</v>
      </c>
      <c r="J1611" s="43"/>
      <c r="K1611" s="44">
        <f>COUNTIFS(A:A,A1610)</f>
        <v>9</v>
      </c>
      <c r="L1611" s="44">
        <f>COUNTIFS(B:B,B1611)</f>
        <v>16</v>
      </c>
      <c r="M1611" s="39" t="s">
        <v>141</v>
      </c>
      <c r="O1611" s="39" t="s">
        <v>1564</v>
      </c>
      <c r="P1611" s="39" t="s">
        <v>2979</v>
      </c>
    </row>
    <row r="1612" spans="1:16" hidden="1" x14ac:dyDescent="0.3">
      <c r="A1612" s="40" t="s">
        <v>123</v>
      </c>
      <c r="B1612" s="34" t="s">
        <v>757</v>
      </c>
      <c r="C1612" s="50" t="s">
        <v>3286</v>
      </c>
      <c r="D1612" s="48">
        <v>115</v>
      </c>
      <c r="E1612" s="42">
        <f>VLOOKUP(D1612,episodes!$A$1:$B$76,2,FALSE)</f>
        <v>16</v>
      </c>
      <c r="F1612" s="37" t="str">
        <f>VLOOKUP(D1612,episodes!$A$1:$E$76,5,FALSE)</f>
        <v>Shore Leave</v>
      </c>
      <c r="G1612" s="37">
        <f>VLOOKUP(D1612,episodes!$A$1:$D$76,3,FALSE)</f>
        <v>1</v>
      </c>
      <c r="H1612" s="37">
        <f>VLOOKUP(D1612,episodes!$A$1:$D$76,4,FALSE)</f>
        <v>15</v>
      </c>
      <c r="J1612" s="43"/>
      <c r="K1612" s="44">
        <f>COUNTIFS(A:A,A1611)</f>
        <v>9</v>
      </c>
      <c r="L1612" s="44">
        <f>COUNTIFS(B:B,B1612)</f>
        <v>16</v>
      </c>
      <c r="M1612" s="46" t="s">
        <v>589</v>
      </c>
      <c r="N1612" s="49"/>
      <c r="O1612" s="46" t="s">
        <v>1211</v>
      </c>
      <c r="P1612" s="46" t="s">
        <v>2979</v>
      </c>
    </row>
    <row r="1613" spans="1:16" hidden="1" x14ac:dyDescent="0.3">
      <c r="A1613" s="40" t="s">
        <v>123</v>
      </c>
      <c r="B1613" s="34" t="s">
        <v>757</v>
      </c>
      <c r="C1613" s="54" t="s">
        <v>3514</v>
      </c>
      <c r="D1613" s="48">
        <v>122</v>
      </c>
      <c r="E1613" s="42">
        <f>VLOOKUP(D1613,episodes!$A$1:$B$76,2,FALSE)</f>
        <v>23</v>
      </c>
      <c r="F1613" s="37" t="str">
        <f>VLOOKUP(D1613,episodes!$A$1:$E$76,5,FALSE)</f>
        <v>Space Seed</v>
      </c>
      <c r="G1613" s="37">
        <f>VLOOKUP(D1613,episodes!$A$1:$D$76,3,FALSE)</f>
        <v>1</v>
      </c>
      <c r="H1613" s="37">
        <f>VLOOKUP(D1613,episodes!$A$1:$D$76,4,FALSE)</f>
        <v>22</v>
      </c>
      <c r="J1613" s="43"/>
      <c r="K1613" s="44">
        <f>COUNTIFS(A:A,A1612)</f>
        <v>9</v>
      </c>
      <c r="L1613" s="44">
        <f>COUNTIFS(B:B,B1613)</f>
        <v>16</v>
      </c>
      <c r="M1613" s="46" t="s">
        <v>219</v>
      </c>
      <c r="N1613" s="49"/>
      <c r="O1613" s="46" t="s">
        <v>206</v>
      </c>
      <c r="P1613" s="46" t="s">
        <v>2979</v>
      </c>
    </row>
    <row r="1614" spans="1:16" hidden="1" x14ac:dyDescent="0.3">
      <c r="A1614" s="40" t="s">
        <v>123</v>
      </c>
      <c r="B1614" s="34" t="s">
        <v>757</v>
      </c>
      <c r="C1614" s="54" t="str">
        <f>UPPER(LEFT(O1614,1))&amp;RIGHT(O1614,LEN(O1614)-1)</f>
        <v>Kept wondering when the top of the dess would fall off</v>
      </c>
      <c r="D1614" s="48">
        <v>123</v>
      </c>
      <c r="E1614" s="42">
        <f>VLOOKUP(D1614,episodes!$A$1:$B$76,2,FALSE)</f>
        <v>24</v>
      </c>
      <c r="F1614" s="37" t="str">
        <f>VLOOKUP(D1614,episodes!$A$1:$E$76,5,FALSE)</f>
        <v>A Taste of Armageddon</v>
      </c>
      <c r="G1614" s="37">
        <f>VLOOKUP(D1614,episodes!$A$1:$D$76,3,FALSE)</f>
        <v>1</v>
      </c>
      <c r="H1614" s="37">
        <f>VLOOKUP(D1614,episodes!$A$1:$D$76,4,FALSE)</f>
        <v>23</v>
      </c>
      <c r="J1614" s="43"/>
      <c r="K1614" s="44">
        <f>COUNTIFS(A:A,A1613)</f>
        <v>9</v>
      </c>
      <c r="L1614" s="44">
        <f>COUNTIFS(B:B,B1614)</f>
        <v>16</v>
      </c>
      <c r="M1614" s="46" t="s">
        <v>591</v>
      </c>
      <c r="N1614" s="46"/>
      <c r="O1614" s="46" t="s">
        <v>218</v>
      </c>
      <c r="P1614" s="46" t="s">
        <v>2979</v>
      </c>
    </row>
    <row r="1615" spans="1:16" hidden="1" x14ac:dyDescent="0.3">
      <c r="A1615" s="40" t="s">
        <v>123</v>
      </c>
      <c r="B1615" s="34" t="s">
        <v>757</v>
      </c>
      <c r="C1615" s="54" t="str">
        <f>UPPER(LEFT(O1615,1))&amp;RIGHT(O1615,LEN(O1615)-1)</f>
        <v>Pink over the shoulder toga</v>
      </c>
      <c r="D1615" s="48">
        <v>202</v>
      </c>
      <c r="E1615" s="42">
        <f>VLOOKUP(D1615,episodes!$A$1:$B$76,2,FALSE)</f>
        <v>32</v>
      </c>
      <c r="F1615" s="37" t="str">
        <f>VLOOKUP(D1615,episodes!$A$1:$E$76,5,FALSE)</f>
        <v>Who Mourns for Adonais?</v>
      </c>
      <c r="G1615" s="37">
        <f>VLOOKUP(D1615,episodes!$A$1:$D$76,3,FALSE)</f>
        <v>2</v>
      </c>
      <c r="H1615" s="37">
        <f>VLOOKUP(D1615,episodes!$A$1:$D$76,4,FALSE)</f>
        <v>2</v>
      </c>
      <c r="J1615" s="43"/>
      <c r="K1615" s="44">
        <f>COUNTIFS(A:A,A1614)</f>
        <v>9</v>
      </c>
      <c r="L1615" s="44">
        <f>COUNTIFS(B:B,B1615)</f>
        <v>16</v>
      </c>
      <c r="M1615" s="46" t="s">
        <v>559</v>
      </c>
      <c r="N1615" s="46"/>
      <c r="O1615" s="46" t="s">
        <v>843</v>
      </c>
      <c r="P1615" s="46" t="s">
        <v>2979</v>
      </c>
    </row>
    <row r="1616" spans="1:16" hidden="1" x14ac:dyDescent="0.3">
      <c r="A1616" s="40" t="s">
        <v>123</v>
      </c>
      <c r="B1616" s="34" t="s">
        <v>757</v>
      </c>
      <c r="C1616" s="35" t="s">
        <v>3427</v>
      </c>
      <c r="D1616" s="41">
        <v>204</v>
      </c>
      <c r="E1616" s="42">
        <f>VLOOKUP(D1616,episodes!$A$1:$B$81,2,FALSE)</f>
        <v>34</v>
      </c>
      <c r="F1616" s="37" t="str">
        <f>VLOOKUP(D1616,episodes!$A$1:$E$81,5,FALSE)</f>
        <v>Mirror, Mirror</v>
      </c>
      <c r="G1616" s="37">
        <f>VLOOKUP(D1616,episodes!$A$1:$D$81,3,FALSE)</f>
        <v>2</v>
      </c>
      <c r="H1616" s="37">
        <f>VLOOKUP(D1616,episodes!$A$1:$D$81,4,FALSE)</f>
        <v>4</v>
      </c>
      <c r="J1616" s="43"/>
      <c r="K1616" s="44">
        <f>COUNTIFS(A:A,A1616)</f>
        <v>9</v>
      </c>
      <c r="L1616" s="44">
        <f>COUNTIFS(B:B,B1616)</f>
        <v>16</v>
      </c>
      <c r="N1616" s="39" t="s">
        <v>192</v>
      </c>
      <c r="O1616" s="62"/>
      <c r="P1616" s="39" t="s">
        <v>2979</v>
      </c>
    </row>
    <row r="1617" spans="1:16" hidden="1" x14ac:dyDescent="0.3">
      <c r="A1617" s="40" t="s">
        <v>1951</v>
      </c>
      <c r="B1617" s="34" t="s">
        <v>751</v>
      </c>
      <c r="C1617" s="54" t="str">
        <f>UPPER(LEFT(O1617,1))&amp;RIGHT(O1617,LEN(O1617)-1)</f>
        <v>Kirk tells Spock he's in love with Edith Keeler</v>
      </c>
      <c r="D1617" s="48">
        <v>128</v>
      </c>
      <c r="E1617" s="42">
        <f>VLOOKUP(D1617,episodes!$A$1:$B$76,2,FALSE)</f>
        <v>29</v>
      </c>
      <c r="F1617" s="37" t="str">
        <f>VLOOKUP(D1617,episodes!$A$1:$E$76,5,FALSE)</f>
        <v>The City on the Edge of Forever</v>
      </c>
      <c r="G1617" s="37">
        <f>VLOOKUP(D1617,episodes!$A$1:$D$76,3,FALSE)</f>
        <v>1</v>
      </c>
      <c r="H1617" s="37">
        <f>VLOOKUP(D1617,episodes!$A$1:$D$76,4,FALSE)</f>
        <v>28</v>
      </c>
      <c r="J1617" s="43"/>
      <c r="K1617" s="44">
        <f>COUNTIFS(A:A,A1616)</f>
        <v>9</v>
      </c>
      <c r="L1617" s="44">
        <f>COUNTIFS(B:B,B1617)</f>
        <v>6</v>
      </c>
      <c r="M1617" s="46" t="s">
        <v>2491</v>
      </c>
      <c r="N1617" s="49" t="s">
        <v>564</v>
      </c>
      <c r="O1617" s="39" t="s">
        <v>1356</v>
      </c>
      <c r="P1617" s="46" t="s">
        <v>3160</v>
      </c>
    </row>
    <row r="1618" spans="1:16" hidden="1" x14ac:dyDescent="0.3">
      <c r="A1618" s="40" t="s">
        <v>3402</v>
      </c>
      <c r="B1618" s="34" t="s">
        <v>688</v>
      </c>
      <c r="C1618" s="54" t="str">
        <f>UPPER(LEFT(O1618,1))&amp;RIGHT(O1618,LEN(O1618)-1)</f>
        <v>Spock kisses Lella</v>
      </c>
      <c r="D1618" s="48">
        <v>124</v>
      </c>
      <c r="E1618" s="42">
        <f>VLOOKUP(D1618,episodes!$A$1:$B$76,2,FALSE)</f>
        <v>25</v>
      </c>
      <c r="F1618" s="37" t="str">
        <f>VLOOKUP(D1618,episodes!$A$1:$E$76,5,FALSE)</f>
        <v>This Side of Paradise</v>
      </c>
      <c r="G1618" s="37">
        <f>VLOOKUP(D1618,episodes!$A$1:$D$76,3,FALSE)</f>
        <v>1</v>
      </c>
      <c r="H1618" s="37">
        <f>VLOOKUP(D1618,episodes!$A$1:$D$76,4,FALSE)</f>
        <v>24</v>
      </c>
      <c r="J1618" s="43"/>
      <c r="K1618" s="44">
        <f>COUNTIFS(A:A,A1617)</f>
        <v>1</v>
      </c>
      <c r="L1618" s="44">
        <f>COUNTIFS(B:B,B1618)</f>
        <v>19</v>
      </c>
      <c r="M1618" s="46" t="s">
        <v>1068</v>
      </c>
      <c r="N1618" s="49" t="s">
        <v>215</v>
      </c>
      <c r="O1618" s="46" t="s">
        <v>1422</v>
      </c>
      <c r="P1618" s="46" t="s">
        <v>2979</v>
      </c>
    </row>
    <row r="1619" spans="1:16" hidden="1" x14ac:dyDescent="0.3">
      <c r="A1619" s="40" t="s">
        <v>3402</v>
      </c>
      <c r="B1619" s="34" t="s">
        <v>688</v>
      </c>
      <c r="C1619" s="54" t="str">
        <f>UPPER(LEFT(O1619,1))&amp;RIGHT(O1619,LEN(O1619)-1)</f>
        <v>Spock kisses Lella</v>
      </c>
      <c r="D1619" s="48">
        <v>124</v>
      </c>
      <c r="E1619" s="42">
        <f>VLOOKUP(D1619,episodes!$A$1:$B$76,2,FALSE)</f>
        <v>25</v>
      </c>
      <c r="F1619" s="37" t="str">
        <f>VLOOKUP(D1619,episodes!$A$1:$E$76,5,FALSE)</f>
        <v>This Side of Paradise</v>
      </c>
      <c r="G1619" s="37">
        <f>VLOOKUP(D1619,episodes!$A$1:$D$76,3,FALSE)</f>
        <v>1</v>
      </c>
      <c r="H1619" s="37">
        <f>VLOOKUP(D1619,episodes!$A$1:$D$76,4,FALSE)</f>
        <v>24</v>
      </c>
      <c r="J1619" s="43"/>
      <c r="K1619" s="44">
        <f>COUNTIFS(A:A,A1618)</f>
        <v>6</v>
      </c>
      <c r="L1619" s="44">
        <f>COUNTIFS(B:B,B1619)</f>
        <v>19</v>
      </c>
      <c r="M1619" s="46" t="s">
        <v>1068</v>
      </c>
      <c r="N1619" s="49" t="s">
        <v>215</v>
      </c>
      <c r="O1619" s="46" t="s">
        <v>1422</v>
      </c>
      <c r="P1619" s="46" t="s">
        <v>2979</v>
      </c>
    </row>
    <row r="1620" spans="1:16" hidden="1" x14ac:dyDescent="0.3">
      <c r="A1620" s="40" t="s">
        <v>3402</v>
      </c>
      <c r="B1620" s="34" t="s">
        <v>688</v>
      </c>
      <c r="C1620" s="54" t="str">
        <f>UPPER(LEFT(O1620,1))&amp;RIGHT(O1620,LEN(O1620)-1)</f>
        <v>Spock kisses Lella</v>
      </c>
      <c r="D1620" s="48">
        <v>124</v>
      </c>
      <c r="E1620" s="42">
        <f>VLOOKUP(D1620,episodes!$A$1:$B$76,2,FALSE)</f>
        <v>25</v>
      </c>
      <c r="F1620" s="37" t="str">
        <f>VLOOKUP(D1620,episodes!$A$1:$E$76,5,FALSE)</f>
        <v>This Side of Paradise</v>
      </c>
      <c r="G1620" s="37">
        <f>VLOOKUP(D1620,episodes!$A$1:$D$76,3,FALSE)</f>
        <v>1</v>
      </c>
      <c r="H1620" s="37">
        <f>VLOOKUP(D1620,episodes!$A$1:$D$76,4,FALSE)</f>
        <v>24</v>
      </c>
      <c r="J1620" s="43"/>
      <c r="K1620" s="44">
        <f>COUNTIFS(A:A,A1619)</f>
        <v>6</v>
      </c>
      <c r="L1620" s="44">
        <f>COUNTIFS(B:B,B1620)</f>
        <v>19</v>
      </c>
      <c r="M1620" s="46" t="s">
        <v>1068</v>
      </c>
      <c r="N1620" s="49" t="s">
        <v>215</v>
      </c>
      <c r="O1620" s="46" t="s">
        <v>1422</v>
      </c>
      <c r="P1620" s="46" t="s">
        <v>2979</v>
      </c>
    </row>
    <row r="1621" spans="1:16" hidden="1" x14ac:dyDescent="0.3">
      <c r="A1621" s="40" t="s">
        <v>1952</v>
      </c>
      <c r="B1621" s="34" t="s">
        <v>688</v>
      </c>
      <c r="C1621" s="54" t="str">
        <f>UPPER(LEFT(O1621,1))&amp;RIGHT(O1621,LEN(O1621)-1)</f>
        <v>Edith Keeler kisses Kirk</v>
      </c>
      <c r="D1621" s="48">
        <v>128</v>
      </c>
      <c r="E1621" s="42">
        <f>VLOOKUP(D1621,episodes!$A$1:$B$76,2,FALSE)</f>
        <v>29</v>
      </c>
      <c r="F1621" s="37" t="str">
        <f>VLOOKUP(D1621,episodes!$A$1:$E$76,5,FALSE)</f>
        <v>The City on the Edge of Forever</v>
      </c>
      <c r="G1621" s="37">
        <f>VLOOKUP(D1621,episodes!$A$1:$D$76,3,FALSE)</f>
        <v>1</v>
      </c>
      <c r="H1621" s="37">
        <f>VLOOKUP(D1621,episodes!$A$1:$D$76,4,FALSE)</f>
        <v>28</v>
      </c>
      <c r="J1621" s="43"/>
      <c r="K1621" s="44">
        <f>COUNTIFS(A:A,A1620)</f>
        <v>6</v>
      </c>
      <c r="L1621" s="44">
        <f>COUNTIFS(B:B,B1621)</f>
        <v>19</v>
      </c>
      <c r="M1621" s="46" t="s">
        <v>564</v>
      </c>
      <c r="N1621" s="46" t="s">
        <v>2491</v>
      </c>
      <c r="O1621" s="46" t="s">
        <v>1357</v>
      </c>
      <c r="P1621" s="46" t="s">
        <v>2979</v>
      </c>
    </row>
    <row r="1622" spans="1:16" hidden="1" x14ac:dyDescent="0.3">
      <c r="A1622" s="40" t="s">
        <v>1952</v>
      </c>
      <c r="B1622" s="34" t="s">
        <v>688</v>
      </c>
      <c r="C1622" s="54" t="str">
        <f>UPPER(LEFT(O1622,1))&amp;RIGHT(O1622,LEN(O1622)-1)</f>
        <v>Apollo lays a big one on Lt. Carolyn Palamas, again</v>
      </c>
      <c r="D1622" s="41">
        <v>202</v>
      </c>
      <c r="E1622" s="42">
        <f>VLOOKUP(D1622,episodes!$A$1:$B$76,2,FALSE)</f>
        <v>32</v>
      </c>
      <c r="F1622" s="37" t="str">
        <f>VLOOKUP(D1622,episodes!$A$1:$E$76,5,FALSE)</f>
        <v>Who Mourns for Adonais?</v>
      </c>
      <c r="G1622" s="37">
        <f>VLOOKUP(D1622,episodes!$A$1:$D$76,3,FALSE)</f>
        <v>2</v>
      </c>
      <c r="H1622" s="37">
        <f>VLOOKUP(D1622,episodes!$A$1:$D$76,4,FALSE)</f>
        <v>2</v>
      </c>
      <c r="J1622" s="43"/>
      <c r="K1622" s="44">
        <f>COUNTIFS(A:A,A1621)</f>
        <v>6</v>
      </c>
      <c r="L1622" s="44">
        <f>COUNTIFS(B:B,B1622)</f>
        <v>19</v>
      </c>
      <c r="M1622" s="39" t="s">
        <v>348</v>
      </c>
      <c r="N1622" s="39" t="s">
        <v>559</v>
      </c>
      <c r="O1622" s="39" t="s">
        <v>1477</v>
      </c>
      <c r="P1622" s="39" t="s">
        <v>2979</v>
      </c>
    </row>
    <row r="1623" spans="1:16" hidden="1" x14ac:dyDescent="0.3">
      <c r="A1623" s="40" t="s">
        <v>1952</v>
      </c>
      <c r="B1623" s="34" t="s">
        <v>688</v>
      </c>
      <c r="C1623" s="54" t="str">
        <f>UPPER(LEFT(O1623,1))&amp;RIGHT(O1623,LEN(O1623)-1)</f>
        <v>Lt. Carolyn Palamas kisses Apollo in loving fashion</v>
      </c>
      <c r="D1623" s="41">
        <v>202</v>
      </c>
      <c r="E1623" s="42">
        <f>VLOOKUP(D1623,episodes!$A$1:$B$76,2,FALSE)</f>
        <v>32</v>
      </c>
      <c r="F1623" s="37" t="str">
        <f>VLOOKUP(D1623,episodes!$A$1:$E$76,5,FALSE)</f>
        <v>Who Mourns for Adonais?</v>
      </c>
      <c r="G1623" s="37">
        <f>VLOOKUP(D1623,episodes!$A$1:$D$76,3,FALSE)</f>
        <v>2</v>
      </c>
      <c r="H1623" s="37">
        <f>VLOOKUP(D1623,episodes!$A$1:$D$76,4,FALSE)</f>
        <v>2</v>
      </c>
      <c r="J1623" s="43"/>
      <c r="K1623" s="44">
        <f>COUNTIFS(A:A,A1622)</f>
        <v>6</v>
      </c>
      <c r="L1623" s="44">
        <f>COUNTIFS(B:B,B1623)</f>
        <v>19</v>
      </c>
      <c r="M1623" s="39" t="s">
        <v>559</v>
      </c>
      <c r="N1623" s="39" t="s">
        <v>348</v>
      </c>
      <c r="O1623" s="39" t="s">
        <v>1478</v>
      </c>
      <c r="P1623" s="39" t="s">
        <v>2979</v>
      </c>
    </row>
    <row r="1624" spans="1:16" hidden="1" x14ac:dyDescent="0.3">
      <c r="A1624" s="40" t="s">
        <v>1953</v>
      </c>
      <c r="B1624" s="43" t="s">
        <v>799</v>
      </c>
      <c r="C1624" s="50" t="s">
        <v>3515</v>
      </c>
      <c r="D1624" s="48">
        <v>110</v>
      </c>
      <c r="E1624" s="42">
        <f>VLOOKUP(D1624,episodes!$A$1:$B$76,2,FALSE)</f>
        <v>11</v>
      </c>
      <c r="F1624" s="37" t="str">
        <f>VLOOKUP(D1624,episodes!$A$1:$E$76,5,FALSE)</f>
        <v>The Corbomite Maneuver</v>
      </c>
      <c r="G1624" s="37">
        <f>VLOOKUP(D1624,episodes!$A$1:$D$76,3,FALSE)</f>
        <v>1</v>
      </c>
      <c r="H1624" s="37">
        <f>VLOOKUP(D1624,episodes!$A$1:$D$76,4,FALSE)</f>
        <v>10</v>
      </c>
      <c r="J1624" s="43"/>
      <c r="K1624" s="44">
        <f>COUNTIFS(A:A,A1623)</f>
        <v>6</v>
      </c>
      <c r="L1624" s="44">
        <f>COUNTIFS(B:B,B1624)</f>
        <v>1</v>
      </c>
      <c r="M1624" s="46" t="s">
        <v>127</v>
      </c>
      <c r="N1624" s="49"/>
      <c r="O1624" s="46" t="s">
        <v>1648</v>
      </c>
      <c r="P1624" s="46" t="s">
        <v>3053</v>
      </c>
    </row>
    <row r="1625" spans="1:16" hidden="1" x14ac:dyDescent="0.3">
      <c r="A1625" s="59" t="s">
        <v>319</v>
      </c>
      <c r="B1625" s="59" t="s">
        <v>327</v>
      </c>
      <c r="C1625" s="54" t="str">
        <f>UPPER(LEFT(O1625,1))&amp;RIGHT(O1625,LEN(O1625)-1)</f>
        <v>McCoy. Isn't it a little unusual for a Vulcan to retire at your age? After all, you're only a hundred and two. | Sarek. One hundred two point four three seven precisely, Doctor, measured in your years.</v>
      </c>
      <c r="D1625" s="48">
        <v>210</v>
      </c>
      <c r="E1625" s="42">
        <f>VLOOKUP(D1625,episodes!$A$1:$B$81,2,FALSE)</f>
        <v>40</v>
      </c>
      <c r="F1625" s="37" t="str">
        <f>VLOOKUP(D1625,episodes!$A$1:$E$81,5,FALSE)</f>
        <v>Journey to Babel</v>
      </c>
      <c r="G1625" s="37">
        <f>VLOOKUP(D1625,episodes!$A$1:$D$81,3,FALSE)</f>
        <v>2</v>
      </c>
      <c r="H1625" s="37">
        <f>VLOOKUP(D1625,episodes!$A$1:$D$81,4,FALSE)</f>
        <v>10</v>
      </c>
      <c r="J1625" s="43"/>
      <c r="K1625" s="44">
        <f>COUNTIFS(A:A,A1625)</f>
        <v>6</v>
      </c>
      <c r="L1625" s="44">
        <f>COUNTIFS(B:B,B1625)</f>
        <v>5</v>
      </c>
      <c r="M1625" s="46" t="s">
        <v>320</v>
      </c>
      <c r="N1625" s="49"/>
      <c r="O1625" s="46" t="s">
        <v>321</v>
      </c>
      <c r="P1625" s="39" t="s">
        <v>2979</v>
      </c>
    </row>
    <row r="1626" spans="1:16" hidden="1" x14ac:dyDescent="0.3">
      <c r="A1626" s="59" t="s">
        <v>319</v>
      </c>
      <c r="B1626" s="59" t="s">
        <v>327</v>
      </c>
      <c r="C1626" s="54" t="str">
        <f>UPPER(LEFT(O1626,1))&amp;RIGHT(O1626,LEN(O1626)-1)</f>
        <v>We give you one of your hours. If you do not surrender your ship at the end of that time, your destruction is certain.</v>
      </c>
      <c r="D1626" s="48">
        <v>302</v>
      </c>
      <c r="E1626" s="42">
        <f>VLOOKUP(D1626,episodes!$A$1:$B$81,2,FALSE)</f>
        <v>58</v>
      </c>
      <c r="F1626" s="37" t="str">
        <f>VLOOKUP(D1626,episodes!$A$1:$E$81,5,FALSE)</f>
        <v>The Enterprise Incident</v>
      </c>
      <c r="G1626" s="37">
        <f>VLOOKUP(D1626,episodes!$A$1:$D$81,3,FALSE)</f>
        <v>3</v>
      </c>
      <c r="H1626" s="37">
        <f>VLOOKUP(D1626,episodes!$A$1:$D$81,4,FALSE)</f>
        <v>2</v>
      </c>
      <c r="J1626" s="43"/>
      <c r="K1626" s="44">
        <f>COUNTIFS(A:A,A1626)</f>
        <v>6</v>
      </c>
      <c r="L1626" s="44">
        <f>COUNTIFS(B:B,B1626)</f>
        <v>5</v>
      </c>
      <c r="M1626" s="46" t="s">
        <v>635</v>
      </c>
      <c r="N1626" s="49"/>
      <c r="O1626" s="46" t="s">
        <v>326</v>
      </c>
      <c r="P1626" s="39" t="s">
        <v>2979</v>
      </c>
    </row>
    <row r="1627" spans="1:16" hidden="1" x14ac:dyDescent="0.3">
      <c r="A1627" s="59" t="s">
        <v>319</v>
      </c>
      <c r="B1627" s="59" t="s">
        <v>327</v>
      </c>
      <c r="C1627" s="54" t="str">
        <f>UPPER(LEFT(O1627,1))&amp;RIGHT(O1627,LEN(O1627)-1)</f>
        <v>For fifty thousand of your terrestrial years, I have been pursuing Lokai through the galaxy.</v>
      </c>
      <c r="D1627" s="48">
        <v>315</v>
      </c>
      <c r="E1627" s="42">
        <f>VLOOKUP(D1627,episodes!$A$1:$B$81,2,FALSE)</f>
        <v>71</v>
      </c>
      <c r="F1627" s="37" t="str">
        <f>VLOOKUP(D1627,episodes!$A$1:$E$81,5,FALSE)</f>
        <v>Let That Be Your Last Battlefield</v>
      </c>
      <c r="G1627" s="37">
        <f>VLOOKUP(D1627,episodes!$A$1:$D$81,3,FALSE)</f>
        <v>3</v>
      </c>
      <c r="H1627" s="37">
        <f>VLOOKUP(D1627,episodes!$A$1:$D$81,4,FALSE)</f>
        <v>15</v>
      </c>
      <c r="J1627" s="43"/>
      <c r="K1627" s="44">
        <f>COUNTIFS(A:A,A1627)</f>
        <v>6</v>
      </c>
      <c r="L1627" s="44">
        <f>COUNTIFS(B:B,B1627)</f>
        <v>5</v>
      </c>
      <c r="M1627" s="46" t="s">
        <v>323</v>
      </c>
      <c r="N1627" s="49"/>
      <c r="O1627" s="46" t="s">
        <v>322</v>
      </c>
      <c r="P1627" s="39" t="s">
        <v>2979</v>
      </c>
    </row>
    <row r="1628" spans="1:16" hidden="1" x14ac:dyDescent="0.3">
      <c r="A1628" s="59" t="s">
        <v>319</v>
      </c>
      <c r="B1628" s="59" t="s">
        <v>327</v>
      </c>
      <c r="C1628" s="54" t="str">
        <f>UPPER(LEFT(O1628,1))&amp;RIGHT(O1628,LEN(O1628)-1)</f>
        <v>I've been here nearly an hour of your Earth time.</v>
      </c>
      <c r="D1628" s="48">
        <v>321</v>
      </c>
      <c r="E1628" s="42">
        <f>VLOOKUP(D1628,episodes!$A$1:$B$81,2,FALSE)</f>
        <v>77</v>
      </c>
      <c r="F1628" s="37" t="str">
        <f>VLOOKUP(D1628,episodes!$A$1:$E$81,5,FALSE)</f>
        <v>The Cloud Minders</v>
      </c>
      <c r="G1628" s="37">
        <f>VLOOKUP(D1628,episodes!$A$1:$D$81,3,FALSE)</f>
        <v>3</v>
      </c>
      <c r="H1628" s="37">
        <f>VLOOKUP(D1628,episodes!$A$1:$D$81,4,FALSE)</f>
        <v>21</v>
      </c>
      <c r="J1628" s="43"/>
      <c r="K1628" s="44">
        <f>COUNTIFS(A:A,A1628)</f>
        <v>6</v>
      </c>
      <c r="L1628" s="44">
        <f>COUNTIFS(B:B,B1628)</f>
        <v>5</v>
      </c>
      <c r="M1628" s="46" t="s">
        <v>324</v>
      </c>
      <c r="O1628" s="49" t="s">
        <v>325</v>
      </c>
      <c r="P1628" s="39" t="s">
        <v>2979</v>
      </c>
    </row>
    <row r="1629" spans="1:16" hidden="1" x14ac:dyDescent="0.3">
      <c r="A1629" s="59" t="s">
        <v>319</v>
      </c>
      <c r="B1629" s="59" t="s">
        <v>327</v>
      </c>
      <c r="C1629" s="54" t="str">
        <f>UPPER(LEFT(O1629,1))&amp;RIGHT(O1629,LEN(O1629)-1)</f>
        <v>The Excalbian recreation of Abraham Lincoln asks if they still measure time in minutes, to which Kirk responds that they "can convert to it".</v>
      </c>
      <c r="D1629" s="48">
        <v>322</v>
      </c>
      <c r="E1629" s="42">
        <f>VLOOKUP(D1629,episodes!$A$1:$B$81,2,FALSE)</f>
        <v>78</v>
      </c>
      <c r="F1629" s="37" t="str">
        <f>VLOOKUP(D1629,episodes!$A$1:$E$81,5,FALSE)</f>
        <v>The Savage Curtain</v>
      </c>
      <c r="G1629" s="37">
        <f>VLOOKUP(D1629,episodes!$A$1:$D$81,3,FALSE)</f>
        <v>3</v>
      </c>
      <c r="H1629" s="37">
        <f>VLOOKUP(D1629,episodes!$A$1:$D$81,4,FALSE)</f>
        <v>22</v>
      </c>
      <c r="J1629" s="43"/>
      <c r="K1629" s="44">
        <f>COUNTIFS(A:A,A1629)</f>
        <v>6</v>
      </c>
      <c r="L1629" s="44">
        <f>COUNTIFS(B:B,B1629)</f>
        <v>5</v>
      </c>
      <c r="M1629" s="39" t="s">
        <v>637</v>
      </c>
      <c r="N1629" s="49"/>
      <c r="O1629" s="46" t="s">
        <v>1063</v>
      </c>
      <c r="P1629" s="39" t="s">
        <v>2979</v>
      </c>
    </row>
    <row r="1630" spans="1:16" hidden="1" x14ac:dyDescent="0.3">
      <c r="A1630" s="40" t="s">
        <v>1954</v>
      </c>
      <c r="B1630" s="34" t="s">
        <v>507</v>
      </c>
      <c r="C1630" s="50" t="s">
        <v>3239</v>
      </c>
      <c r="D1630" s="48">
        <v>110</v>
      </c>
      <c r="E1630" s="42">
        <f>VLOOKUP(D1630,episodes!$A$1:$B$76,2,FALSE)</f>
        <v>11</v>
      </c>
      <c r="F1630" s="37" t="str">
        <f>VLOOKUP(D1630,episodes!$A$1:$E$76,5,FALSE)</f>
        <v>The Corbomite Maneuver</v>
      </c>
      <c r="G1630" s="37">
        <f>VLOOKUP(D1630,episodes!$A$1:$D$76,3,FALSE)</f>
        <v>1</v>
      </c>
      <c r="H1630" s="37">
        <f>VLOOKUP(D1630,episodes!$A$1:$D$76,4,FALSE)</f>
        <v>10</v>
      </c>
      <c r="J1630" s="43"/>
      <c r="K1630" s="44">
        <f>COUNTIFS(A:A,A1629)</f>
        <v>6</v>
      </c>
      <c r="L1630" s="44">
        <f>COUNTIFS(B:B,B1630)</f>
        <v>45</v>
      </c>
      <c r="M1630" s="46"/>
      <c r="N1630" s="46"/>
      <c r="O1630" s="46" t="s">
        <v>1649</v>
      </c>
      <c r="P1630" s="46" t="s">
        <v>2979</v>
      </c>
    </row>
    <row r="1631" spans="1:16" hidden="1" x14ac:dyDescent="0.3">
      <c r="A1631" s="40" t="s">
        <v>305</v>
      </c>
      <c r="B1631" s="40" t="s">
        <v>644</v>
      </c>
      <c r="C1631" s="54" t="str">
        <f>UPPER(LEFT(O1631,1))&amp;RIGHT(O1631,LEN(O1631)-1)</f>
        <v>..</v>
      </c>
      <c r="D1631" s="48">
        <v>129</v>
      </c>
      <c r="E1631" s="42">
        <f>VLOOKUP(D1631,episodes!$A$1:$B$81,2,FALSE)</f>
        <v>30</v>
      </c>
      <c r="F1631" s="37" t="str">
        <f>VLOOKUP(D1631,episodes!$A$1:$E$81,5,FALSE)</f>
        <v>Operation: Annihilate!</v>
      </c>
      <c r="G1631" s="37">
        <f>VLOOKUP(D1631,episodes!$A$1:$D$81,3,FALSE)</f>
        <v>1</v>
      </c>
      <c r="H1631" s="37">
        <f>VLOOKUP(D1631,episodes!$A$1:$D$81,4,FALSE)</f>
        <v>29</v>
      </c>
      <c r="J1631" s="43"/>
      <c r="K1631" s="44">
        <f>COUNTIFS(A:A,A1631)</f>
        <v>7</v>
      </c>
      <c r="L1631" s="44">
        <f>COUNTIFS(B:B,B1631)</f>
        <v>3</v>
      </c>
      <c r="M1631" s="46" t="s">
        <v>192</v>
      </c>
      <c r="N1631" s="49" t="s">
        <v>192</v>
      </c>
      <c r="O1631" s="46" t="s">
        <v>192</v>
      </c>
      <c r="P1631" s="39" t="s">
        <v>2979</v>
      </c>
    </row>
    <row r="1632" spans="1:16" hidden="1" x14ac:dyDescent="0.3">
      <c r="A1632" s="59" t="s">
        <v>305</v>
      </c>
      <c r="B1632" s="59" t="s">
        <v>643</v>
      </c>
      <c r="C1632" s="54" t="str">
        <f>UPPER(LEFT(O1632,1))&amp;RIGHT(O1632,LEN(O1632)-1)</f>
        <v>..</v>
      </c>
      <c r="D1632" s="48">
        <v>206</v>
      </c>
      <c r="E1632" s="42">
        <f>VLOOKUP(D1632,episodes!$A$1:$B$81,2,FALSE)</f>
        <v>36</v>
      </c>
      <c r="F1632" s="37" t="str">
        <f>VLOOKUP(D1632,episodes!$A$1:$E$81,5,FALSE)</f>
        <v>The Doomsday Machine</v>
      </c>
      <c r="G1632" s="37">
        <f>VLOOKUP(D1632,episodes!$A$1:$D$81,3,FALSE)</f>
        <v>2</v>
      </c>
      <c r="H1632" s="37">
        <f>VLOOKUP(D1632,episodes!$A$1:$D$81,4,FALSE)</f>
        <v>6</v>
      </c>
      <c r="J1632" s="43"/>
      <c r="K1632" s="44">
        <f>COUNTIFS(A:A,A1632)</f>
        <v>7</v>
      </c>
      <c r="L1632" s="44">
        <f>COUNTIFS(B:B,B1632)</f>
        <v>2</v>
      </c>
      <c r="M1632" s="46" t="s">
        <v>192</v>
      </c>
      <c r="N1632" s="49" t="s">
        <v>192</v>
      </c>
      <c r="O1632" s="46" t="s">
        <v>192</v>
      </c>
      <c r="P1632" s="39" t="s">
        <v>2979</v>
      </c>
    </row>
    <row r="1633" spans="1:16" hidden="1" x14ac:dyDescent="0.3">
      <c r="A1633" s="59" t="s">
        <v>305</v>
      </c>
      <c r="B1633" s="59" t="s">
        <v>644</v>
      </c>
      <c r="C1633" s="54" t="str">
        <f>UPPER(LEFT(O1633,1))&amp;RIGHT(O1633,LEN(O1633)-1)</f>
        <v>..</v>
      </c>
      <c r="D1633" s="48">
        <v>210</v>
      </c>
      <c r="E1633" s="42">
        <f>VLOOKUP(D1633,episodes!$A$1:$B$81,2,FALSE)</f>
        <v>40</v>
      </c>
      <c r="F1633" s="37" t="str">
        <f>VLOOKUP(D1633,episodes!$A$1:$E$81,5,FALSE)</f>
        <v>Journey to Babel</v>
      </c>
      <c r="G1633" s="37">
        <f>VLOOKUP(D1633,episodes!$A$1:$D$81,3,FALSE)</f>
        <v>2</v>
      </c>
      <c r="H1633" s="37">
        <f>VLOOKUP(D1633,episodes!$A$1:$D$81,4,FALSE)</f>
        <v>10</v>
      </c>
      <c r="J1633" s="43"/>
      <c r="K1633" s="44">
        <f>COUNTIFS(A:A,A1633)</f>
        <v>7</v>
      </c>
      <c r="L1633" s="44">
        <f>COUNTIFS(B:B,B1633)</f>
        <v>3</v>
      </c>
      <c r="M1633" s="46" t="s">
        <v>192</v>
      </c>
      <c r="N1633" s="49" t="s">
        <v>192</v>
      </c>
      <c r="O1633" s="46" t="s">
        <v>192</v>
      </c>
      <c r="P1633" s="39" t="s">
        <v>2979</v>
      </c>
    </row>
    <row r="1634" spans="1:16" hidden="1" x14ac:dyDescent="0.3">
      <c r="A1634" s="59" t="s">
        <v>305</v>
      </c>
      <c r="B1634" s="59" t="s">
        <v>644</v>
      </c>
      <c r="C1634" s="54" t="e">
        <f>UPPER(LEFT(O1634,1))&amp;RIGHT(O1634,LEN(O1634)-1)</f>
        <v>#VALUE!</v>
      </c>
      <c r="D1634" s="36">
        <v>213</v>
      </c>
      <c r="E1634" s="42">
        <f>VLOOKUP(D1634,episodes!$A$1:$B$81,2,FALSE)</f>
        <v>43</v>
      </c>
      <c r="F1634" s="37" t="str">
        <f>VLOOKUP(D1634,episodes!$A$1:$E$81,5,FALSE)</f>
        <v>Obsession</v>
      </c>
      <c r="G1634" s="37">
        <f>VLOOKUP(D1634,episodes!$A$1:$D$81,3,FALSE)</f>
        <v>2</v>
      </c>
      <c r="H1634" s="37">
        <f>VLOOKUP(D1634,episodes!$A$1:$D$81,4,FALSE)</f>
        <v>13</v>
      </c>
      <c r="J1634" s="43"/>
      <c r="K1634" s="44"/>
      <c r="L1634" s="44"/>
      <c r="O1634" s="63"/>
      <c r="P1634" s="39" t="s">
        <v>2979</v>
      </c>
    </row>
    <row r="1635" spans="1:16" hidden="1" x14ac:dyDescent="0.3">
      <c r="A1635" s="59" t="s">
        <v>305</v>
      </c>
      <c r="B1635" s="59" t="s">
        <v>643</v>
      </c>
      <c r="C1635" s="54" t="str">
        <f>UPPER(LEFT(O1635,1))&amp;RIGHT(O1635,LEN(O1635)-1)</f>
        <v>..</v>
      </c>
      <c r="D1635" s="48">
        <v>217</v>
      </c>
      <c r="E1635" s="42">
        <f>VLOOKUP(D1635,episodes!$A$1:$B$81,2,FALSE)</f>
        <v>47</v>
      </c>
      <c r="F1635" s="37" t="str">
        <f>VLOOKUP(D1635,episodes!$A$1:$E$81,5,FALSE)</f>
        <v>A Piece of the Action</v>
      </c>
      <c r="G1635" s="37">
        <f>VLOOKUP(D1635,episodes!$A$1:$D$81,3,FALSE)</f>
        <v>2</v>
      </c>
      <c r="H1635" s="37">
        <f>VLOOKUP(D1635,episodes!$A$1:$D$81,4,FALSE)</f>
        <v>17</v>
      </c>
      <c r="J1635" s="43"/>
      <c r="K1635" s="44">
        <f>COUNTIFS(A:A,A1635)</f>
        <v>7</v>
      </c>
      <c r="L1635" s="44">
        <f>COUNTIFS(B:B,B1635)</f>
        <v>2</v>
      </c>
      <c r="M1635" s="46" t="s">
        <v>192</v>
      </c>
      <c r="N1635" s="49" t="s">
        <v>192</v>
      </c>
      <c r="O1635" s="46" t="s">
        <v>192</v>
      </c>
      <c r="P1635" s="39" t="s">
        <v>2979</v>
      </c>
    </row>
    <row r="1636" spans="1:16" s="40" customFormat="1" hidden="1" x14ac:dyDescent="0.3">
      <c r="A1636" s="59" t="s">
        <v>305</v>
      </c>
      <c r="B1636" s="59" t="s">
        <v>507</v>
      </c>
      <c r="C1636" s="54" t="str">
        <f>UPPER(LEFT(O1636,1))&amp;RIGHT(O1636,LEN(O1636)-1)</f>
        <v>Dilithium used to control matter-antimatter reaction</v>
      </c>
      <c r="D1636" s="41">
        <v>999</v>
      </c>
      <c r="E1636" s="42" t="e">
        <f>VLOOKUP(D1636,episodes!$A$1:$B$81,2,FALSE)</f>
        <v>#N/A</v>
      </c>
      <c r="F1636" s="37" t="e">
        <f>VLOOKUP(D1636,episodes!$A$1:$E$81,5,FALSE)</f>
        <v>#N/A</v>
      </c>
      <c r="G1636" s="37" t="e">
        <f>VLOOKUP(D1636,episodes!$A$1:$D$81,3,FALSE)</f>
        <v>#N/A</v>
      </c>
      <c r="H1636" s="37" t="e">
        <f>VLOOKUP(D1636,episodes!$A$1:$D$81,4,FALSE)</f>
        <v>#N/A</v>
      </c>
      <c r="I1636" s="36"/>
      <c r="J1636" s="43"/>
      <c r="K1636" s="44">
        <f>COUNTIFS(A:A,A1636)</f>
        <v>7</v>
      </c>
      <c r="L1636" s="44">
        <f>COUNTIFS(B:B,B1636)</f>
        <v>45</v>
      </c>
      <c r="M1636" s="46"/>
      <c r="N1636" s="39"/>
      <c r="O1636" s="39" t="s">
        <v>347</v>
      </c>
      <c r="P1636" s="39" t="s">
        <v>2979</v>
      </c>
    </row>
    <row r="1637" spans="1:16" hidden="1" x14ac:dyDescent="0.3">
      <c r="A1637" s="40" t="s">
        <v>1955</v>
      </c>
      <c r="B1637" s="34" t="s">
        <v>703</v>
      </c>
      <c r="C1637" s="35" t="s">
        <v>2588</v>
      </c>
      <c r="D1637" s="41">
        <v>102</v>
      </c>
      <c r="E1637" s="42">
        <f>VLOOKUP(D1637,episodes!$A$1:$B$76,2,FALSE)</f>
        <v>3</v>
      </c>
      <c r="F1637" s="37" t="str">
        <f>VLOOKUP(D1637,episodes!$A$1:$E$76,5,FALSE)</f>
        <v>Charlie X</v>
      </c>
      <c r="G1637" s="37">
        <f>VLOOKUP(D1637,episodes!$A$1:$D$76,3,FALSE)</f>
        <v>1</v>
      </c>
      <c r="H1637" s="37">
        <f>VLOOKUP(D1637,episodes!$A$1:$D$76,4,FALSE)</f>
        <v>2</v>
      </c>
      <c r="J1637" s="43"/>
      <c r="K1637" s="44">
        <f>COUNTIFS(A:A,A1636)</f>
        <v>7</v>
      </c>
      <c r="L1637" s="44">
        <f>COUNTIFS(B:B,B1637)</f>
        <v>9</v>
      </c>
      <c r="M1637" s="39" t="s">
        <v>2493</v>
      </c>
      <c r="N1637" s="39" t="s">
        <v>573</v>
      </c>
      <c r="O1637" s="39" t="s">
        <v>1051</v>
      </c>
      <c r="P1637" s="39" t="s">
        <v>2998</v>
      </c>
    </row>
    <row r="1638" spans="1:16" hidden="1" x14ac:dyDescent="0.3">
      <c r="A1638" s="40" t="s">
        <v>1955</v>
      </c>
      <c r="B1638" s="34" t="s">
        <v>703</v>
      </c>
      <c r="C1638" s="50" t="s">
        <v>1052</v>
      </c>
      <c r="D1638" s="41">
        <v>104</v>
      </c>
      <c r="E1638" s="42">
        <f>VLOOKUP(D1638,episodes!$A$1:$B$76,2,FALSE)</f>
        <v>5</v>
      </c>
      <c r="F1638" s="37" t="str">
        <f>VLOOKUP(D1638,episodes!$A$1:$E$76,5,FALSE)</f>
        <v>The Naked Time</v>
      </c>
      <c r="G1638" s="37">
        <f>VLOOKUP(D1638,episodes!$A$1:$D$76,3,FALSE)</f>
        <v>1</v>
      </c>
      <c r="H1638" s="37">
        <f>VLOOKUP(D1638,episodes!$A$1:$D$76,4,FALSE)</f>
        <v>4</v>
      </c>
      <c r="J1638" s="43"/>
      <c r="K1638" s="44">
        <f>COUNTIFS(A:A,A1637)</f>
        <v>7</v>
      </c>
      <c r="L1638" s="44">
        <f>COUNTIFS(B:B,B1638)</f>
        <v>9</v>
      </c>
      <c r="M1638" s="39" t="s">
        <v>2493</v>
      </c>
      <c r="N1638" s="39" t="s">
        <v>227</v>
      </c>
      <c r="O1638" s="39" t="s">
        <v>1052</v>
      </c>
      <c r="P1638" s="39" t="s">
        <v>2979</v>
      </c>
    </row>
    <row r="1639" spans="1:16" hidden="1" x14ac:dyDescent="0.3">
      <c r="A1639" s="40" t="s">
        <v>1955</v>
      </c>
      <c r="B1639" s="34" t="s">
        <v>703</v>
      </c>
      <c r="C1639" s="50" t="s">
        <v>1052</v>
      </c>
      <c r="D1639" s="41">
        <v>106</v>
      </c>
      <c r="E1639" s="42">
        <f>VLOOKUP(D1639,episodes!$A$1:$B$76,2,FALSE)</f>
        <v>7</v>
      </c>
      <c r="F1639" s="37" t="str">
        <f>VLOOKUP(D1639,episodes!$A$1:$E$76,5,FALSE)</f>
        <v>Mudd's Women</v>
      </c>
      <c r="G1639" s="37">
        <f>VLOOKUP(D1639,episodes!$A$1:$D$76,3,FALSE)</f>
        <v>1</v>
      </c>
      <c r="H1639" s="37">
        <f>VLOOKUP(D1639,episodes!$A$1:$D$76,4,FALSE)</f>
        <v>6</v>
      </c>
      <c r="J1639" s="43"/>
      <c r="K1639" s="44">
        <f>COUNTIFS(A:A,A1638)</f>
        <v>7</v>
      </c>
      <c r="L1639" s="44">
        <f>COUNTIFS(B:B,B1639)</f>
        <v>9</v>
      </c>
      <c r="M1639" s="39" t="s">
        <v>2493</v>
      </c>
      <c r="O1639" s="39" t="s">
        <v>1052</v>
      </c>
      <c r="P1639" s="39" t="s">
        <v>3024</v>
      </c>
    </row>
    <row r="1640" spans="1:16" hidden="1" x14ac:dyDescent="0.3">
      <c r="A1640" s="40" t="s">
        <v>1955</v>
      </c>
      <c r="B1640" s="34" t="s">
        <v>703</v>
      </c>
      <c r="C1640" s="50" t="s">
        <v>3037</v>
      </c>
      <c r="D1640" s="41">
        <v>108</v>
      </c>
      <c r="E1640" s="42">
        <f>VLOOKUP(D1640,episodes!$A$1:$B$76,2,FALSE)</f>
        <v>9</v>
      </c>
      <c r="F1640" s="37" t="str">
        <f>VLOOKUP(D1640,episodes!$A$1:$E$76,5,FALSE)</f>
        <v>Miri</v>
      </c>
      <c r="G1640" s="37">
        <f>VLOOKUP(D1640,episodes!$A$1:$D$76,3,FALSE)</f>
        <v>1</v>
      </c>
      <c r="H1640" s="37">
        <f>VLOOKUP(D1640,episodes!$A$1:$D$76,4,FALSE)</f>
        <v>8</v>
      </c>
      <c r="J1640" s="43"/>
      <c r="K1640" s="44">
        <f>COUNTIFS(A:A,A1639)</f>
        <v>7</v>
      </c>
      <c r="L1640" s="44">
        <f>COUNTIFS(B:B,B1640)</f>
        <v>9</v>
      </c>
      <c r="M1640" s="39" t="s">
        <v>584</v>
      </c>
      <c r="N1640" s="39" t="s">
        <v>2491</v>
      </c>
      <c r="O1640" s="39" t="s">
        <v>3037</v>
      </c>
      <c r="P1640" s="39" t="s">
        <v>2979</v>
      </c>
    </row>
    <row r="1641" spans="1:16" hidden="1" x14ac:dyDescent="0.3">
      <c r="A1641" s="40" t="s">
        <v>1955</v>
      </c>
      <c r="B1641" s="34" t="s">
        <v>703</v>
      </c>
      <c r="C1641" s="50" t="s">
        <v>1052</v>
      </c>
      <c r="D1641" s="41">
        <v>110</v>
      </c>
      <c r="E1641" s="42">
        <f>VLOOKUP(D1641,episodes!$A$1:$B$76,2,FALSE)</f>
        <v>11</v>
      </c>
      <c r="F1641" s="37" t="str">
        <f>VLOOKUP(D1641,episodes!$A$1:$E$76,5,FALSE)</f>
        <v>The Corbomite Maneuver</v>
      </c>
      <c r="G1641" s="37">
        <f>VLOOKUP(D1641,episodes!$A$1:$D$76,3,FALSE)</f>
        <v>1</v>
      </c>
      <c r="H1641" s="37">
        <f>VLOOKUP(D1641,episodes!$A$1:$D$76,4,FALSE)</f>
        <v>10</v>
      </c>
      <c r="J1641" s="43"/>
      <c r="K1641" s="44">
        <f>COUNTIFS(A:A,A1640)</f>
        <v>7</v>
      </c>
      <c r="L1641" s="44">
        <f>COUNTIFS(B:B,B1641)</f>
        <v>9</v>
      </c>
      <c r="M1641" s="39" t="s">
        <v>2493</v>
      </c>
      <c r="N1641" s="45"/>
      <c r="O1641" s="39" t="s">
        <v>1052</v>
      </c>
      <c r="P1641" s="39" t="s">
        <v>3054</v>
      </c>
    </row>
    <row r="1642" spans="1:16" hidden="1" x14ac:dyDescent="0.3">
      <c r="A1642" s="40" t="s">
        <v>1955</v>
      </c>
      <c r="B1642" s="34" t="s">
        <v>703</v>
      </c>
      <c r="C1642" s="50" t="s">
        <v>1052</v>
      </c>
      <c r="D1642" s="48">
        <v>120</v>
      </c>
      <c r="E1642" s="42">
        <f>VLOOKUP(D1642,episodes!$A$1:$B$76,2,FALSE)</f>
        <v>21</v>
      </c>
      <c r="F1642" s="37" t="str">
        <f>VLOOKUP(D1642,episodes!$A$1:$E$76,5,FALSE)</f>
        <v>Court Martial</v>
      </c>
      <c r="G1642" s="37">
        <f>VLOOKUP(D1642,episodes!$A$1:$D$76,3,FALSE)</f>
        <v>1</v>
      </c>
      <c r="H1642" s="37">
        <f>VLOOKUP(D1642,episodes!$A$1:$D$76,4,FALSE)</f>
        <v>20</v>
      </c>
      <c r="J1642" s="43"/>
      <c r="K1642" s="44">
        <f>COUNTIFS(A:A,A1641)</f>
        <v>7</v>
      </c>
      <c r="L1642" s="44">
        <f>COUNTIFS(B:B,B1642)</f>
        <v>9</v>
      </c>
      <c r="M1642" s="39" t="s">
        <v>2493</v>
      </c>
      <c r="N1642" s="46"/>
      <c r="O1642" s="39" t="s">
        <v>1052</v>
      </c>
      <c r="P1642" s="46" t="s">
        <v>3104</v>
      </c>
    </row>
    <row r="1643" spans="1:16" hidden="1" x14ac:dyDescent="0.3">
      <c r="A1643" s="40" t="s">
        <v>1955</v>
      </c>
      <c r="B1643" s="34" t="s">
        <v>703</v>
      </c>
      <c r="C1643" s="54" t="str">
        <f>UPPER(LEFT(O1643,1))&amp;RIGHT(O1643,LEN(O1643)-1)</f>
        <v>Violent emotions about leaving his ship breaks spores hold</v>
      </c>
      <c r="D1643" s="48">
        <v>124</v>
      </c>
      <c r="E1643" s="42">
        <f>VLOOKUP(D1643,episodes!$A$1:$B$76,2,FALSE)</f>
        <v>25</v>
      </c>
      <c r="F1643" s="37" t="str">
        <f>VLOOKUP(D1643,episodes!$A$1:$E$76,5,FALSE)</f>
        <v>This Side of Paradise</v>
      </c>
      <c r="G1643" s="37">
        <f>VLOOKUP(D1643,episodes!$A$1:$D$76,3,FALSE)</f>
        <v>1</v>
      </c>
      <c r="H1643" s="37">
        <f>VLOOKUP(D1643,episodes!$A$1:$D$76,4,FALSE)</f>
        <v>24</v>
      </c>
      <c r="J1643" s="43"/>
      <c r="K1643" s="44">
        <f>COUNTIFS(A:A,A1642)</f>
        <v>7</v>
      </c>
      <c r="L1643" s="44">
        <f>COUNTIFS(B:B,B1643)</f>
        <v>9</v>
      </c>
      <c r="M1643" s="39" t="s">
        <v>2493</v>
      </c>
      <c r="N1643" s="39" t="s">
        <v>2554</v>
      </c>
      <c r="O1643" s="46" t="s">
        <v>656</v>
      </c>
      <c r="P1643" s="46" t="s">
        <v>2979</v>
      </c>
    </row>
    <row r="1644" spans="1:16" hidden="1" x14ac:dyDescent="0.3">
      <c r="A1644" s="40" t="s">
        <v>3457</v>
      </c>
      <c r="B1644" s="40" t="s">
        <v>3409</v>
      </c>
      <c r="C1644" s="35" t="s">
        <v>3456</v>
      </c>
      <c r="D1644" s="41">
        <v>204</v>
      </c>
      <c r="E1644" s="42">
        <f>VLOOKUP(D1644,episodes!$A$1:$B$81,2,FALSE)</f>
        <v>34</v>
      </c>
      <c r="F1644" s="37" t="str">
        <f>VLOOKUP(D1644,episodes!$A$1:$E$81,5,FALSE)</f>
        <v>Mirror, Mirror</v>
      </c>
      <c r="G1644" s="37">
        <f>VLOOKUP(D1644,episodes!$A$1:$D$81,3,FALSE)</f>
        <v>2</v>
      </c>
      <c r="H1644" s="37">
        <f>VLOOKUP(D1644,episodes!$A$1:$D$81,4,FALSE)</f>
        <v>4</v>
      </c>
      <c r="J1644" s="43"/>
      <c r="K1644" s="44">
        <f>COUNTIFS(A:A,A1644)</f>
        <v>1</v>
      </c>
      <c r="L1644" s="44">
        <f>COUNTIFS(B:B,B1644)</f>
        <v>1</v>
      </c>
      <c r="N1644" s="39" t="s">
        <v>192</v>
      </c>
      <c r="O1644" s="62"/>
      <c r="P1644" s="39" t="s">
        <v>2979</v>
      </c>
    </row>
    <row r="1645" spans="1:16" hidden="1" x14ac:dyDescent="0.3">
      <c r="A1645" s="40" t="s">
        <v>1956</v>
      </c>
      <c r="B1645" s="34" t="s">
        <v>0</v>
      </c>
      <c r="C1645" s="54" t="str">
        <f>UPPER(LEFT(O1645,1))&amp;RIGHT(O1645,LEN(O1645)-1)</f>
        <v>To modern audiences, however, she often comes off as more of a Dirty Coward.</v>
      </c>
      <c r="D1645" s="36">
        <v>122</v>
      </c>
      <c r="E1645" s="42">
        <f>VLOOKUP(D1645,episodes!$A$1:$B$76,2,FALSE)</f>
        <v>23</v>
      </c>
      <c r="F1645" s="37" t="str">
        <f>VLOOKUP(D1645,episodes!$A$1:$E$76,5,FALSE)</f>
        <v>Space Seed</v>
      </c>
      <c r="G1645" s="37">
        <f>VLOOKUP(D1645,episodes!$A$1:$D$76,3,FALSE)</f>
        <v>1</v>
      </c>
      <c r="H1645" s="37">
        <f>VLOOKUP(D1645,episodes!$A$1:$D$76,4,FALSE)</f>
        <v>22</v>
      </c>
      <c r="J1645" s="43"/>
      <c r="K1645" s="44">
        <f>COUNTIFS(A:A,A1644)</f>
        <v>1</v>
      </c>
      <c r="L1645" s="44">
        <f>COUNTIFS(B:B,B1645)</f>
        <v>63</v>
      </c>
      <c r="M1645" s="39" t="s">
        <v>517</v>
      </c>
      <c r="O1645" s="39" t="s">
        <v>495</v>
      </c>
      <c r="P1645" s="39" t="s">
        <v>2979</v>
      </c>
    </row>
    <row r="1646" spans="1:16" hidden="1" x14ac:dyDescent="0.3">
      <c r="A1646" s="40" t="s">
        <v>1956</v>
      </c>
      <c r="B1646" s="40" t="s">
        <v>0</v>
      </c>
      <c r="C1646" s="35" t="s">
        <v>3460</v>
      </c>
      <c r="D1646" s="41">
        <v>204</v>
      </c>
      <c r="E1646" s="42">
        <f>VLOOKUP(D1646,episodes!$A$1:$B$81,2,FALSE)</f>
        <v>34</v>
      </c>
      <c r="F1646" s="37" t="str">
        <f>VLOOKUP(D1646,episodes!$A$1:$E$81,5,FALSE)</f>
        <v>Mirror, Mirror</v>
      </c>
      <c r="G1646" s="37">
        <f>VLOOKUP(D1646,episodes!$A$1:$D$81,3,FALSE)</f>
        <v>2</v>
      </c>
      <c r="H1646" s="37">
        <f>VLOOKUP(D1646,episodes!$A$1:$D$81,4,FALSE)</f>
        <v>4</v>
      </c>
      <c r="J1646" s="43"/>
      <c r="K1646" s="44">
        <f>COUNTIFS(A:A,A1646)</f>
        <v>4</v>
      </c>
      <c r="L1646" s="44">
        <f>COUNTIFS(B:B,B1646)</f>
        <v>63</v>
      </c>
      <c r="N1646" s="39" t="s">
        <v>192</v>
      </c>
      <c r="O1646" s="62"/>
      <c r="P1646" s="39" t="s">
        <v>2979</v>
      </c>
    </row>
    <row r="1647" spans="1:16" hidden="1" x14ac:dyDescent="0.3">
      <c r="A1647" s="40" t="s">
        <v>1956</v>
      </c>
      <c r="B1647" s="40" t="s">
        <v>0</v>
      </c>
      <c r="C1647" s="35" t="s">
        <v>3425</v>
      </c>
      <c r="D1647" s="41">
        <v>204</v>
      </c>
      <c r="E1647" s="42">
        <f>VLOOKUP(D1647,episodes!$A$1:$B$81,2,FALSE)</f>
        <v>34</v>
      </c>
      <c r="F1647" s="37" t="str">
        <f>VLOOKUP(D1647,episodes!$A$1:$E$81,5,FALSE)</f>
        <v>Mirror, Mirror</v>
      </c>
      <c r="G1647" s="37">
        <f>VLOOKUP(D1647,episodes!$A$1:$D$81,3,FALSE)</f>
        <v>2</v>
      </c>
      <c r="H1647" s="37">
        <f>VLOOKUP(D1647,episodes!$A$1:$D$81,4,FALSE)</f>
        <v>4</v>
      </c>
      <c r="J1647" s="43"/>
      <c r="K1647" s="44">
        <f>COUNTIFS(A:A,A1647)</f>
        <v>4</v>
      </c>
      <c r="L1647" s="44">
        <f>COUNTIFS(B:B,B1647)</f>
        <v>63</v>
      </c>
      <c r="N1647" s="39" t="s">
        <v>192</v>
      </c>
      <c r="O1647" s="62"/>
      <c r="P1647" s="39" t="s">
        <v>2979</v>
      </c>
    </row>
    <row r="1648" spans="1:16" hidden="1" x14ac:dyDescent="0.3">
      <c r="A1648" s="40" t="s">
        <v>1956</v>
      </c>
      <c r="B1648" s="40" t="s">
        <v>0</v>
      </c>
      <c r="C1648" s="35" t="s">
        <v>3426</v>
      </c>
      <c r="D1648" s="41">
        <v>204</v>
      </c>
      <c r="E1648" s="42">
        <f>VLOOKUP(D1648,episodes!$A$1:$B$81,2,FALSE)</f>
        <v>34</v>
      </c>
      <c r="F1648" s="37" t="str">
        <f>VLOOKUP(D1648,episodes!$A$1:$E$81,5,FALSE)</f>
        <v>Mirror, Mirror</v>
      </c>
      <c r="G1648" s="37">
        <f>VLOOKUP(D1648,episodes!$A$1:$D$81,3,FALSE)</f>
        <v>2</v>
      </c>
      <c r="H1648" s="37">
        <f>VLOOKUP(D1648,episodes!$A$1:$D$81,4,FALSE)</f>
        <v>4</v>
      </c>
      <c r="J1648" s="43"/>
      <c r="K1648" s="44">
        <f>COUNTIFS(A:A,A1648)</f>
        <v>4</v>
      </c>
      <c r="L1648" s="44">
        <f>COUNTIFS(B:B,B1648)</f>
        <v>63</v>
      </c>
      <c r="N1648" s="39" t="s">
        <v>192</v>
      </c>
      <c r="O1648" s="62"/>
      <c r="P1648" s="39" t="s">
        <v>2979</v>
      </c>
    </row>
    <row r="1649" spans="1:16" hidden="1" x14ac:dyDescent="0.3">
      <c r="A1649" s="59" t="s">
        <v>503</v>
      </c>
      <c r="B1649" s="59" t="s">
        <v>0</v>
      </c>
      <c r="C1649" s="54" t="str">
        <f>UPPER(LEFT(O1649,1))&amp;RIGHT(O1649,LEN(O1649)-1)</f>
        <v>Uhura's greatest fear was losing her youth and beauty</v>
      </c>
      <c r="D1649" s="48">
        <v>304</v>
      </c>
      <c r="E1649" s="42">
        <f>VLOOKUP(D1649,episodes!$A$1:$B$81,2,FALSE)</f>
        <v>60</v>
      </c>
      <c r="F1649" s="37" t="str">
        <f>VLOOKUP(D1649,episodes!$A$1:$E$81,5,FALSE)</f>
        <v>And the Children Shall Lead</v>
      </c>
      <c r="G1649" s="37">
        <f>VLOOKUP(D1649,episodes!$A$1:$D$81,3,FALSE)</f>
        <v>3</v>
      </c>
      <c r="H1649" s="37">
        <f>VLOOKUP(D1649,episodes!$A$1:$D$81,4,FALSE)</f>
        <v>4</v>
      </c>
      <c r="J1649" s="43"/>
      <c r="K1649" s="44">
        <f>COUNTIFS(A:A,A1649)</f>
        <v>1</v>
      </c>
      <c r="L1649" s="44">
        <f>COUNTIFS(B:B,B1649)</f>
        <v>63</v>
      </c>
      <c r="M1649" s="44" t="s">
        <v>1247</v>
      </c>
      <c r="N1649" s="46"/>
      <c r="O1649" s="46" t="s">
        <v>1253</v>
      </c>
      <c r="P1649" s="39" t="s">
        <v>2979</v>
      </c>
    </row>
    <row r="1650" spans="1:16" hidden="1" x14ac:dyDescent="0.3">
      <c r="A1650" s="40" t="s">
        <v>1957</v>
      </c>
      <c r="B1650" s="34" t="s">
        <v>757</v>
      </c>
      <c r="C1650" s="35" t="s">
        <v>2589</v>
      </c>
      <c r="D1650" s="41">
        <v>102</v>
      </c>
      <c r="E1650" s="42">
        <f>VLOOKUP(D1650,episodes!$A$1:$B$76,2,FALSE)</f>
        <v>3</v>
      </c>
      <c r="F1650" s="37" t="str">
        <f>VLOOKUP(D1650,episodes!$A$1:$E$76,5,FALSE)</f>
        <v>Charlie X</v>
      </c>
      <c r="G1650" s="37">
        <f>VLOOKUP(D1650,episodes!$A$1:$D$76,3,FALSE)</f>
        <v>1</v>
      </c>
      <c r="H1650" s="37">
        <f>VLOOKUP(D1650,episodes!$A$1:$D$76,4,FALSE)</f>
        <v>2</v>
      </c>
      <c r="J1650" s="43"/>
      <c r="K1650" s="44">
        <f>COUNTIFS(A:A,A1649)</f>
        <v>1</v>
      </c>
      <c r="L1650" s="44">
        <f>COUNTIFS(B:B,B1650)</f>
        <v>16</v>
      </c>
      <c r="M1650" s="39" t="s">
        <v>573</v>
      </c>
      <c r="N1650" s="39" t="s">
        <v>584</v>
      </c>
      <c r="O1650" s="39" t="s">
        <v>1531</v>
      </c>
      <c r="P1650" s="39" t="s">
        <v>2979</v>
      </c>
    </row>
    <row r="1651" spans="1:16" hidden="1" x14ac:dyDescent="0.3">
      <c r="A1651" s="40" t="s">
        <v>1958</v>
      </c>
      <c r="B1651" s="40" t="s">
        <v>735</v>
      </c>
      <c r="C1651" s="50" t="s">
        <v>3271</v>
      </c>
      <c r="D1651" s="48">
        <v>114</v>
      </c>
      <c r="E1651" s="42">
        <f>VLOOKUP(D1651,episodes!$A$1:$B$76,2,FALSE)</f>
        <v>15</v>
      </c>
      <c r="F1651" s="37" t="str">
        <f>VLOOKUP(D1651,episodes!$A$1:$E$76,5,FALSE)</f>
        <v>Balance of Terror</v>
      </c>
      <c r="G1651" s="37">
        <f>VLOOKUP(D1651,episodes!$A$1:$D$76,3,FALSE)</f>
        <v>1</v>
      </c>
      <c r="H1651" s="37">
        <f>VLOOKUP(D1651,episodes!$A$1:$D$76,4,FALSE)</f>
        <v>14</v>
      </c>
      <c r="J1651" s="43"/>
      <c r="K1651" s="44">
        <f>COUNTIFS(A:A,A1650)</f>
        <v>1</v>
      </c>
      <c r="L1651" s="44">
        <f>COUNTIFS(B:B,B1651)</f>
        <v>2</v>
      </c>
      <c r="M1651" s="46" t="s">
        <v>160</v>
      </c>
      <c r="N1651" s="46"/>
      <c r="O1651" s="46"/>
      <c r="P1651" s="46" t="s">
        <v>2979</v>
      </c>
    </row>
    <row r="1652" spans="1:16" hidden="1" x14ac:dyDescent="0.3">
      <c r="A1652" s="59" t="s">
        <v>330</v>
      </c>
      <c r="B1652" s="59" t="s">
        <v>293</v>
      </c>
      <c r="C1652" s="54" t="e">
        <f>UPPER(LEFT(O1652,1))&amp;RIGHT(O1652,LEN(O1652)-1)</f>
        <v>#VALUE!</v>
      </c>
      <c r="D1652" s="48">
        <v>206</v>
      </c>
      <c r="E1652" s="42">
        <f>VLOOKUP(D1652,episodes!$A$1:$B$81,2,FALSE)</f>
        <v>36</v>
      </c>
      <c r="F1652" s="37" t="str">
        <f>VLOOKUP(D1652,episodes!$A$1:$E$81,5,FALSE)</f>
        <v>The Doomsday Machine</v>
      </c>
      <c r="G1652" s="37">
        <f>VLOOKUP(D1652,episodes!$A$1:$D$81,3,FALSE)</f>
        <v>2</v>
      </c>
      <c r="H1652" s="37">
        <f>VLOOKUP(D1652,episodes!$A$1:$D$81,4,FALSE)</f>
        <v>6</v>
      </c>
      <c r="J1652" s="43"/>
      <c r="K1652" s="44">
        <f>COUNTIFS(A:A,A1652)</f>
        <v>2</v>
      </c>
      <c r="L1652" s="44">
        <f>COUNTIFS(B:B,B1652)</f>
        <v>1</v>
      </c>
      <c r="M1652" s="46" t="s">
        <v>633</v>
      </c>
      <c r="N1652" s="46"/>
      <c r="O1652" s="46"/>
      <c r="P1652" s="39" t="s">
        <v>2979</v>
      </c>
    </row>
    <row r="1653" spans="1:16" hidden="1" x14ac:dyDescent="0.3">
      <c r="A1653" s="40" t="s">
        <v>3421</v>
      </c>
      <c r="B1653" s="40" t="s">
        <v>3461</v>
      </c>
      <c r="C1653" s="35" t="s">
        <v>3442</v>
      </c>
      <c r="D1653" s="41">
        <v>204</v>
      </c>
      <c r="E1653" s="42">
        <f>VLOOKUP(D1653,episodes!$A$1:$B$81,2,FALSE)</f>
        <v>34</v>
      </c>
      <c r="F1653" s="37" t="str">
        <f>VLOOKUP(D1653,episodes!$A$1:$E$81,5,FALSE)</f>
        <v>Mirror, Mirror</v>
      </c>
      <c r="G1653" s="37">
        <f>VLOOKUP(D1653,episodes!$A$1:$D$81,3,FALSE)</f>
        <v>2</v>
      </c>
      <c r="H1653" s="37">
        <f>VLOOKUP(D1653,episodes!$A$1:$D$81,4,FALSE)</f>
        <v>4</v>
      </c>
      <c r="J1653" s="43"/>
      <c r="K1653" s="44">
        <f>COUNTIFS(A:A,A1653)</f>
        <v>4</v>
      </c>
      <c r="L1653" s="44">
        <f>COUNTIFS(B:B,B1653)</f>
        <v>4</v>
      </c>
      <c r="N1653" s="39" t="s">
        <v>192</v>
      </c>
      <c r="O1653" s="62"/>
      <c r="P1653" s="39" t="s">
        <v>2979</v>
      </c>
    </row>
    <row r="1654" spans="1:16" hidden="1" x14ac:dyDescent="0.3">
      <c r="A1654" s="40" t="s">
        <v>3421</v>
      </c>
      <c r="B1654" s="40" t="s">
        <v>3461</v>
      </c>
      <c r="C1654" s="35" t="s">
        <v>3437</v>
      </c>
      <c r="D1654" s="41">
        <v>204</v>
      </c>
      <c r="E1654" s="42">
        <f>VLOOKUP(D1654,episodes!$A$1:$B$81,2,FALSE)</f>
        <v>34</v>
      </c>
      <c r="F1654" s="37" t="str">
        <f>VLOOKUP(D1654,episodes!$A$1:$E$81,5,FALSE)</f>
        <v>Mirror, Mirror</v>
      </c>
      <c r="G1654" s="37">
        <f>VLOOKUP(D1654,episodes!$A$1:$D$81,3,FALSE)</f>
        <v>2</v>
      </c>
      <c r="H1654" s="37">
        <f>VLOOKUP(D1654,episodes!$A$1:$D$81,4,FALSE)</f>
        <v>4</v>
      </c>
      <c r="J1654" s="43"/>
      <c r="K1654" s="44">
        <f>COUNTIFS(A:A,A1654)</f>
        <v>4</v>
      </c>
      <c r="L1654" s="44">
        <f>COUNTIFS(B:B,B1654)</f>
        <v>4</v>
      </c>
      <c r="N1654" s="39" t="s">
        <v>192</v>
      </c>
      <c r="O1654" s="62"/>
      <c r="P1654" s="39" t="s">
        <v>2979</v>
      </c>
    </row>
    <row r="1655" spans="1:16" hidden="1" x14ac:dyDescent="0.3">
      <c r="A1655" s="40" t="s">
        <v>3421</v>
      </c>
      <c r="B1655" s="40" t="s">
        <v>3461</v>
      </c>
      <c r="C1655" s="35" t="s">
        <v>3437</v>
      </c>
      <c r="D1655" s="41">
        <v>204</v>
      </c>
      <c r="E1655" s="42">
        <f>VLOOKUP(D1655,episodes!$A$1:$B$81,2,FALSE)</f>
        <v>34</v>
      </c>
      <c r="F1655" s="37" t="str">
        <f>VLOOKUP(D1655,episodes!$A$1:$E$81,5,FALSE)</f>
        <v>Mirror, Mirror</v>
      </c>
      <c r="G1655" s="37">
        <f>VLOOKUP(D1655,episodes!$A$1:$D$81,3,FALSE)</f>
        <v>2</v>
      </c>
      <c r="H1655" s="37">
        <f>VLOOKUP(D1655,episodes!$A$1:$D$81,4,FALSE)</f>
        <v>4</v>
      </c>
      <c r="J1655" s="43"/>
      <c r="K1655" s="44">
        <f>COUNTIFS(A:A,A1655)</f>
        <v>4</v>
      </c>
      <c r="L1655" s="44">
        <f>COUNTIFS(B:B,B1655)</f>
        <v>4</v>
      </c>
      <c r="N1655" s="39" t="s">
        <v>192</v>
      </c>
      <c r="O1655" s="62"/>
      <c r="P1655" s="39" t="s">
        <v>2979</v>
      </c>
    </row>
    <row r="1656" spans="1:16" hidden="1" x14ac:dyDescent="0.3">
      <c r="A1656" s="40" t="s">
        <v>3421</v>
      </c>
      <c r="B1656" s="40" t="s">
        <v>3461</v>
      </c>
      <c r="C1656" s="35" t="s">
        <v>3437</v>
      </c>
      <c r="D1656" s="41">
        <v>204</v>
      </c>
      <c r="E1656" s="42">
        <f>VLOOKUP(D1656,episodes!$A$1:$B$81,2,FALSE)</f>
        <v>34</v>
      </c>
      <c r="F1656" s="37" t="str">
        <f>VLOOKUP(D1656,episodes!$A$1:$E$81,5,FALSE)</f>
        <v>Mirror, Mirror</v>
      </c>
      <c r="G1656" s="37">
        <f>VLOOKUP(D1656,episodes!$A$1:$D$81,3,FALSE)</f>
        <v>2</v>
      </c>
      <c r="H1656" s="37">
        <f>VLOOKUP(D1656,episodes!$A$1:$D$81,4,FALSE)</f>
        <v>4</v>
      </c>
      <c r="J1656" s="43"/>
      <c r="K1656" s="44">
        <f>COUNTIFS(A:A,A1656)</f>
        <v>4</v>
      </c>
      <c r="L1656" s="44">
        <f>COUNTIFS(B:B,B1656)</f>
        <v>4</v>
      </c>
      <c r="N1656" s="39" t="s">
        <v>192</v>
      </c>
      <c r="O1656" s="62"/>
      <c r="P1656" s="39" t="s">
        <v>2979</v>
      </c>
    </row>
    <row r="1657" spans="1:16" hidden="1" x14ac:dyDescent="0.3">
      <c r="A1657" s="40" t="s">
        <v>1959</v>
      </c>
      <c r="B1657" s="34" t="s">
        <v>751</v>
      </c>
      <c r="C1657" s="54" t="e">
        <f>UPPER(LEFT(O1657,1))&amp;RIGHT(O1657,LEN(O1657)-1)</f>
        <v>#VALUE!</v>
      </c>
      <c r="D1657" s="48">
        <v>124</v>
      </c>
      <c r="E1657" s="42">
        <f>VLOOKUP(D1657,episodes!$A$1:$B$76,2,FALSE)</f>
        <v>25</v>
      </c>
      <c r="F1657" s="37" t="str">
        <f>VLOOKUP(D1657,episodes!$A$1:$E$76,5,FALSE)</f>
        <v>This Side of Paradise</v>
      </c>
      <c r="G1657" s="37">
        <f>VLOOKUP(D1657,episodes!$A$1:$D$76,3,FALSE)</f>
        <v>1</v>
      </c>
      <c r="H1657" s="37">
        <f>VLOOKUP(D1657,episodes!$A$1:$D$76,4,FALSE)</f>
        <v>24</v>
      </c>
      <c r="J1657" s="43"/>
      <c r="K1657" s="44">
        <f>COUNTIFS(A:A,A1656)</f>
        <v>4</v>
      </c>
      <c r="L1657" s="44">
        <f>COUNTIFS(B:B,B1657)</f>
        <v>6</v>
      </c>
      <c r="M1657" s="46" t="s">
        <v>1068</v>
      </c>
      <c r="N1657" s="39" t="s">
        <v>215</v>
      </c>
      <c r="P1657" s="46" t="s">
        <v>3129</v>
      </c>
    </row>
    <row r="1658" spans="1:16" hidden="1" x14ac:dyDescent="0.3">
      <c r="A1658" s="40" t="s">
        <v>1959</v>
      </c>
      <c r="B1658" s="34" t="s">
        <v>812</v>
      </c>
      <c r="C1658" s="54" t="e">
        <f>UPPER(LEFT(O1658,1))&amp;RIGHT(O1658,LEN(O1658)-1)</f>
        <v>#VALUE!</v>
      </c>
      <c r="D1658" s="57">
        <v>126</v>
      </c>
      <c r="E1658" s="42">
        <f>VLOOKUP(D1658,episodes!$A$1:$B$76,2,FALSE)</f>
        <v>27</v>
      </c>
      <c r="F1658" s="37" t="str">
        <f>VLOOKUP(D1658,episodes!$A$1:$E$76,5,FALSE)</f>
        <v>Errand of Mercy</v>
      </c>
      <c r="G1658" s="37">
        <f>VLOOKUP(D1658,episodes!$A$1:$D$76,3,FALSE)</f>
        <v>1</v>
      </c>
      <c r="H1658" s="37">
        <f>VLOOKUP(D1658,episodes!$A$1:$D$76,4,FALSE)</f>
        <v>26</v>
      </c>
      <c r="J1658" s="43"/>
      <c r="K1658" s="44">
        <f>COUNTIFS(A:A,A1657)</f>
        <v>3</v>
      </c>
      <c r="L1658" s="44">
        <f>COUNTIFS(B:B,B1658)</f>
        <v>13</v>
      </c>
      <c r="M1658" s="46" t="s">
        <v>2491</v>
      </c>
      <c r="N1658" s="39" t="s">
        <v>339</v>
      </c>
      <c r="P1658" s="46" t="s">
        <v>3204</v>
      </c>
    </row>
    <row r="1659" spans="1:16" hidden="1" x14ac:dyDescent="0.3">
      <c r="A1659" s="40" t="s">
        <v>1959</v>
      </c>
      <c r="B1659" s="34" t="s">
        <v>752</v>
      </c>
      <c r="C1659" s="54" t="str">
        <f>UPPER(LEFT(O1659,1))&amp;RIGHT(O1659,LEN(O1659)-1)</f>
        <v>Spock tells Kirk Edith Keeler must die to put history back on track</v>
      </c>
      <c r="D1659" s="48">
        <v>128</v>
      </c>
      <c r="E1659" s="42">
        <f>VLOOKUP(D1659,episodes!$A$1:$B$76,2,FALSE)</f>
        <v>29</v>
      </c>
      <c r="F1659" s="37" t="str">
        <f>VLOOKUP(D1659,episodes!$A$1:$E$76,5,FALSE)</f>
        <v>The City on the Edge of Forever</v>
      </c>
      <c r="G1659" s="37">
        <f>VLOOKUP(D1659,episodes!$A$1:$D$76,3,FALSE)</f>
        <v>1</v>
      </c>
      <c r="H1659" s="37">
        <f>VLOOKUP(D1659,episodes!$A$1:$D$76,4,FALSE)</f>
        <v>28</v>
      </c>
      <c r="J1659" s="43"/>
      <c r="K1659" s="44">
        <f>COUNTIFS(A:A,A1658)</f>
        <v>3</v>
      </c>
      <c r="L1659" s="44">
        <f>COUNTIFS(B:B,B1659)</f>
        <v>1</v>
      </c>
      <c r="M1659" s="46" t="s">
        <v>1068</v>
      </c>
      <c r="N1659" s="46"/>
      <c r="O1659" s="39" t="s">
        <v>1358</v>
      </c>
      <c r="P1659" s="46" t="s">
        <v>3161</v>
      </c>
    </row>
    <row r="1660" spans="1:16" hidden="1" x14ac:dyDescent="0.3">
      <c r="A1660" s="40" t="s">
        <v>1960</v>
      </c>
      <c r="B1660" s="43" t="s">
        <v>798</v>
      </c>
      <c r="C1660" s="50" t="s">
        <v>3208</v>
      </c>
      <c r="D1660" s="41">
        <v>108</v>
      </c>
      <c r="E1660" s="42">
        <f>VLOOKUP(D1660,episodes!$A$1:$B$76,2,FALSE)</f>
        <v>9</v>
      </c>
      <c r="F1660" s="37" t="str">
        <f>VLOOKUP(D1660,episodes!$A$1:$E$76,5,FALSE)</f>
        <v>Miri</v>
      </c>
      <c r="G1660" s="37">
        <f>VLOOKUP(D1660,episodes!$A$1:$D$76,3,FALSE)</f>
        <v>1</v>
      </c>
      <c r="H1660" s="37">
        <f>VLOOKUP(D1660,episodes!$A$1:$D$76,4,FALSE)</f>
        <v>8</v>
      </c>
      <c r="J1660" s="43"/>
      <c r="K1660" s="44">
        <f>COUNTIFS(A:A,A1659)</f>
        <v>3</v>
      </c>
      <c r="L1660" s="44">
        <f>COUNTIFS(B:B,B1660)</f>
        <v>9</v>
      </c>
      <c r="M1660" s="46"/>
      <c r="O1660" s="39" t="s">
        <v>370</v>
      </c>
      <c r="P1660" s="39" t="s">
        <v>2979</v>
      </c>
    </row>
    <row r="1661" spans="1:16" hidden="1" x14ac:dyDescent="0.3">
      <c r="A1661" s="59" t="s">
        <v>315</v>
      </c>
      <c r="B1661" s="59" t="s">
        <v>702</v>
      </c>
      <c r="C1661" s="54" t="str">
        <f>UPPER(LEFT(O1661,1))&amp;RIGHT(O1661,LEN(O1661)-1)</f>
        <v xml:space="preserve"> the crew find an idyllic paradise, except that nobody ever dies, so there is no need for "replacements" and the natives are ignorant of reproduction, and the emotions which lead to it. The line "What is love?" is used again verbatim.</v>
      </c>
      <c r="D1661" s="36">
        <v>205</v>
      </c>
      <c r="E1661" s="42">
        <f>VLOOKUP(D1661,episodes!$A$1:$B$81,2,FALSE)</f>
        <v>35</v>
      </c>
      <c r="F1661" s="37" t="str">
        <f>VLOOKUP(D1661,episodes!$A$1:$E$81,5,FALSE)</f>
        <v>The Apple</v>
      </c>
      <c r="G1661" s="37">
        <f>VLOOKUP(D1661,episodes!$A$1:$D$81,3,FALSE)</f>
        <v>2</v>
      </c>
      <c r="H1661" s="37">
        <f>VLOOKUP(D1661,episodes!$A$1:$D$81,4,FALSE)</f>
        <v>5</v>
      </c>
      <c r="J1661" s="43"/>
      <c r="K1661" s="44">
        <f>COUNTIFS(A:A,A1661)</f>
        <v>3</v>
      </c>
      <c r="L1661" s="44">
        <f>COUNTIFS(B:B,B1661)</f>
        <v>3</v>
      </c>
      <c r="O1661" s="39" t="s">
        <v>317</v>
      </c>
      <c r="P1661" s="39" t="s">
        <v>2979</v>
      </c>
    </row>
    <row r="1662" spans="1:16" hidden="1" x14ac:dyDescent="0.3">
      <c r="A1662" s="59" t="s">
        <v>315</v>
      </c>
      <c r="B1662" s="59" t="s">
        <v>702</v>
      </c>
      <c r="C1662" s="54" t="str">
        <f>UPPER(LEFT(O1662,1))&amp;RIGHT(O1662,LEN(O1662)-1)</f>
        <v>Kirk's assigned gladiatorial trainer has lived her whole life as a slave and is ignorant of normal culture. She asks him, "What is love?" Kirk proceeds to show her.</v>
      </c>
      <c r="D1662" s="36">
        <v>216</v>
      </c>
      <c r="E1662" s="42">
        <f>VLOOKUP(D1662,episodes!$A$1:$B$81,2,FALSE)</f>
        <v>46</v>
      </c>
      <c r="F1662" s="37" t="str">
        <f>VLOOKUP(D1662,episodes!$A$1:$E$81,5,FALSE)</f>
        <v>The Gamesters of Triskelion</v>
      </c>
      <c r="G1662" s="37">
        <f>VLOOKUP(D1662,episodes!$A$1:$D$81,3,FALSE)</f>
        <v>2</v>
      </c>
      <c r="H1662" s="37">
        <f>VLOOKUP(D1662,episodes!$A$1:$D$81,4,FALSE)</f>
        <v>16</v>
      </c>
      <c r="J1662" s="43"/>
      <c r="K1662" s="44">
        <f>COUNTIFS(A:A,A1662)</f>
        <v>3</v>
      </c>
      <c r="L1662" s="44">
        <f>COUNTIFS(B:B,B1662)</f>
        <v>3</v>
      </c>
      <c r="O1662" s="39" t="s">
        <v>1058</v>
      </c>
      <c r="P1662" s="39" t="s">
        <v>2979</v>
      </c>
    </row>
    <row r="1663" spans="1:16" hidden="1" x14ac:dyDescent="0.3">
      <c r="A1663" s="59" t="s">
        <v>315</v>
      </c>
      <c r="B1663" s="59" t="s">
        <v>702</v>
      </c>
      <c r="C1663" s="54" t="str">
        <f>UPPER(LEFT(O1663,1))&amp;RIGHT(O1663,LEN(O1663)-1)</f>
        <v xml:space="preserve">Kirk attempts to seduce Kelinda, the female one, and while she initially realizes that's what he's attempting to do, she eventually starts to enjoy the new feeling, actually finding herself drawn to him. </v>
      </c>
      <c r="D1663" s="36">
        <v>222</v>
      </c>
      <c r="E1663" s="42">
        <f>VLOOKUP(D1663,episodes!$A$1:$B$81,2,FALSE)</f>
        <v>52</v>
      </c>
      <c r="F1663" s="37" t="str">
        <f>VLOOKUP(D1663,episodes!$A$1:$E$81,5,FALSE)</f>
        <v>By Any Other Name</v>
      </c>
      <c r="G1663" s="37">
        <f>VLOOKUP(D1663,episodes!$A$1:$D$81,3,FALSE)</f>
        <v>2</v>
      </c>
      <c r="H1663" s="37">
        <f>VLOOKUP(D1663,episodes!$A$1:$D$81,4,FALSE)</f>
        <v>22</v>
      </c>
      <c r="J1663" s="43"/>
      <c r="K1663" s="44">
        <f>COUNTIFS(A:A,A1663)</f>
        <v>3</v>
      </c>
      <c r="L1663" s="44">
        <f>COUNTIFS(B:B,B1663)</f>
        <v>3</v>
      </c>
      <c r="O1663" s="39" t="s">
        <v>1060</v>
      </c>
      <c r="P1663" s="39" t="s">
        <v>2979</v>
      </c>
    </row>
    <row r="1664" spans="1:16" hidden="1" x14ac:dyDescent="0.3">
      <c r="A1664" s="40" t="s">
        <v>1961</v>
      </c>
      <c r="B1664" s="43" t="s">
        <v>754</v>
      </c>
      <c r="C1664" s="50" t="s">
        <v>3370</v>
      </c>
      <c r="D1664" s="48">
        <v>121</v>
      </c>
      <c r="E1664" s="42">
        <f>VLOOKUP(D1664,episodes!$A$1:$B$76,2,FALSE)</f>
        <v>22</v>
      </c>
      <c r="F1664" s="37" t="str">
        <f>VLOOKUP(D1664,episodes!$A$1:$E$76,5,FALSE)</f>
        <v>The Return of the Archons</v>
      </c>
      <c r="G1664" s="37">
        <f>VLOOKUP(D1664,episodes!$A$1:$D$76,3,FALSE)</f>
        <v>1</v>
      </c>
      <c r="H1664" s="37">
        <f>VLOOKUP(D1664,episodes!$A$1:$D$76,4,FALSE)</f>
        <v>21</v>
      </c>
      <c r="J1664" s="43"/>
      <c r="K1664" s="44">
        <f>COUNTIFS(A:A,A1663)</f>
        <v>3</v>
      </c>
      <c r="L1664" s="44">
        <f>COUNTIFS(B:B,B1664)</f>
        <v>13</v>
      </c>
      <c r="M1664" s="46" t="s">
        <v>2491</v>
      </c>
      <c r="N1664" s="46"/>
      <c r="O1664" s="46" t="s">
        <v>1053</v>
      </c>
      <c r="P1664" s="46" t="s">
        <v>2979</v>
      </c>
    </row>
    <row r="1665" spans="1:16" hidden="1" x14ac:dyDescent="0.3">
      <c r="A1665" s="40" t="s">
        <v>1961</v>
      </c>
      <c r="B1665" s="43" t="s">
        <v>754</v>
      </c>
      <c r="C1665" s="54" t="str">
        <f>UPPER(LEFT(O1665,1))&amp;RIGHT(O1665,LEN(O1665)-1)</f>
        <v>Kirk interferes by destroying computer to set eminars free of their 'clean' war</v>
      </c>
      <c r="D1665" s="48">
        <v>123</v>
      </c>
      <c r="E1665" s="42">
        <f>VLOOKUP(D1665,episodes!$A$1:$B$76,2,FALSE)</f>
        <v>24</v>
      </c>
      <c r="F1665" s="37" t="str">
        <f>VLOOKUP(D1665,episodes!$A$1:$E$76,5,FALSE)</f>
        <v>A Taste of Armageddon</v>
      </c>
      <c r="G1665" s="37">
        <f>VLOOKUP(D1665,episodes!$A$1:$D$76,3,FALSE)</f>
        <v>1</v>
      </c>
      <c r="H1665" s="37">
        <f>VLOOKUP(D1665,episodes!$A$1:$D$76,4,FALSE)</f>
        <v>23</v>
      </c>
      <c r="J1665" s="43"/>
      <c r="K1665" s="44">
        <f>COUNTIFS(A:A,A1664)</f>
        <v>2</v>
      </c>
      <c r="L1665" s="44">
        <f>COUNTIFS(B:B,B1665)</f>
        <v>13</v>
      </c>
      <c r="M1665" s="46" t="s">
        <v>2491</v>
      </c>
      <c r="N1665" s="46"/>
      <c r="O1665" s="46" t="s">
        <v>1054</v>
      </c>
      <c r="P1665" s="46" t="s">
        <v>2979</v>
      </c>
    </row>
    <row r="1666" spans="1:16" hidden="1" x14ac:dyDescent="0.3">
      <c r="A1666" s="40" t="s">
        <v>1962</v>
      </c>
      <c r="B1666" s="34" t="s">
        <v>836</v>
      </c>
      <c r="C1666" s="54" t="str">
        <f>UPPER(LEFT(O1666,1))&amp;RIGHT(O1666,LEN(O1666)-1)</f>
        <v>Scotty needs to protect Lt. Carolyn Palamas from Apollo</v>
      </c>
      <c r="D1666" s="48">
        <v>202</v>
      </c>
      <c r="E1666" s="42">
        <f>VLOOKUP(D1666,episodes!$A$1:$B$76,2,FALSE)</f>
        <v>32</v>
      </c>
      <c r="F1666" s="37" t="str">
        <f>VLOOKUP(D1666,episodes!$A$1:$E$76,5,FALSE)</f>
        <v>Who Mourns for Adonais?</v>
      </c>
      <c r="G1666" s="37">
        <f>VLOOKUP(D1666,episodes!$A$1:$D$76,3,FALSE)</f>
        <v>2</v>
      </c>
      <c r="H1666" s="37">
        <f>VLOOKUP(D1666,episodes!$A$1:$D$76,4,FALSE)</f>
        <v>2</v>
      </c>
      <c r="J1666" s="43"/>
      <c r="K1666" s="44">
        <f>COUNTIFS(A:A,A1665)</f>
        <v>2</v>
      </c>
      <c r="L1666" s="44">
        <f>COUNTIFS(B:B,B1666)</f>
        <v>16</v>
      </c>
      <c r="M1666" s="46" t="s">
        <v>2536</v>
      </c>
      <c r="N1666" s="49" t="s">
        <v>559</v>
      </c>
      <c r="O1666" s="46" t="s">
        <v>1479</v>
      </c>
      <c r="P1666" s="46" t="s">
        <v>2979</v>
      </c>
    </row>
    <row r="1667" spans="1:16" hidden="1" x14ac:dyDescent="0.3">
      <c r="A1667" s="40" t="s">
        <v>1963</v>
      </c>
      <c r="B1667" s="34" t="s">
        <v>81</v>
      </c>
      <c r="C1667" s="54" t="str">
        <f>UPPER(LEFT(O1667,1))&amp;RIGHT(O1667,LEN(O1667)-1)</f>
        <v>Apollo has this to say of the archaeology and ancient culture expert of the Enterprise crew: Apollo: You seem wise, for a woman.</v>
      </c>
      <c r="D1667" s="36">
        <v>202</v>
      </c>
      <c r="E1667" s="42">
        <f>VLOOKUP(D1667,episodes!$A$1:$B$76,2,FALSE)</f>
        <v>32</v>
      </c>
      <c r="F1667" s="37" t="str">
        <f>VLOOKUP(D1667,episodes!$A$1:$E$76,5,FALSE)</f>
        <v>Who Mourns for Adonais?</v>
      </c>
      <c r="G1667" s="37">
        <f>VLOOKUP(D1667,episodes!$A$1:$D$76,3,FALSE)</f>
        <v>2</v>
      </c>
      <c r="H1667" s="37">
        <f>VLOOKUP(D1667,episodes!$A$1:$D$76,4,FALSE)</f>
        <v>2</v>
      </c>
      <c r="J1667" s="43"/>
      <c r="K1667" s="44">
        <f>COUNTIFS(A:A,A1666)</f>
        <v>1</v>
      </c>
      <c r="L1667" s="44">
        <f>COUNTIFS(B:B,B1667)</f>
        <v>7</v>
      </c>
      <c r="M1667" s="39" t="s">
        <v>348</v>
      </c>
      <c r="N1667" s="39" t="s">
        <v>559</v>
      </c>
      <c r="O1667" s="39" t="s">
        <v>1480</v>
      </c>
      <c r="P1667" s="39" t="s">
        <v>2979</v>
      </c>
    </row>
    <row r="1670" spans="1:16" x14ac:dyDescent="0.3">
      <c r="A1670" s="40"/>
      <c r="B1670" s="43"/>
    </row>
  </sheetData>
  <autoFilter ref="A1:P1667">
    <filterColumn colId="1">
      <filters>
        <filter val="love hug"/>
      </filters>
    </filterColumn>
  </autoFilter>
  <sortState ref="A2:P1667">
    <sortCondition ref="A2:A1667"/>
    <sortCondition ref="D2:D1667"/>
    <sortCondition ref="B2:B1667"/>
    <sortCondition ref="C2:C1667"/>
  </sortState>
  <pageMargins left="0.7" right="0.7" top="0.75" bottom="0.75" header="0.3" footer="0.3"/>
  <pageSetup orientation="landscape" horizontalDpi="75" verticalDpi="7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36"/>
  <sheetViews>
    <sheetView zoomScale="120" zoomScaleNormal="120" workbookViewId="0">
      <selection activeCell="J1" sqref="J1:J1048576"/>
    </sheetView>
  </sheetViews>
  <sheetFormatPr defaultRowHeight="12" x14ac:dyDescent="0.3"/>
  <cols>
    <col min="1" max="1" width="24.44140625" customWidth="1"/>
    <col min="2" max="2" width="27.33203125" customWidth="1"/>
    <col min="3" max="3" width="41.33203125" customWidth="1"/>
    <col min="6" max="6" width="20.109375" customWidth="1"/>
    <col min="7" max="7" width="2.6640625" bestFit="1" customWidth="1"/>
    <col min="8" max="8" width="8" customWidth="1"/>
    <col min="9" max="9" width="14.33203125" bestFit="1" customWidth="1"/>
    <col min="10" max="10" width="8.88671875" style="29"/>
    <col min="14" max="14" width="8.88671875" style="29"/>
  </cols>
  <sheetData>
    <row r="1" spans="1:14" x14ac:dyDescent="0.3">
      <c r="A1" s="1" t="s">
        <v>23</v>
      </c>
      <c r="B1" s="1" t="s">
        <v>738</v>
      </c>
      <c r="C1" s="9" t="s">
        <v>901</v>
      </c>
      <c r="D1" s="11" t="s">
        <v>898</v>
      </c>
      <c r="E1" s="7" t="s">
        <v>42</v>
      </c>
      <c r="F1" s="7" t="s">
        <v>43</v>
      </c>
      <c r="G1" s="7" t="s">
        <v>894</v>
      </c>
      <c r="H1" s="7" t="s">
        <v>895</v>
      </c>
      <c r="I1" s="1" t="s">
        <v>1744</v>
      </c>
      <c r="J1" s="1" t="s">
        <v>1745</v>
      </c>
      <c r="N1" s="2"/>
    </row>
    <row r="2" spans="1:14" x14ac:dyDescent="0.3">
      <c r="A2" s="2" t="s">
        <v>1799</v>
      </c>
      <c r="B2" s="1" t="s">
        <v>687</v>
      </c>
      <c r="C2" s="28" t="s">
        <v>930</v>
      </c>
      <c r="D2" s="4">
        <v>109</v>
      </c>
      <c r="E2" s="8">
        <f>VLOOKUP(D2,episodes!$A$1:$B$76,2,FALSE)</f>
        <v>10</v>
      </c>
      <c r="F2" s="7" t="str">
        <f>VLOOKUP(D2,episodes!$A$1:$E$76,5,FALSE)</f>
        <v>Dagger of the Mind</v>
      </c>
      <c r="G2" s="7">
        <f>VLOOKUP(D2,episodes!$A$1:$D$76,3,FALSE)</f>
        <v>1</v>
      </c>
      <c r="H2" s="7">
        <f>VLOOKUP(D2,episodes!$A$1:$D$76,4,FALSE)</f>
        <v>9</v>
      </c>
      <c r="I2">
        <v>0</v>
      </c>
      <c r="J2" s="11" t="s">
        <v>3400</v>
      </c>
      <c r="K2" s="12"/>
      <c r="N2" s="1"/>
    </row>
    <row r="3" spans="1:14" x14ac:dyDescent="0.3">
      <c r="A3" s="2" t="s">
        <v>1799</v>
      </c>
      <c r="B3" s="1" t="s">
        <v>687</v>
      </c>
      <c r="C3" s="28" t="s">
        <v>931</v>
      </c>
      <c r="D3" s="4">
        <v>201</v>
      </c>
      <c r="E3" s="8">
        <f>VLOOKUP(D3,episodes!$A$1:$B$76,2,FALSE)</f>
        <v>31</v>
      </c>
      <c r="F3" s="7" t="str">
        <f>VLOOKUP(D3,episodes!$A$1:$E$76,5,FALSE)</f>
        <v>Amok Time</v>
      </c>
      <c r="G3" s="7">
        <f>VLOOKUP(D3,episodes!$A$1:$D$76,3,FALSE)</f>
        <v>2</v>
      </c>
      <c r="H3" s="7">
        <f>VLOOKUP(D3,episodes!$A$1:$D$76,4,FALSE)</f>
        <v>1</v>
      </c>
      <c r="I3">
        <v>0</v>
      </c>
      <c r="J3" s="11" t="s">
        <v>3400</v>
      </c>
      <c r="K3" s="12"/>
      <c r="N3" s="1"/>
    </row>
    <row r="4" spans="1:14" x14ac:dyDescent="0.3">
      <c r="A4" s="2" t="s">
        <v>1802</v>
      </c>
      <c r="B4" s="1" t="s">
        <v>688</v>
      </c>
      <c r="C4" s="28" t="s">
        <v>944</v>
      </c>
      <c r="D4" s="3">
        <v>122</v>
      </c>
      <c r="E4" s="8">
        <f>VLOOKUP(D4,episodes!$A$1:$B$76,2,FALSE)</f>
        <v>23</v>
      </c>
      <c r="F4" s="7" t="str">
        <f>VLOOKUP(D4,episodes!$A$1:$E$76,5,FALSE)</f>
        <v>Space Seed</v>
      </c>
      <c r="G4" s="7">
        <f>VLOOKUP(D4,episodes!$A$1:$D$76,3,FALSE)</f>
        <v>1</v>
      </c>
      <c r="H4" s="7">
        <f>VLOOKUP(D4,episodes!$A$1:$D$76,4,FALSE)</f>
        <v>22</v>
      </c>
      <c r="I4">
        <v>0</v>
      </c>
      <c r="J4" s="11" t="s">
        <v>3401</v>
      </c>
      <c r="K4" s="12"/>
      <c r="N4" s="1"/>
    </row>
    <row r="5" spans="1:14" x14ac:dyDescent="0.3">
      <c r="A5" s="2" t="s">
        <v>1804</v>
      </c>
      <c r="B5" s="1" t="s">
        <v>688</v>
      </c>
      <c r="C5" s="28" t="s">
        <v>958</v>
      </c>
      <c r="D5" s="4">
        <v>113</v>
      </c>
      <c r="E5" s="8">
        <f>VLOOKUP(D5,episodes!$A$1:$B$76,2,FALSE)</f>
        <v>14</v>
      </c>
      <c r="F5" s="7" t="str">
        <f>VLOOKUP(D5,episodes!$A$1:$E$76,5,FALSE)</f>
        <v>The Conscience of the King</v>
      </c>
      <c r="G5" s="7">
        <f>VLOOKUP(D5,episodes!$A$1:$D$76,3,FALSE)</f>
        <v>1</v>
      </c>
      <c r="H5" s="7">
        <f>VLOOKUP(D5,episodes!$A$1:$D$76,4,FALSE)</f>
        <v>13</v>
      </c>
      <c r="I5">
        <v>0</v>
      </c>
      <c r="J5" s="11" t="s">
        <v>3401</v>
      </c>
      <c r="K5" s="12"/>
      <c r="N5" s="1"/>
    </row>
    <row r="6" spans="1:14" x14ac:dyDescent="0.3">
      <c r="A6" s="2" t="s">
        <v>1806</v>
      </c>
      <c r="B6" s="1" t="s">
        <v>751</v>
      </c>
      <c r="C6" s="28" t="s">
        <v>960</v>
      </c>
      <c r="D6" s="4">
        <v>104</v>
      </c>
      <c r="E6" s="8">
        <f>VLOOKUP(D6,episodes!$A$1:$B$76,2,FALSE)</f>
        <v>5</v>
      </c>
      <c r="F6" s="7" t="str">
        <f>VLOOKUP(D6,episodes!$A$1:$E$76,5,FALSE)</f>
        <v>The Naked Time</v>
      </c>
      <c r="G6" s="7">
        <f>VLOOKUP(D6,episodes!$A$1:$D$76,3,FALSE)</f>
        <v>1</v>
      </c>
      <c r="H6" s="7">
        <f>VLOOKUP(D6,episodes!$A$1:$D$76,4,FALSE)</f>
        <v>4</v>
      </c>
      <c r="I6">
        <v>0</v>
      </c>
      <c r="J6" s="11" t="s">
        <v>3399</v>
      </c>
      <c r="K6" s="12"/>
      <c r="N6"/>
    </row>
    <row r="7" spans="1:14" x14ac:dyDescent="0.3">
      <c r="A7" s="2" t="s">
        <v>1812</v>
      </c>
      <c r="B7" s="1" t="s">
        <v>688</v>
      </c>
      <c r="C7" s="28" t="s">
        <v>970</v>
      </c>
      <c r="D7" s="4">
        <v>109</v>
      </c>
      <c r="E7" s="8">
        <f>VLOOKUP(D7,episodes!$A$1:$B$76,2,FALSE)</f>
        <v>10</v>
      </c>
      <c r="F7" s="7" t="str">
        <f>VLOOKUP(D7,episodes!$A$1:$E$76,5,FALSE)</f>
        <v>Dagger of the Mind</v>
      </c>
      <c r="G7" s="7">
        <f>VLOOKUP(D7,episodes!$A$1:$D$76,3,FALSE)</f>
        <v>1</v>
      </c>
      <c r="H7" s="7">
        <f>VLOOKUP(D7,episodes!$A$1:$D$76,4,FALSE)</f>
        <v>9</v>
      </c>
      <c r="I7">
        <v>1</v>
      </c>
      <c r="J7" s="11" t="s">
        <v>3401</v>
      </c>
      <c r="K7" s="12"/>
      <c r="N7"/>
    </row>
    <row r="8" spans="1:14" x14ac:dyDescent="0.3">
      <c r="A8" s="2" t="s">
        <v>1825</v>
      </c>
      <c r="B8" s="2" t="s">
        <v>687</v>
      </c>
      <c r="C8" s="28" t="s">
        <v>1069</v>
      </c>
      <c r="D8" s="3">
        <v>203</v>
      </c>
      <c r="E8" s="8">
        <f>VLOOKUP(D8,episodes!$A$1:$B$76,2,FALSE)</f>
        <v>33</v>
      </c>
      <c r="F8" s="7" t="str">
        <f>VLOOKUP(D8,episodes!$A$1:$E$76,5,FALSE)</f>
        <v>The Changeling</v>
      </c>
      <c r="G8" s="7">
        <f>VLOOKUP(D8,episodes!$A$1:$D$76,3,FALSE)</f>
        <v>2</v>
      </c>
      <c r="H8" s="7">
        <f>VLOOKUP(D8,episodes!$A$1:$D$76,4,FALSE)</f>
        <v>3</v>
      </c>
      <c r="I8">
        <v>0</v>
      </c>
      <c r="J8" s="11" t="s">
        <v>3400</v>
      </c>
      <c r="K8" s="12"/>
      <c r="N8"/>
    </row>
    <row r="9" spans="1:14" x14ac:dyDescent="0.3">
      <c r="A9" s="2" t="s">
        <v>1826</v>
      </c>
      <c r="B9" s="1" t="s">
        <v>687</v>
      </c>
      <c r="C9" s="28" t="s">
        <v>2093</v>
      </c>
      <c r="D9" s="4">
        <v>108</v>
      </c>
      <c r="E9" s="8">
        <f>VLOOKUP(D9,episodes!$A$1:$B$76,2,FALSE)</f>
        <v>9</v>
      </c>
      <c r="F9" s="7" t="str">
        <f>VLOOKUP(D9,episodes!$A$1:$E$76,5,FALSE)</f>
        <v>Miri</v>
      </c>
      <c r="G9" s="7">
        <f>VLOOKUP(D9,episodes!$A$1:$D$76,3,FALSE)</f>
        <v>1</v>
      </c>
      <c r="H9" s="7">
        <f>VLOOKUP(D9,episodes!$A$1:$D$76,4,FALSE)</f>
        <v>8</v>
      </c>
      <c r="I9">
        <v>0</v>
      </c>
      <c r="J9" s="11" t="s">
        <v>3400</v>
      </c>
      <c r="K9" s="12"/>
      <c r="N9"/>
    </row>
    <row r="10" spans="1:14" x14ac:dyDescent="0.3">
      <c r="A10" s="2" t="s">
        <v>1826</v>
      </c>
      <c r="B10" s="1" t="s">
        <v>687</v>
      </c>
      <c r="C10" s="28" t="s">
        <v>989</v>
      </c>
      <c r="D10" s="4">
        <v>113</v>
      </c>
      <c r="E10" s="8">
        <f>VLOOKUP(D10,episodes!$A$1:$B$76,2,FALSE)</f>
        <v>14</v>
      </c>
      <c r="F10" s="7" t="str">
        <f>VLOOKUP(D10,episodes!$A$1:$E$76,5,FALSE)</f>
        <v>The Conscience of the King</v>
      </c>
      <c r="G10" s="7">
        <f>VLOOKUP(D10,episodes!$A$1:$D$76,3,FALSE)</f>
        <v>1</v>
      </c>
      <c r="H10" s="7">
        <f>VLOOKUP(D10,episodes!$A$1:$D$76,4,FALSE)</f>
        <v>13</v>
      </c>
      <c r="I10">
        <v>1</v>
      </c>
      <c r="J10" s="11" t="s">
        <v>3400</v>
      </c>
      <c r="K10" s="12"/>
      <c r="N10"/>
    </row>
    <row r="11" spans="1:14" x14ac:dyDescent="0.3">
      <c r="A11" s="2" t="s">
        <v>1826</v>
      </c>
      <c r="B11" s="1" t="s">
        <v>687</v>
      </c>
      <c r="C11" s="28" t="s">
        <v>2150</v>
      </c>
      <c r="D11" s="3">
        <v>114</v>
      </c>
      <c r="E11" s="8">
        <f>VLOOKUP(D11,episodes!$A$1:$B$76,2,FALSE)</f>
        <v>15</v>
      </c>
      <c r="F11" s="7" t="str">
        <f>VLOOKUP(D11,episodes!$A$1:$E$76,5,FALSE)</f>
        <v>Balance of Terror</v>
      </c>
      <c r="G11" s="7">
        <f>VLOOKUP(D11,episodes!$A$1:$D$76,3,FALSE)</f>
        <v>1</v>
      </c>
      <c r="H11" s="7">
        <f>VLOOKUP(D11,episodes!$A$1:$D$76,4,FALSE)</f>
        <v>14</v>
      </c>
      <c r="I11">
        <v>0</v>
      </c>
      <c r="J11" s="11" t="s">
        <v>3400</v>
      </c>
      <c r="K11" s="12"/>
      <c r="N11"/>
    </row>
    <row r="12" spans="1:14" x14ac:dyDescent="0.3">
      <c r="A12" s="2" t="s">
        <v>1826</v>
      </c>
      <c r="B12" s="1" t="s">
        <v>687</v>
      </c>
      <c r="C12" s="28" t="s">
        <v>2226</v>
      </c>
      <c r="D12" s="3">
        <v>120</v>
      </c>
      <c r="E12" s="8">
        <f>VLOOKUP(D12,episodes!$A$1:$B$76,2,FALSE)</f>
        <v>21</v>
      </c>
      <c r="F12" s="7" t="str">
        <f>VLOOKUP(D12,episodes!$A$1:$E$76,5,FALSE)</f>
        <v>Court Martial</v>
      </c>
      <c r="G12" s="7">
        <f>VLOOKUP(D12,episodes!$A$1:$D$76,3,FALSE)</f>
        <v>1</v>
      </c>
      <c r="H12" s="7">
        <f>VLOOKUP(D12,episodes!$A$1:$D$76,4,FALSE)</f>
        <v>20</v>
      </c>
      <c r="I12">
        <v>0</v>
      </c>
      <c r="J12" s="11" t="s">
        <v>3400</v>
      </c>
      <c r="K12" s="12"/>
      <c r="N12"/>
    </row>
    <row r="13" spans="1:14" x14ac:dyDescent="0.3">
      <c r="A13" s="2" t="s">
        <v>1826</v>
      </c>
      <c r="B13" s="1" t="s">
        <v>687</v>
      </c>
      <c r="C13" s="28" t="s">
        <v>2286</v>
      </c>
      <c r="D13" s="3">
        <v>124</v>
      </c>
      <c r="E13" s="8">
        <f>VLOOKUP(D13,episodes!$A$1:$B$76,2,FALSE)</f>
        <v>25</v>
      </c>
      <c r="F13" s="7" t="str">
        <f>VLOOKUP(D13,episodes!$A$1:$E$76,5,FALSE)</f>
        <v>This Side of Paradise</v>
      </c>
      <c r="G13" s="7">
        <f>VLOOKUP(D13,episodes!$A$1:$D$76,3,FALSE)</f>
        <v>1</v>
      </c>
      <c r="H13" s="7">
        <f>VLOOKUP(D13,episodes!$A$1:$D$76,4,FALSE)</f>
        <v>24</v>
      </c>
      <c r="I13">
        <v>0</v>
      </c>
      <c r="J13" s="11" t="s">
        <v>3400</v>
      </c>
      <c r="K13" s="12"/>
      <c r="N13"/>
    </row>
    <row r="14" spans="1:14" x14ac:dyDescent="0.3">
      <c r="A14" s="2" t="s">
        <v>1826</v>
      </c>
      <c r="B14" s="1" t="s">
        <v>687</v>
      </c>
      <c r="C14" s="28" t="s">
        <v>2428</v>
      </c>
      <c r="D14" s="4">
        <v>202</v>
      </c>
      <c r="E14" s="8">
        <f>VLOOKUP(D14,episodes!$A$1:$B$76,2,FALSE)</f>
        <v>32</v>
      </c>
      <c r="F14" s="7" t="str">
        <f>VLOOKUP(D14,episodes!$A$1:$E$76,5,FALSE)</f>
        <v>Who Mourns for Adonais?</v>
      </c>
      <c r="G14" s="7">
        <f>VLOOKUP(D14,episodes!$A$1:$D$76,3,FALSE)</f>
        <v>2</v>
      </c>
      <c r="H14" s="7">
        <f>VLOOKUP(D14,episodes!$A$1:$D$76,4,FALSE)</f>
        <v>2</v>
      </c>
      <c r="I14">
        <v>0</v>
      </c>
      <c r="J14" s="11" t="s">
        <v>3400</v>
      </c>
      <c r="K14" s="12"/>
      <c r="N14"/>
    </row>
    <row r="15" spans="1:14" x14ac:dyDescent="0.3">
      <c r="A15" s="2" t="s">
        <v>1829</v>
      </c>
      <c r="B15" s="1" t="s">
        <v>687</v>
      </c>
      <c r="C15" s="28" t="s">
        <v>1350</v>
      </c>
      <c r="D15" s="3">
        <v>128</v>
      </c>
      <c r="E15" s="8">
        <f>VLOOKUP(D15,episodes!$A$1:$B$76,2,FALSE)</f>
        <v>29</v>
      </c>
      <c r="F15" s="7" t="str">
        <f>VLOOKUP(D15,episodes!$A$1:$E$76,5,FALSE)</f>
        <v>The City on the Edge of Forever</v>
      </c>
      <c r="G15" s="7">
        <f>VLOOKUP(D15,episodes!$A$1:$D$76,3,FALSE)</f>
        <v>1</v>
      </c>
      <c r="H15" s="7">
        <f>VLOOKUP(D15,episodes!$A$1:$D$76,4,FALSE)</f>
        <v>28</v>
      </c>
      <c r="I15">
        <v>0</v>
      </c>
      <c r="J15" s="11" t="s">
        <v>3400</v>
      </c>
      <c r="K15" s="12"/>
      <c r="N15"/>
    </row>
    <row r="16" spans="1:14" x14ac:dyDescent="0.3">
      <c r="A16" s="2" t="s">
        <v>1852</v>
      </c>
      <c r="B16" s="1" t="s">
        <v>688</v>
      </c>
      <c r="C16" s="28" t="s">
        <v>2084</v>
      </c>
      <c r="D16" s="4">
        <v>107</v>
      </c>
      <c r="E16" s="8">
        <f>VLOOKUP(D16,episodes!$A$1:$B$76,2,FALSE)</f>
        <v>8</v>
      </c>
      <c r="F16" s="7" t="str">
        <f>VLOOKUP(D16,episodes!$A$1:$E$76,5,FALSE)</f>
        <v>What Are Little Girls Made Of?</v>
      </c>
      <c r="G16" s="7">
        <f>VLOOKUP(D16,episodes!$A$1:$D$76,3,FALSE)</f>
        <v>1</v>
      </c>
      <c r="H16" s="7">
        <f>VLOOKUP(D16,episodes!$A$1:$D$76,4,FALSE)</f>
        <v>7</v>
      </c>
      <c r="I16">
        <v>0</v>
      </c>
      <c r="J16" s="11" t="s">
        <v>3401</v>
      </c>
      <c r="K16" s="12"/>
      <c r="N16"/>
    </row>
    <row r="17" spans="1:14" x14ac:dyDescent="0.3">
      <c r="A17" s="2" t="s">
        <v>1864</v>
      </c>
      <c r="B17" s="1" t="s">
        <v>750</v>
      </c>
      <c r="C17" s="28" t="s">
        <v>2149</v>
      </c>
      <c r="D17" s="4">
        <v>113</v>
      </c>
      <c r="E17" s="8">
        <f>VLOOKUP(D17,episodes!$A$1:$B$76,2,FALSE)</f>
        <v>14</v>
      </c>
      <c r="F17" s="7" t="str">
        <f>VLOOKUP(D17,episodes!$A$1:$E$76,5,FALSE)</f>
        <v>The Conscience of the King</v>
      </c>
      <c r="G17" s="7">
        <f>VLOOKUP(D17,episodes!$A$1:$D$76,3,FALSE)</f>
        <v>1</v>
      </c>
      <c r="H17" s="7">
        <f>VLOOKUP(D17,episodes!$A$1:$D$76,4,FALSE)</f>
        <v>13</v>
      </c>
      <c r="I17">
        <v>2</v>
      </c>
      <c r="J17" s="11" t="s">
        <v>3398</v>
      </c>
      <c r="K17" s="12"/>
      <c r="N17"/>
    </row>
    <row r="18" spans="1:14" x14ac:dyDescent="0.3">
      <c r="A18" s="2" t="s">
        <v>1864</v>
      </c>
      <c r="B18" s="1" t="s">
        <v>750</v>
      </c>
      <c r="C18" s="28" t="s">
        <v>2173</v>
      </c>
      <c r="D18" s="3">
        <v>115</v>
      </c>
      <c r="E18" s="8">
        <f>VLOOKUP(D18,episodes!$A$1:$B$76,2,FALSE)</f>
        <v>16</v>
      </c>
      <c r="F18" s="7" t="str">
        <f>VLOOKUP(D18,episodes!$A$1:$E$76,5,FALSE)</f>
        <v>Shore Leave</v>
      </c>
      <c r="G18" s="7">
        <f>VLOOKUP(D18,episodes!$A$1:$D$76,3,FALSE)</f>
        <v>1</v>
      </c>
      <c r="H18" s="7">
        <f>VLOOKUP(D18,episodes!$A$1:$D$76,4,FALSE)</f>
        <v>15</v>
      </c>
      <c r="I18">
        <v>0</v>
      </c>
      <c r="J18" s="11" t="s">
        <v>3398</v>
      </c>
      <c r="K18" s="12"/>
      <c r="N18"/>
    </row>
    <row r="19" spans="1:14" x14ac:dyDescent="0.3">
      <c r="A19" s="2" t="s">
        <v>1864</v>
      </c>
      <c r="B19" s="1" t="s">
        <v>750</v>
      </c>
      <c r="C19" s="28" t="s">
        <v>2174</v>
      </c>
      <c r="D19" s="3">
        <v>115</v>
      </c>
      <c r="E19" s="8">
        <f>VLOOKUP(D19,episodes!$A$1:$B$76,2,FALSE)</f>
        <v>16</v>
      </c>
      <c r="F19" s="7" t="str">
        <f>VLOOKUP(D19,episodes!$A$1:$E$76,5,FALSE)</f>
        <v>Shore Leave</v>
      </c>
      <c r="G19" s="7">
        <f>VLOOKUP(D19,episodes!$A$1:$D$76,3,FALSE)</f>
        <v>1</v>
      </c>
      <c r="H19" s="7">
        <f>VLOOKUP(D19,episodes!$A$1:$D$76,4,FALSE)</f>
        <v>15</v>
      </c>
      <c r="I19">
        <v>1</v>
      </c>
      <c r="J19" s="11" t="s">
        <v>3398</v>
      </c>
      <c r="K19" s="12"/>
      <c r="N19"/>
    </row>
    <row r="20" spans="1:14" x14ac:dyDescent="0.3">
      <c r="A20" s="2" t="s">
        <v>1864</v>
      </c>
      <c r="B20" s="1" t="s">
        <v>750</v>
      </c>
      <c r="C20" s="28" t="s">
        <v>2299</v>
      </c>
      <c r="D20" s="3">
        <v>124</v>
      </c>
      <c r="E20" s="8">
        <f>VLOOKUP(D20,episodes!$A$1:$B$76,2,FALSE)</f>
        <v>25</v>
      </c>
      <c r="F20" s="7" t="str">
        <f>VLOOKUP(D20,episodes!$A$1:$E$76,5,FALSE)</f>
        <v>This Side of Paradise</v>
      </c>
      <c r="G20" s="7">
        <f>VLOOKUP(D20,episodes!$A$1:$D$76,3,FALSE)</f>
        <v>1</v>
      </c>
      <c r="H20" s="7">
        <f>VLOOKUP(D20,episodes!$A$1:$D$76,4,FALSE)</f>
        <v>24</v>
      </c>
      <c r="I20">
        <v>1</v>
      </c>
      <c r="J20" s="11" t="s">
        <v>3398</v>
      </c>
      <c r="K20" s="12"/>
      <c r="N20"/>
    </row>
    <row r="21" spans="1:14" x14ac:dyDescent="0.3">
      <c r="A21" s="2" t="s">
        <v>1864</v>
      </c>
      <c r="B21" s="1" t="s">
        <v>750</v>
      </c>
      <c r="C21" s="28" t="s">
        <v>2367</v>
      </c>
      <c r="D21" s="3">
        <v>128</v>
      </c>
      <c r="E21" s="8">
        <f>VLOOKUP(D21,episodes!$A$1:$B$76,2,FALSE)</f>
        <v>29</v>
      </c>
      <c r="F21" s="7" t="str">
        <f>VLOOKUP(D21,episodes!$A$1:$E$76,5,FALSE)</f>
        <v>The City on the Edge of Forever</v>
      </c>
      <c r="G21" s="7">
        <f>VLOOKUP(D21,episodes!$A$1:$D$76,3,FALSE)</f>
        <v>1</v>
      </c>
      <c r="H21" s="7">
        <f>VLOOKUP(D21,episodes!$A$1:$D$76,4,FALSE)</f>
        <v>28</v>
      </c>
      <c r="I21">
        <v>1</v>
      </c>
      <c r="J21" s="11" t="s">
        <v>3398</v>
      </c>
      <c r="K21" s="12"/>
      <c r="N21"/>
    </row>
    <row r="22" spans="1:14" x14ac:dyDescent="0.3">
      <c r="A22" s="2" t="s">
        <v>1865</v>
      </c>
      <c r="B22" s="1" t="s">
        <v>688</v>
      </c>
      <c r="C22" s="28" t="s">
        <v>2175</v>
      </c>
      <c r="D22" s="3">
        <v>115</v>
      </c>
      <c r="E22" s="8">
        <f>VLOOKUP(D22,episodes!$A$1:$B$76,2,FALSE)</f>
        <v>16</v>
      </c>
      <c r="F22" s="7" t="str">
        <f>VLOOKUP(D22,episodes!$A$1:$E$76,5,FALSE)</f>
        <v>Shore Leave</v>
      </c>
      <c r="G22" s="7">
        <f>VLOOKUP(D22,episodes!$A$1:$D$76,3,FALSE)</f>
        <v>1</v>
      </c>
      <c r="H22" s="7">
        <f>VLOOKUP(D22,episodes!$A$1:$D$76,4,FALSE)</f>
        <v>15</v>
      </c>
      <c r="I22">
        <v>2</v>
      </c>
      <c r="J22" s="11" t="s">
        <v>3401</v>
      </c>
      <c r="K22" s="12"/>
      <c r="N22"/>
    </row>
    <row r="23" spans="1:14" x14ac:dyDescent="0.3">
      <c r="A23" s="2" t="s">
        <v>1868</v>
      </c>
      <c r="B23" s="1" t="s">
        <v>687</v>
      </c>
      <c r="C23" s="28" t="s">
        <v>2461</v>
      </c>
      <c r="D23" s="4">
        <v>203</v>
      </c>
      <c r="E23" s="8">
        <f>VLOOKUP(D23,episodes!$A$1:$B$76,2,FALSE)</f>
        <v>33</v>
      </c>
      <c r="F23" s="7" t="str">
        <f>VLOOKUP(D23,episodes!$A$1:$E$76,5,FALSE)</f>
        <v>The Changeling</v>
      </c>
      <c r="G23" s="7">
        <f>VLOOKUP(D23,episodes!$A$1:$D$76,3,FALSE)</f>
        <v>2</v>
      </c>
      <c r="H23" s="7">
        <f>VLOOKUP(D23,episodes!$A$1:$D$76,4,FALSE)</f>
        <v>3</v>
      </c>
      <c r="I23">
        <v>1</v>
      </c>
      <c r="J23" s="11" t="s">
        <v>3400</v>
      </c>
      <c r="K23" s="12"/>
      <c r="N23"/>
    </row>
    <row r="24" spans="1:14" x14ac:dyDescent="0.3">
      <c r="A24" s="2" t="s">
        <v>1876</v>
      </c>
      <c r="B24" s="1" t="s">
        <v>688</v>
      </c>
      <c r="C24" s="28" t="s">
        <v>2235</v>
      </c>
      <c r="D24" s="3">
        <v>120</v>
      </c>
      <c r="E24" s="8">
        <f>VLOOKUP(D24,episodes!$A$1:$B$76,2,FALSE)</f>
        <v>21</v>
      </c>
      <c r="F24" s="7" t="str">
        <f>VLOOKUP(D24,episodes!$A$1:$E$76,5,FALSE)</f>
        <v>Court Martial</v>
      </c>
      <c r="G24" s="7">
        <f>VLOOKUP(D24,episodes!$A$1:$D$76,3,FALSE)</f>
        <v>1</v>
      </c>
      <c r="H24" s="7">
        <f>VLOOKUP(D24,episodes!$A$1:$D$76,4,FALSE)</f>
        <v>20</v>
      </c>
      <c r="I24">
        <v>1</v>
      </c>
      <c r="J24" s="11" t="s">
        <v>3401</v>
      </c>
      <c r="K24" s="12"/>
      <c r="N24"/>
    </row>
    <row r="25" spans="1:14" x14ac:dyDescent="0.3">
      <c r="A25" s="2" t="s">
        <v>1877</v>
      </c>
      <c r="B25" s="1" t="s">
        <v>688</v>
      </c>
      <c r="C25" s="28" t="s">
        <v>2086</v>
      </c>
      <c r="D25" s="4">
        <v>107</v>
      </c>
      <c r="E25" s="8">
        <f>VLOOKUP(D25,episodes!$A$1:$B$76,2,FALSE)</f>
        <v>8</v>
      </c>
      <c r="F25" s="7" t="str">
        <f>VLOOKUP(D25,episodes!$A$1:$E$76,5,FALSE)</f>
        <v>What Are Little Girls Made Of?</v>
      </c>
      <c r="G25" s="7">
        <f>VLOOKUP(D25,episodes!$A$1:$D$76,3,FALSE)</f>
        <v>1</v>
      </c>
      <c r="H25" s="7">
        <f>VLOOKUP(D25,episodes!$A$1:$D$76,4,FALSE)</f>
        <v>7</v>
      </c>
      <c r="I25">
        <v>1</v>
      </c>
      <c r="J25" s="11" t="s">
        <v>3401</v>
      </c>
      <c r="K25" s="12"/>
      <c r="N25"/>
    </row>
    <row r="26" spans="1:14" x14ac:dyDescent="0.3">
      <c r="A26" s="2" t="s">
        <v>1877</v>
      </c>
      <c r="B26" s="1" t="s">
        <v>688</v>
      </c>
      <c r="C26" s="28" t="s">
        <v>2087</v>
      </c>
      <c r="D26" s="4">
        <v>107</v>
      </c>
      <c r="E26" s="8">
        <f>VLOOKUP(D26,episodes!$A$1:$B$76,2,FALSE)</f>
        <v>8</v>
      </c>
      <c r="F26" s="7" t="str">
        <f>VLOOKUP(D26,episodes!$A$1:$E$76,5,FALSE)</f>
        <v>What Are Little Girls Made Of?</v>
      </c>
      <c r="G26" s="7">
        <f>VLOOKUP(D26,episodes!$A$1:$D$76,3,FALSE)</f>
        <v>1</v>
      </c>
      <c r="H26" s="7">
        <f>VLOOKUP(D26,episodes!$A$1:$D$76,4,FALSE)</f>
        <v>7</v>
      </c>
      <c r="I26">
        <v>2</v>
      </c>
      <c r="J26" s="11" t="s">
        <v>3401</v>
      </c>
      <c r="K26" s="12"/>
      <c r="N26"/>
    </row>
    <row r="27" spans="1:14" x14ac:dyDescent="0.3">
      <c r="A27" s="27" t="s">
        <v>306</v>
      </c>
      <c r="B27" s="27" t="s">
        <v>688</v>
      </c>
      <c r="C27" s="28" t="s">
        <v>1984</v>
      </c>
      <c r="D27" s="11">
        <v>310</v>
      </c>
      <c r="E27" s="8">
        <f>VLOOKUP(D27,episodes!$A$1:$B$81,2,FALSE)</f>
        <v>66</v>
      </c>
      <c r="F27" s="7" t="str">
        <f>VLOOKUP(D27,episodes!$A$1:$E$81,5,FALSE)</f>
        <v>Plato's Stepchildren</v>
      </c>
      <c r="G27" s="7">
        <f>VLOOKUP(D27,episodes!$A$1:$D$81,3,FALSE)</f>
        <v>3</v>
      </c>
      <c r="H27" s="7">
        <f>VLOOKUP(D27,episodes!$A$1:$D$81,4,FALSE)</f>
        <v>10</v>
      </c>
      <c r="I27">
        <v>0</v>
      </c>
      <c r="J27" s="11" t="s">
        <v>3401</v>
      </c>
      <c r="K27" s="12"/>
      <c r="N27"/>
    </row>
    <row r="28" spans="1:14" x14ac:dyDescent="0.3">
      <c r="A28" s="27" t="s">
        <v>306</v>
      </c>
      <c r="B28" s="27" t="s">
        <v>688</v>
      </c>
      <c r="C28" s="28" t="s">
        <v>1984</v>
      </c>
      <c r="D28" s="11">
        <v>310</v>
      </c>
      <c r="E28" s="8">
        <f>VLOOKUP(D28,episodes!$A$1:$B$81,2,FALSE)</f>
        <v>66</v>
      </c>
      <c r="F28" s="7" t="str">
        <f>VLOOKUP(D28,episodes!$A$1:$E$81,5,FALSE)</f>
        <v>Plato's Stepchildren</v>
      </c>
      <c r="G28" s="7">
        <f>VLOOKUP(D28,episodes!$A$1:$D$81,3,FALSE)</f>
        <v>3</v>
      </c>
      <c r="H28" s="7">
        <f>VLOOKUP(D28,episodes!$A$1:$D$81,4,FALSE)</f>
        <v>10</v>
      </c>
      <c r="I28">
        <v>1</v>
      </c>
      <c r="J28" s="11" t="s">
        <v>3401</v>
      </c>
      <c r="K28" s="12"/>
      <c r="N28"/>
    </row>
    <row r="29" spans="1:14" x14ac:dyDescent="0.3">
      <c r="A29" s="2" t="s">
        <v>1921</v>
      </c>
      <c r="B29" s="1" t="s">
        <v>688</v>
      </c>
      <c r="C29" s="28" t="s">
        <v>1984</v>
      </c>
      <c r="D29" s="4">
        <v>107</v>
      </c>
      <c r="E29" s="8">
        <f>VLOOKUP(D29,episodes!$A$1:$B$76,2,FALSE)</f>
        <v>8</v>
      </c>
      <c r="F29" s="7" t="str">
        <f>VLOOKUP(D29,episodes!$A$1:$E$76,5,FALSE)</f>
        <v>What Are Little Girls Made Of?</v>
      </c>
      <c r="G29" s="7">
        <f>VLOOKUP(D29,episodes!$A$1:$D$76,3,FALSE)</f>
        <v>1</v>
      </c>
      <c r="H29" s="7">
        <f>VLOOKUP(D29,episodes!$A$1:$D$76,4,FALSE)</f>
        <v>7</v>
      </c>
      <c r="I29">
        <v>3</v>
      </c>
      <c r="J29" s="11" t="s">
        <v>3401</v>
      </c>
      <c r="K29" s="12"/>
      <c r="N29"/>
    </row>
    <row r="30" spans="1:14" x14ac:dyDescent="0.3">
      <c r="A30" s="2" t="s">
        <v>1927</v>
      </c>
      <c r="B30" s="1" t="s">
        <v>687</v>
      </c>
      <c r="C30" s="28" t="s">
        <v>1984</v>
      </c>
      <c r="D30" s="3">
        <v>114</v>
      </c>
      <c r="E30" s="8">
        <f>VLOOKUP(D30,episodes!$A$1:$B$76,2,FALSE)</f>
        <v>15</v>
      </c>
      <c r="F30" s="7" t="str">
        <f>VLOOKUP(D30,episodes!$A$1:$E$76,5,FALSE)</f>
        <v>Balance of Terror</v>
      </c>
      <c r="G30" s="7">
        <f>VLOOKUP(D30,episodes!$A$1:$D$76,3,FALSE)</f>
        <v>1</v>
      </c>
      <c r="H30" s="7">
        <f>VLOOKUP(D30,episodes!$A$1:$D$76,4,FALSE)</f>
        <v>14</v>
      </c>
      <c r="I30">
        <v>1</v>
      </c>
      <c r="J30" s="11" t="s">
        <v>3400</v>
      </c>
      <c r="K30" s="12"/>
      <c r="N30"/>
    </row>
    <row r="31" spans="1:14" x14ac:dyDescent="0.3">
      <c r="A31" s="2" t="s">
        <v>1952</v>
      </c>
      <c r="B31" s="1" t="s">
        <v>688</v>
      </c>
      <c r="C31" s="28" t="s">
        <v>1984</v>
      </c>
      <c r="D31" s="3">
        <v>124</v>
      </c>
      <c r="E31" s="8">
        <f>VLOOKUP(D31,episodes!$A$1:$B$76,2,FALSE)</f>
        <v>25</v>
      </c>
      <c r="F31" s="7" t="str">
        <f>VLOOKUP(D31,episodes!$A$1:$E$76,5,FALSE)</f>
        <v>This Side of Paradise</v>
      </c>
      <c r="G31" s="7">
        <f>VLOOKUP(D31,episodes!$A$1:$D$76,3,FALSE)</f>
        <v>1</v>
      </c>
      <c r="H31" s="7">
        <f>VLOOKUP(D31,episodes!$A$1:$D$76,4,FALSE)</f>
        <v>24</v>
      </c>
      <c r="I31">
        <v>2</v>
      </c>
      <c r="J31" s="11" t="s">
        <v>3401</v>
      </c>
      <c r="K31" s="12"/>
      <c r="N31"/>
    </row>
    <row r="32" spans="1:14" x14ac:dyDescent="0.3">
      <c r="A32" s="2" t="s">
        <v>1952</v>
      </c>
      <c r="B32" s="1" t="s">
        <v>688</v>
      </c>
      <c r="C32" s="28" t="s">
        <v>1984</v>
      </c>
      <c r="D32" s="3">
        <v>124</v>
      </c>
      <c r="E32" s="8">
        <f>VLOOKUP(D32,episodes!$A$1:$B$76,2,FALSE)</f>
        <v>25</v>
      </c>
      <c r="F32" s="7" t="str">
        <f>VLOOKUP(D32,episodes!$A$1:$E$76,5,FALSE)</f>
        <v>This Side of Paradise</v>
      </c>
      <c r="G32" s="7">
        <f>VLOOKUP(D32,episodes!$A$1:$D$76,3,FALSE)</f>
        <v>1</v>
      </c>
      <c r="H32" s="7">
        <f>VLOOKUP(D32,episodes!$A$1:$D$76,4,FALSE)</f>
        <v>24</v>
      </c>
      <c r="I32">
        <v>3</v>
      </c>
      <c r="J32" s="11" t="s">
        <v>3401</v>
      </c>
      <c r="K32" s="12"/>
      <c r="N32"/>
    </row>
    <row r="33" spans="1:14" x14ac:dyDescent="0.3">
      <c r="A33" s="2" t="s">
        <v>1952</v>
      </c>
      <c r="B33" s="1" t="s">
        <v>688</v>
      </c>
      <c r="C33" s="28" t="s">
        <v>1984</v>
      </c>
      <c r="D33" s="3">
        <v>124</v>
      </c>
      <c r="E33" s="8">
        <f>VLOOKUP(D33,episodes!$A$1:$B$76,2,FALSE)</f>
        <v>25</v>
      </c>
      <c r="F33" s="7" t="str">
        <f>VLOOKUP(D33,episodes!$A$1:$E$76,5,FALSE)</f>
        <v>This Side of Paradise</v>
      </c>
      <c r="G33" s="7">
        <f>VLOOKUP(D33,episodes!$A$1:$D$76,3,FALSE)</f>
        <v>1</v>
      </c>
      <c r="H33" s="7">
        <f>VLOOKUP(D33,episodes!$A$1:$D$76,4,FALSE)</f>
        <v>24</v>
      </c>
      <c r="I33">
        <v>4</v>
      </c>
      <c r="J33" s="11" t="s">
        <v>3401</v>
      </c>
      <c r="K33" s="12"/>
      <c r="N33"/>
    </row>
    <row r="34" spans="1:14" x14ac:dyDescent="0.3">
      <c r="A34" s="2" t="s">
        <v>1952</v>
      </c>
      <c r="B34" s="1" t="s">
        <v>688</v>
      </c>
      <c r="C34" s="28" t="s">
        <v>1984</v>
      </c>
      <c r="D34" s="3">
        <v>128</v>
      </c>
      <c r="E34" s="8">
        <f>VLOOKUP(D34,episodes!$A$1:$B$76,2,FALSE)</f>
        <v>29</v>
      </c>
      <c r="F34" s="7" t="str">
        <f>VLOOKUP(D34,episodes!$A$1:$E$76,5,FALSE)</f>
        <v>The City on the Edge of Forever</v>
      </c>
      <c r="G34" s="7">
        <f>VLOOKUP(D34,episodes!$A$1:$D$76,3,FALSE)</f>
        <v>1</v>
      </c>
      <c r="H34" s="7">
        <f>VLOOKUP(D34,episodes!$A$1:$D$76,4,FALSE)</f>
        <v>28</v>
      </c>
      <c r="I34">
        <v>2</v>
      </c>
      <c r="J34" s="11" t="s">
        <v>3401</v>
      </c>
      <c r="K34" s="12"/>
      <c r="N34"/>
    </row>
    <row r="35" spans="1:14" x14ac:dyDescent="0.3">
      <c r="A35" s="2" t="s">
        <v>1952</v>
      </c>
      <c r="B35" s="1" t="s">
        <v>688</v>
      </c>
      <c r="C35" s="28" t="s">
        <v>1984</v>
      </c>
      <c r="D35" s="4">
        <v>202</v>
      </c>
      <c r="E35" s="8">
        <f>VLOOKUP(D35,episodes!$A$1:$B$76,2,FALSE)</f>
        <v>32</v>
      </c>
      <c r="F35" s="7" t="str">
        <f>VLOOKUP(D35,episodes!$A$1:$E$76,5,FALSE)</f>
        <v>Who Mourns for Adonais?</v>
      </c>
      <c r="G35" s="7">
        <f>VLOOKUP(D35,episodes!$A$1:$D$76,3,FALSE)</f>
        <v>2</v>
      </c>
      <c r="H35" s="7">
        <f>VLOOKUP(D35,episodes!$A$1:$D$76,4,FALSE)</f>
        <v>2</v>
      </c>
      <c r="I35">
        <v>1</v>
      </c>
      <c r="J35" s="11" t="s">
        <v>3401</v>
      </c>
      <c r="K35" s="12"/>
      <c r="N35"/>
    </row>
    <row r="36" spans="1:14" x14ac:dyDescent="0.3">
      <c r="A36" s="2" t="s">
        <v>1952</v>
      </c>
      <c r="B36" s="1" t="s">
        <v>688</v>
      </c>
      <c r="C36" s="28" t="s">
        <v>1984</v>
      </c>
      <c r="D36" s="4">
        <v>202</v>
      </c>
      <c r="E36" s="8">
        <f>VLOOKUP(D36,episodes!$A$1:$B$76,2,FALSE)</f>
        <v>32</v>
      </c>
      <c r="F36" s="7" t="str">
        <f>VLOOKUP(D36,episodes!$A$1:$E$76,5,FALSE)</f>
        <v>Who Mourns for Adonais?</v>
      </c>
      <c r="G36" s="7">
        <f>VLOOKUP(D36,episodes!$A$1:$D$76,3,FALSE)</f>
        <v>2</v>
      </c>
      <c r="H36" s="7">
        <f>VLOOKUP(D36,episodes!$A$1:$D$76,4,FALSE)</f>
        <v>2</v>
      </c>
      <c r="I36">
        <v>2</v>
      </c>
      <c r="J36" s="11" t="s">
        <v>3401</v>
      </c>
      <c r="K36" s="12"/>
      <c r="N36"/>
    </row>
  </sheetData>
  <sortState ref="A2:J36">
    <sortCondition ref="A2:A36"/>
    <sortCondition ref="E2:E36"/>
  </sortState>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42"/>
  <sheetViews>
    <sheetView zoomScaleNormal="100" workbookViewId="0">
      <selection activeCell="J2" sqref="J2:J42"/>
    </sheetView>
  </sheetViews>
  <sheetFormatPr defaultColWidth="9.33203125" defaultRowHeight="10.5" x14ac:dyDescent="0.25"/>
  <cols>
    <col min="1" max="1" width="18" style="19" customWidth="1"/>
    <col min="2" max="2" width="8.6640625" style="19" customWidth="1"/>
    <col min="3" max="3" width="81.77734375" style="19" customWidth="1"/>
    <col min="4" max="4" width="7.109375" style="19" bestFit="1" customWidth="1"/>
    <col min="5" max="5" width="5.6640625" style="19" customWidth="1"/>
    <col min="6" max="6" width="24.6640625" style="19" bestFit="1" customWidth="1"/>
    <col min="7" max="7" width="9" style="19" bestFit="1" customWidth="1"/>
    <col min="8" max="8" width="6.109375" style="19" bestFit="1" customWidth="1"/>
    <col min="9" max="16384" width="9.33203125" style="19"/>
  </cols>
  <sheetData>
    <row r="1" spans="1:10" x14ac:dyDescent="0.25">
      <c r="A1" s="1" t="s">
        <v>23</v>
      </c>
      <c r="B1" s="1" t="s">
        <v>738</v>
      </c>
      <c r="C1" s="9" t="s">
        <v>901</v>
      </c>
      <c r="D1" s="11" t="s">
        <v>898</v>
      </c>
      <c r="E1" s="7" t="s">
        <v>42</v>
      </c>
      <c r="F1" s="7" t="s">
        <v>43</v>
      </c>
      <c r="G1" s="7" t="s">
        <v>894</v>
      </c>
      <c r="H1" s="7" t="s">
        <v>895</v>
      </c>
      <c r="I1" s="1" t="s">
        <v>1744</v>
      </c>
      <c r="J1" s="1" t="s">
        <v>1745</v>
      </c>
    </row>
    <row r="2" spans="1:10" x14ac:dyDescent="0.25">
      <c r="A2" s="1" t="s">
        <v>1892</v>
      </c>
      <c r="B2" s="1" t="s">
        <v>0</v>
      </c>
      <c r="C2" s="9" t="s">
        <v>1568</v>
      </c>
      <c r="D2" s="4">
        <v>100</v>
      </c>
      <c r="E2" s="8">
        <f>VLOOKUP(D2,episodes!$A$1:$B$76,2,FALSE)</f>
        <v>1</v>
      </c>
      <c r="F2" s="7" t="str">
        <f>VLOOKUP(D2,episodes!$A$1:$E$76,5,FALSE)</f>
        <v>The Cage</v>
      </c>
      <c r="G2" s="7">
        <f>VLOOKUP(D2,episodes!$A$1:$D$76,3,FALSE)</f>
        <v>1</v>
      </c>
      <c r="H2" s="7">
        <f>VLOOKUP(D2,episodes!$A$1:$D$76,4,FALSE)</f>
        <v>0</v>
      </c>
      <c r="I2" s="19">
        <v>0</v>
      </c>
      <c r="J2" s="19" t="s">
        <v>20</v>
      </c>
    </row>
    <row r="3" spans="1:10" x14ac:dyDescent="0.25">
      <c r="A3" s="1" t="s">
        <v>1892</v>
      </c>
      <c r="B3" s="1" t="s">
        <v>0</v>
      </c>
      <c r="C3" s="9" t="s">
        <v>1719</v>
      </c>
      <c r="D3" s="4">
        <v>100</v>
      </c>
      <c r="E3" s="8">
        <f>VLOOKUP(D3,episodes!$A$1:$B$76,2,FALSE)</f>
        <v>1</v>
      </c>
      <c r="F3" s="7" t="str">
        <f>VLOOKUP(D3,episodes!$A$1:$E$76,5,FALSE)</f>
        <v>The Cage</v>
      </c>
      <c r="G3" s="7">
        <f>VLOOKUP(D3,episodes!$A$1:$D$76,3,FALSE)</f>
        <v>1</v>
      </c>
      <c r="H3" s="7">
        <f>VLOOKUP(D3,episodes!$A$1:$D$76,4,FALSE)</f>
        <v>0</v>
      </c>
      <c r="I3" s="19">
        <v>1</v>
      </c>
      <c r="J3" s="19" t="s">
        <v>20</v>
      </c>
    </row>
    <row r="4" spans="1:10" x14ac:dyDescent="0.25">
      <c r="A4" s="1" t="s">
        <v>1892</v>
      </c>
      <c r="B4" s="1" t="s">
        <v>0</v>
      </c>
      <c r="C4" s="9" t="s">
        <v>1720</v>
      </c>
      <c r="D4" s="4">
        <v>101</v>
      </c>
      <c r="E4" s="8">
        <f>VLOOKUP(D4,episodes!$A$1:$B$76,2,FALSE)</f>
        <v>2</v>
      </c>
      <c r="F4" s="7" t="str">
        <f>VLOOKUP(D4,episodes!$A$1:$E$76,5,FALSE)</f>
        <v>The Man Trap</v>
      </c>
      <c r="G4" s="7">
        <f>VLOOKUP(D4,episodes!$A$1:$D$76,3,FALSE)</f>
        <v>1</v>
      </c>
      <c r="H4" s="7">
        <f>VLOOKUP(D4,episodes!$A$1:$D$76,4,FALSE)</f>
        <v>1</v>
      </c>
      <c r="I4" s="19">
        <v>0</v>
      </c>
      <c r="J4" s="19" t="s">
        <v>20</v>
      </c>
    </row>
    <row r="5" spans="1:10" x14ac:dyDescent="0.25">
      <c r="A5" s="1" t="s">
        <v>1892</v>
      </c>
      <c r="B5" s="1" t="s">
        <v>0</v>
      </c>
      <c r="C5" s="9" t="s">
        <v>1724</v>
      </c>
      <c r="D5" s="4">
        <v>101</v>
      </c>
      <c r="E5" s="8">
        <f>VLOOKUP(D5,episodes!$A$1:$B$76,2,FALSE)</f>
        <v>2</v>
      </c>
      <c r="F5" s="7" t="str">
        <f>VLOOKUP(D5,episodes!$A$1:$E$76,5,FALSE)</f>
        <v>The Man Trap</v>
      </c>
      <c r="G5" s="7">
        <f>VLOOKUP(D5,episodes!$A$1:$D$76,3,FALSE)</f>
        <v>1</v>
      </c>
      <c r="H5" s="7">
        <f>VLOOKUP(D5,episodes!$A$1:$D$76,4,FALSE)</f>
        <v>1</v>
      </c>
      <c r="I5" s="19">
        <v>1</v>
      </c>
      <c r="J5" s="19" t="s">
        <v>20</v>
      </c>
    </row>
    <row r="6" spans="1:10" x14ac:dyDescent="0.25">
      <c r="A6" s="1" t="s">
        <v>1892</v>
      </c>
      <c r="B6" s="1" t="s">
        <v>0</v>
      </c>
      <c r="C6" s="9" t="s">
        <v>1522</v>
      </c>
      <c r="D6" s="4">
        <v>102</v>
      </c>
      <c r="E6" s="8">
        <f>VLOOKUP(D6,episodes!$A$1:$B$76,2,FALSE)</f>
        <v>3</v>
      </c>
      <c r="F6" s="7" t="str">
        <f>VLOOKUP(D6,episodes!$A$1:$E$76,5,FALSE)</f>
        <v>Charlie X</v>
      </c>
      <c r="G6" s="7">
        <f>VLOOKUP(D6,episodes!$A$1:$D$76,3,FALSE)</f>
        <v>1</v>
      </c>
      <c r="H6" s="7">
        <f>VLOOKUP(D6,episodes!$A$1:$D$76,4,FALSE)</f>
        <v>2</v>
      </c>
      <c r="I6" s="19">
        <v>0</v>
      </c>
      <c r="J6" s="19" t="s">
        <v>20</v>
      </c>
    </row>
    <row r="7" spans="1:10" x14ac:dyDescent="0.25">
      <c r="A7" s="1" t="s">
        <v>1892</v>
      </c>
      <c r="B7" s="1" t="s">
        <v>0</v>
      </c>
      <c r="C7" s="9" t="s">
        <v>1727</v>
      </c>
      <c r="D7" s="4">
        <v>102</v>
      </c>
      <c r="E7" s="8">
        <f>VLOOKUP(D7,episodes!$A$1:$B$76,2,FALSE)</f>
        <v>3</v>
      </c>
      <c r="F7" s="7" t="str">
        <f>VLOOKUP(D7,episodes!$A$1:$E$76,5,FALSE)</f>
        <v>Charlie X</v>
      </c>
      <c r="G7" s="7">
        <f>VLOOKUP(D7,episodes!$A$1:$D$76,3,FALSE)</f>
        <v>1</v>
      </c>
      <c r="H7" s="7">
        <f>VLOOKUP(D7,episodes!$A$1:$D$76,4,FALSE)</f>
        <v>2</v>
      </c>
      <c r="I7" s="19">
        <v>1</v>
      </c>
      <c r="J7" s="19" t="s">
        <v>20</v>
      </c>
    </row>
    <row r="8" spans="1:10" x14ac:dyDescent="0.25">
      <c r="A8" s="1" t="s">
        <v>1892</v>
      </c>
      <c r="B8" s="1" t="s">
        <v>0</v>
      </c>
      <c r="C8" s="9" t="s">
        <v>1725</v>
      </c>
      <c r="D8" s="4">
        <v>102</v>
      </c>
      <c r="E8" s="8">
        <f>VLOOKUP(D8,episodes!$A$1:$B$76,2,FALSE)</f>
        <v>3</v>
      </c>
      <c r="F8" s="7" t="str">
        <f>VLOOKUP(D8,episodes!$A$1:$E$76,5,FALSE)</f>
        <v>Charlie X</v>
      </c>
      <c r="G8" s="7">
        <f>VLOOKUP(D8,episodes!$A$1:$D$76,3,FALSE)</f>
        <v>1</v>
      </c>
      <c r="H8" s="7">
        <f>VLOOKUP(D8,episodes!$A$1:$D$76,4,FALSE)</f>
        <v>2</v>
      </c>
      <c r="I8" s="19">
        <v>2</v>
      </c>
      <c r="J8" s="19" t="s">
        <v>20</v>
      </c>
    </row>
    <row r="9" spans="1:10" x14ac:dyDescent="0.25">
      <c r="A9" s="1" t="s">
        <v>1892</v>
      </c>
      <c r="B9" s="1" t="s">
        <v>0</v>
      </c>
      <c r="C9" s="9" t="s">
        <v>1726</v>
      </c>
      <c r="D9" s="4">
        <v>102</v>
      </c>
      <c r="E9" s="8">
        <f>VLOOKUP(D9,episodes!$A$1:$B$76,2,FALSE)</f>
        <v>3</v>
      </c>
      <c r="F9" s="7" t="str">
        <f>VLOOKUP(D9,episodes!$A$1:$E$76,5,FALSE)</f>
        <v>Charlie X</v>
      </c>
      <c r="G9" s="7">
        <f>VLOOKUP(D9,episodes!$A$1:$D$76,3,FALSE)</f>
        <v>1</v>
      </c>
      <c r="H9" s="7">
        <f>VLOOKUP(D9,episodes!$A$1:$D$76,4,FALSE)</f>
        <v>2</v>
      </c>
      <c r="I9" s="19">
        <v>3</v>
      </c>
      <c r="J9" s="19" t="s">
        <v>20</v>
      </c>
    </row>
    <row r="10" spans="1:10" x14ac:dyDescent="0.25">
      <c r="A10" s="1" t="s">
        <v>1892</v>
      </c>
      <c r="B10" s="1" t="s">
        <v>0</v>
      </c>
      <c r="C10" s="9" t="s">
        <v>1728</v>
      </c>
      <c r="D10" s="4">
        <v>103</v>
      </c>
      <c r="E10" s="8">
        <f>VLOOKUP(D10,episodes!$A$1:$B$76,2,FALSE)</f>
        <v>4</v>
      </c>
      <c r="F10" s="7" t="str">
        <f>VLOOKUP(D10,episodes!$A$1:$E$76,5,FALSE)</f>
        <v>Where No Man Has Gone Before</v>
      </c>
      <c r="G10" s="7">
        <f>VLOOKUP(D10,episodes!$A$1:$D$76,3,FALSE)</f>
        <v>1</v>
      </c>
      <c r="H10" s="7">
        <f>VLOOKUP(D10,episodes!$A$1:$D$76,4,FALSE)</f>
        <v>3</v>
      </c>
      <c r="I10" s="19">
        <v>0</v>
      </c>
      <c r="J10" s="19" t="s">
        <v>20</v>
      </c>
    </row>
    <row r="11" spans="1:10" x14ac:dyDescent="0.25">
      <c r="A11" s="1" t="s">
        <v>1892</v>
      </c>
      <c r="B11" s="1" t="s">
        <v>0</v>
      </c>
      <c r="C11" s="9" t="s">
        <v>1729</v>
      </c>
      <c r="D11" s="4">
        <v>103</v>
      </c>
      <c r="E11" s="8">
        <f>VLOOKUP(D11,episodes!$A$1:$B$76,2,FALSE)</f>
        <v>4</v>
      </c>
      <c r="F11" s="7" t="str">
        <f>VLOOKUP(D11,episodes!$A$1:$E$76,5,FALSE)</f>
        <v>Where No Man Has Gone Before</v>
      </c>
      <c r="G11" s="7">
        <f>VLOOKUP(D11,episodes!$A$1:$D$76,3,FALSE)</f>
        <v>1</v>
      </c>
      <c r="H11" s="7">
        <f>VLOOKUP(D11,episodes!$A$1:$D$76,4,FALSE)</f>
        <v>3</v>
      </c>
      <c r="I11" s="19">
        <v>1</v>
      </c>
      <c r="J11" s="19" t="s">
        <v>20</v>
      </c>
    </row>
    <row r="12" spans="1:10" x14ac:dyDescent="0.25">
      <c r="A12" s="1" t="s">
        <v>1892</v>
      </c>
      <c r="B12" s="1" t="s">
        <v>0</v>
      </c>
      <c r="C12" s="9" t="s">
        <v>1730</v>
      </c>
      <c r="D12" s="4">
        <v>104</v>
      </c>
      <c r="E12" s="8">
        <f>VLOOKUP(D12,episodes!$A$1:$B$76,2,FALSE)</f>
        <v>5</v>
      </c>
      <c r="F12" s="7" t="str">
        <f>VLOOKUP(D12,episodes!$A$1:$E$76,5,FALSE)</f>
        <v>The Naked Time</v>
      </c>
      <c r="G12" s="7">
        <f>VLOOKUP(D12,episodes!$A$1:$D$76,3,FALSE)</f>
        <v>1</v>
      </c>
      <c r="H12" s="7">
        <f>VLOOKUP(D12,episodes!$A$1:$D$76,4,FALSE)</f>
        <v>4</v>
      </c>
      <c r="I12" s="19">
        <v>0</v>
      </c>
      <c r="J12" s="19" t="s">
        <v>20</v>
      </c>
    </row>
    <row r="13" spans="1:10" x14ac:dyDescent="0.25">
      <c r="A13" s="1" t="s">
        <v>1892</v>
      </c>
      <c r="B13" s="1" t="s">
        <v>0</v>
      </c>
      <c r="C13" s="9" t="s">
        <v>1731</v>
      </c>
      <c r="D13" s="4">
        <v>104</v>
      </c>
      <c r="E13" s="8">
        <f>VLOOKUP(D13,episodes!$A$1:$B$76,2,FALSE)</f>
        <v>5</v>
      </c>
      <c r="F13" s="7" t="str">
        <f>VLOOKUP(D13,episodes!$A$1:$E$76,5,FALSE)</f>
        <v>The Naked Time</v>
      </c>
      <c r="G13" s="7">
        <f>VLOOKUP(D13,episodes!$A$1:$D$76,3,FALSE)</f>
        <v>1</v>
      </c>
      <c r="H13" s="7">
        <f>VLOOKUP(D13,episodes!$A$1:$D$76,4,FALSE)</f>
        <v>4</v>
      </c>
      <c r="I13" s="19">
        <v>1</v>
      </c>
      <c r="J13" s="19" t="s">
        <v>20</v>
      </c>
    </row>
    <row r="14" spans="1:10" x14ac:dyDescent="0.25">
      <c r="A14" s="1" t="s">
        <v>1892</v>
      </c>
      <c r="B14" s="1" t="s">
        <v>0</v>
      </c>
      <c r="C14" s="9" t="s">
        <v>1411</v>
      </c>
      <c r="D14" s="4">
        <v>104</v>
      </c>
      <c r="E14" s="8">
        <f>VLOOKUP(D14,episodes!$A$1:$B$76,2,FALSE)</f>
        <v>5</v>
      </c>
      <c r="F14" s="7" t="str">
        <f>VLOOKUP(D14,episodes!$A$1:$E$76,5,FALSE)</f>
        <v>The Naked Time</v>
      </c>
      <c r="G14" s="7">
        <f>VLOOKUP(D14,episodes!$A$1:$D$76,3,FALSE)</f>
        <v>1</v>
      </c>
      <c r="H14" s="7">
        <f>VLOOKUP(D14,episodes!$A$1:$D$76,4,FALSE)</f>
        <v>4</v>
      </c>
      <c r="I14" s="19">
        <v>2</v>
      </c>
      <c r="J14" s="19" t="s">
        <v>20</v>
      </c>
    </row>
    <row r="15" spans="1:10" x14ac:dyDescent="0.25">
      <c r="A15" s="1" t="s">
        <v>1892</v>
      </c>
      <c r="B15" s="1" t="s">
        <v>0</v>
      </c>
      <c r="C15" s="9" t="s">
        <v>1732</v>
      </c>
      <c r="D15" s="4">
        <v>105</v>
      </c>
      <c r="E15" s="8">
        <f>VLOOKUP(D15,episodes!$A$1:$B$76,2,FALSE)</f>
        <v>6</v>
      </c>
      <c r="F15" s="7" t="str">
        <f>VLOOKUP(D15,episodes!$A$1:$E$76,5,FALSE)</f>
        <v>The Enemy Within</v>
      </c>
      <c r="G15" s="7">
        <f>VLOOKUP(D15,episodes!$A$1:$D$76,3,FALSE)</f>
        <v>1</v>
      </c>
      <c r="H15" s="7">
        <f>VLOOKUP(D15,episodes!$A$1:$D$76,4,FALSE)</f>
        <v>5</v>
      </c>
      <c r="I15" s="19">
        <v>0</v>
      </c>
      <c r="J15" s="19" t="s">
        <v>20</v>
      </c>
    </row>
    <row r="16" spans="1:10" x14ac:dyDescent="0.25">
      <c r="A16" s="1" t="s">
        <v>1892</v>
      </c>
      <c r="B16" s="1" t="s">
        <v>0</v>
      </c>
      <c r="C16" s="9" t="s">
        <v>1337</v>
      </c>
      <c r="D16" s="4">
        <v>106</v>
      </c>
      <c r="E16" s="8">
        <f>VLOOKUP(D16,episodes!$A$1:$B$76,2,FALSE)</f>
        <v>7</v>
      </c>
      <c r="F16" s="7" t="str">
        <f>VLOOKUP(D16,episodes!$A$1:$E$76,5,FALSE)</f>
        <v>Mudd's Women</v>
      </c>
      <c r="G16" s="7">
        <f>VLOOKUP(D16,episodes!$A$1:$D$76,3,FALSE)</f>
        <v>1</v>
      </c>
      <c r="H16" s="7">
        <f>VLOOKUP(D16,episodes!$A$1:$D$76,4,FALSE)</f>
        <v>6</v>
      </c>
      <c r="I16" s="19">
        <v>0</v>
      </c>
      <c r="J16" s="19" t="s">
        <v>20</v>
      </c>
    </row>
    <row r="17" spans="1:10" x14ac:dyDescent="0.25">
      <c r="A17" s="1" t="s">
        <v>1892</v>
      </c>
      <c r="B17" s="1" t="s">
        <v>0</v>
      </c>
      <c r="C17" s="9" t="s">
        <v>1733</v>
      </c>
      <c r="D17" s="4">
        <v>106</v>
      </c>
      <c r="E17" s="8">
        <f>VLOOKUP(D17,episodes!$A$1:$B$76,2,FALSE)</f>
        <v>7</v>
      </c>
      <c r="F17" s="7" t="str">
        <f>VLOOKUP(D17,episodes!$A$1:$E$76,5,FALSE)</f>
        <v>Mudd's Women</v>
      </c>
      <c r="G17" s="7">
        <f>VLOOKUP(D17,episodes!$A$1:$D$76,3,FALSE)</f>
        <v>1</v>
      </c>
      <c r="H17" s="7">
        <f>VLOOKUP(D17,episodes!$A$1:$D$76,4,FALSE)</f>
        <v>6</v>
      </c>
      <c r="I17" s="19">
        <v>1</v>
      </c>
      <c r="J17" s="19" t="s">
        <v>20</v>
      </c>
    </row>
    <row r="18" spans="1:10" x14ac:dyDescent="0.25">
      <c r="A18" s="1" t="s">
        <v>1892</v>
      </c>
      <c r="B18" s="1" t="s">
        <v>0</v>
      </c>
      <c r="C18" s="9" t="s">
        <v>1734</v>
      </c>
      <c r="D18" s="4">
        <v>106</v>
      </c>
      <c r="E18" s="8">
        <f>VLOOKUP(D18,episodes!$A$1:$B$76,2,FALSE)</f>
        <v>7</v>
      </c>
      <c r="F18" s="7" t="str">
        <f>VLOOKUP(D18,episodes!$A$1:$E$76,5,FALSE)</f>
        <v>Mudd's Women</v>
      </c>
      <c r="G18" s="7">
        <f>VLOOKUP(D18,episodes!$A$1:$D$76,3,FALSE)</f>
        <v>1</v>
      </c>
      <c r="H18" s="7">
        <f>VLOOKUP(D18,episodes!$A$1:$D$76,4,FALSE)</f>
        <v>6</v>
      </c>
      <c r="I18" s="19">
        <v>2</v>
      </c>
      <c r="J18" s="19" t="s">
        <v>20</v>
      </c>
    </row>
    <row r="19" spans="1:10" x14ac:dyDescent="0.25">
      <c r="A19" s="1" t="s">
        <v>1892</v>
      </c>
      <c r="B19" s="1" t="s">
        <v>0</v>
      </c>
      <c r="C19" s="9" t="s">
        <v>1736</v>
      </c>
      <c r="D19" s="4">
        <v>106</v>
      </c>
      <c r="E19" s="8">
        <f>VLOOKUP(D19,episodes!$A$1:$B$76,2,FALSE)</f>
        <v>7</v>
      </c>
      <c r="F19" s="7" t="str">
        <f>VLOOKUP(D19,episodes!$A$1:$E$76,5,FALSE)</f>
        <v>Mudd's Women</v>
      </c>
      <c r="G19" s="7">
        <f>VLOOKUP(D19,episodes!$A$1:$D$76,3,FALSE)</f>
        <v>1</v>
      </c>
      <c r="H19" s="7">
        <f>VLOOKUP(D19,episodes!$A$1:$D$76,4,FALSE)</f>
        <v>6</v>
      </c>
      <c r="I19" s="19">
        <v>3</v>
      </c>
      <c r="J19" s="19" t="s">
        <v>20</v>
      </c>
    </row>
    <row r="20" spans="1:10" x14ac:dyDescent="0.25">
      <c r="A20" s="1" t="s">
        <v>1892</v>
      </c>
      <c r="B20" s="1" t="s">
        <v>0</v>
      </c>
      <c r="C20" s="9" t="s">
        <v>1737</v>
      </c>
      <c r="D20" s="4">
        <v>106</v>
      </c>
      <c r="E20" s="8">
        <f>VLOOKUP(D20,episodes!$A$1:$B$76,2,FALSE)</f>
        <v>7</v>
      </c>
      <c r="F20" s="7" t="str">
        <f>VLOOKUP(D20,episodes!$A$1:$E$76,5,FALSE)</f>
        <v>Mudd's Women</v>
      </c>
      <c r="G20" s="7">
        <f>VLOOKUP(D20,episodes!$A$1:$D$76,3,FALSE)</f>
        <v>1</v>
      </c>
      <c r="H20" s="7">
        <f>VLOOKUP(D20,episodes!$A$1:$D$76,4,FALSE)</f>
        <v>6</v>
      </c>
      <c r="I20" s="19">
        <v>4</v>
      </c>
      <c r="J20" s="19" t="s">
        <v>20</v>
      </c>
    </row>
    <row r="21" spans="1:10" x14ac:dyDescent="0.25">
      <c r="A21" s="1" t="s">
        <v>1892</v>
      </c>
      <c r="B21" s="1" t="s">
        <v>0</v>
      </c>
      <c r="C21" s="9" t="s">
        <v>1735</v>
      </c>
      <c r="D21" s="4">
        <v>106</v>
      </c>
      <c r="E21" s="8">
        <f>VLOOKUP(D21,episodes!$A$1:$B$76,2,FALSE)</f>
        <v>7</v>
      </c>
      <c r="F21" s="7" t="str">
        <f>VLOOKUP(D21,episodes!$A$1:$E$76,5,FALSE)</f>
        <v>Mudd's Women</v>
      </c>
      <c r="G21" s="7">
        <f>VLOOKUP(D21,episodes!$A$1:$D$76,3,FALSE)</f>
        <v>1</v>
      </c>
      <c r="H21" s="7">
        <f>VLOOKUP(D21,episodes!$A$1:$D$76,4,FALSE)</f>
        <v>6</v>
      </c>
      <c r="I21" s="19">
        <v>5</v>
      </c>
      <c r="J21" s="19" t="s">
        <v>20</v>
      </c>
    </row>
    <row r="22" spans="1:10" x14ac:dyDescent="0.25">
      <c r="A22" s="1" t="s">
        <v>1892</v>
      </c>
      <c r="B22" s="1" t="s">
        <v>0</v>
      </c>
      <c r="C22" s="9" t="s">
        <v>1738</v>
      </c>
      <c r="D22" s="4">
        <v>106</v>
      </c>
      <c r="E22" s="8">
        <f>VLOOKUP(D22,episodes!$A$1:$B$76,2,FALSE)</f>
        <v>7</v>
      </c>
      <c r="F22" s="7" t="str">
        <f>VLOOKUP(D22,episodes!$A$1:$E$76,5,FALSE)</f>
        <v>Mudd's Women</v>
      </c>
      <c r="G22" s="7">
        <f>VLOOKUP(D22,episodes!$A$1:$D$76,3,FALSE)</f>
        <v>1</v>
      </c>
      <c r="H22" s="7">
        <f>VLOOKUP(D22,episodes!$A$1:$D$76,4,FALSE)</f>
        <v>6</v>
      </c>
      <c r="I22" s="19">
        <v>6</v>
      </c>
      <c r="J22" s="19" t="s">
        <v>20</v>
      </c>
    </row>
    <row r="23" spans="1:10" x14ac:dyDescent="0.25">
      <c r="A23" s="1" t="s">
        <v>1892</v>
      </c>
      <c r="B23" s="1" t="s">
        <v>0</v>
      </c>
      <c r="C23" s="9" t="s">
        <v>1640</v>
      </c>
      <c r="D23" s="4">
        <v>107</v>
      </c>
      <c r="E23" s="8">
        <f>VLOOKUP(D23,episodes!$A$1:$B$76,2,FALSE)</f>
        <v>8</v>
      </c>
      <c r="F23" s="7" t="str">
        <f>VLOOKUP(D23,episodes!$A$1:$E$76,5,FALSE)</f>
        <v>What Are Little Girls Made Of?</v>
      </c>
      <c r="G23" s="7">
        <f>VLOOKUP(D23,episodes!$A$1:$D$76,3,FALSE)</f>
        <v>1</v>
      </c>
      <c r="H23" s="7">
        <f>VLOOKUP(D23,episodes!$A$1:$D$76,4,FALSE)</f>
        <v>7</v>
      </c>
      <c r="I23" s="19">
        <v>0</v>
      </c>
      <c r="J23" s="19" t="s">
        <v>20</v>
      </c>
    </row>
    <row r="24" spans="1:10" x14ac:dyDescent="0.25">
      <c r="A24" s="1" t="s">
        <v>1892</v>
      </c>
      <c r="B24" s="1" t="s">
        <v>0</v>
      </c>
      <c r="C24" s="9" t="s">
        <v>1739</v>
      </c>
      <c r="D24" s="4">
        <v>108</v>
      </c>
      <c r="E24" s="8">
        <f>VLOOKUP(D24,episodes!$A$1:$B$76,2,FALSE)</f>
        <v>9</v>
      </c>
      <c r="F24" s="7" t="str">
        <f>VLOOKUP(D24,episodes!$A$1:$E$76,5,FALSE)</f>
        <v>Miri</v>
      </c>
      <c r="G24" s="7">
        <f>VLOOKUP(D24,episodes!$A$1:$D$76,3,FALSE)</f>
        <v>1</v>
      </c>
      <c r="H24" s="7">
        <f>VLOOKUP(D24,episodes!$A$1:$D$76,4,FALSE)</f>
        <v>8</v>
      </c>
      <c r="I24" s="19">
        <v>0</v>
      </c>
      <c r="J24" s="19" t="s">
        <v>20</v>
      </c>
    </row>
    <row r="25" spans="1:10" x14ac:dyDescent="0.25">
      <c r="A25" s="1" t="s">
        <v>1892</v>
      </c>
      <c r="B25" s="1" t="s">
        <v>0</v>
      </c>
      <c r="C25" s="9" t="s">
        <v>1740</v>
      </c>
      <c r="D25" s="4">
        <v>108</v>
      </c>
      <c r="E25" s="8">
        <f>VLOOKUP(D25,episodes!$A$1:$B$76,2,FALSE)</f>
        <v>9</v>
      </c>
      <c r="F25" s="7" t="str">
        <f>VLOOKUP(D25,episodes!$A$1:$E$76,5,FALSE)</f>
        <v>Miri</v>
      </c>
      <c r="G25" s="7">
        <f>VLOOKUP(D25,episodes!$A$1:$D$76,3,FALSE)</f>
        <v>1</v>
      </c>
      <c r="H25" s="7">
        <f>VLOOKUP(D25,episodes!$A$1:$D$76,4,FALSE)</f>
        <v>8</v>
      </c>
      <c r="I25" s="19">
        <v>1</v>
      </c>
      <c r="J25" s="19" t="s">
        <v>20</v>
      </c>
    </row>
    <row r="26" spans="1:10" x14ac:dyDescent="0.25">
      <c r="A26" s="1" t="s">
        <v>1892</v>
      </c>
      <c r="B26" s="1" t="s">
        <v>0</v>
      </c>
      <c r="C26" s="9" t="s">
        <v>1741</v>
      </c>
      <c r="D26" s="4">
        <v>108</v>
      </c>
      <c r="E26" s="8">
        <f>VLOOKUP(D26,episodes!$A$1:$B$76,2,FALSE)</f>
        <v>9</v>
      </c>
      <c r="F26" s="7" t="str">
        <f>VLOOKUP(D26,episodes!$A$1:$E$76,5,FALSE)</f>
        <v>Miri</v>
      </c>
      <c r="G26" s="7">
        <f>VLOOKUP(D26,episodes!$A$1:$D$76,3,FALSE)</f>
        <v>1</v>
      </c>
      <c r="H26" s="7">
        <f>VLOOKUP(D26,episodes!$A$1:$D$76,4,FALSE)</f>
        <v>8</v>
      </c>
      <c r="I26" s="19">
        <v>2</v>
      </c>
      <c r="J26" s="19" t="s">
        <v>20</v>
      </c>
    </row>
    <row r="27" spans="1:10" x14ac:dyDescent="0.25">
      <c r="A27" s="1" t="s">
        <v>1892</v>
      </c>
      <c r="B27" s="1" t="s">
        <v>0</v>
      </c>
      <c r="C27" s="9" t="s">
        <v>1742</v>
      </c>
      <c r="D27" s="4">
        <v>109</v>
      </c>
      <c r="E27" s="8">
        <f>VLOOKUP(D27,episodes!$A$1:$B$76,2,FALSE)</f>
        <v>10</v>
      </c>
      <c r="F27" s="7" t="str">
        <f>VLOOKUP(D27,episodes!$A$1:$E$76,5,FALSE)</f>
        <v>Dagger of the Mind</v>
      </c>
      <c r="G27" s="7">
        <f>VLOOKUP(D27,episodes!$A$1:$D$76,3,FALSE)</f>
        <v>1</v>
      </c>
      <c r="H27" s="7">
        <f>VLOOKUP(D27,episodes!$A$1:$D$76,4,FALSE)</f>
        <v>9</v>
      </c>
      <c r="I27" s="19">
        <v>0</v>
      </c>
      <c r="J27" s="19" t="s">
        <v>20</v>
      </c>
    </row>
    <row r="28" spans="1:10" x14ac:dyDescent="0.25">
      <c r="A28" s="1" t="s">
        <v>1892</v>
      </c>
      <c r="B28" s="1" t="s">
        <v>0</v>
      </c>
      <c r="C28" s="9" t="s">
        <v>1743</v>
      </c>
      <c r="D28" s="4">
        <v>110</v>
      </c>
      <c r="E28" s="8">
        <f>VLOOKUP(D28,episodes!$A$1:$B$76,2,FALSE)</f>
        <v>11</v>
      </c>
      <c r="F28" s="7" t="str">
        <f>VLOOKUP(D28,episodes!$A$1:$E$76,5,FALSE)</f>
        <v>The Corbomite Maneuver</v>
      </c>
      <c r="G28" s="7">
        <f>VLOOKUP(D28,episodes!$A$1:$D$76,3,FALSE)</f>
        <v>1</v>
      </c>
      <c r="H28" s="7">
        <f>VLOOKUP(D28,episodes!$A$1:$D$76,4,FALSE)</f>
        <v>10</v>
      </c>
      <c r="I28" s="19">
        <v>0</v>
      </c>
      <c r="J28" s="19" t="s">
        <v>20</v>
      </c>
    </row>
    <row r="29" spans="1:10" x14ac:dyDescent="0.25">
      <c r="A29" s="1" t="s">
        <v>1892</v>
      </c>
      <c r="B29" s="1" t="s">
        <v>0</v>
      </c>
      <c r="C29" s="9" t="s">
        <v>220</v>
      </c>
      <c r="D29" s="3">
        <v>117</v>
      </c>
      <c r="E29" s="8">
        <f>VLOOKUP(D29,episodes!$A$1:$B$76,2,FALSE)</f>
        <v>18</v>
      </c>
      <c r="F29" s="7" t="str">
        <f>VLOOKUP(D29,episodes!$A$1:$E$76,5,FALSE)</f>
        <v>The Squire of Gothos</v>
      </c>
      <c r="G29" s="7">
        <f>VLOOKUP(D29,episodes!$A$1:$D$76,3,FALSE)</f>
        <v>1</v>
      </c>
      <c r="H29" s="7">
        <f>VLOOKUP(D29,episodes!$A$1:$D$76,4,FALSE)</f>
        <v>17</v>
      </c>
      <c r="I29" s="19">
        <v>0</v>
      </c>
      <c r="J29" s="19" t="s">
        <v>20</v>
      </c>
    </row>
    <row r="30" spans="1:10" x14ac:dyDescent="0.25">
      <c r="A30" s="1" t="s">
        <v>1892</v>
      </c>
      <c r="B30" s="1" t="s">
        <v>0</v>
      </c>
      <c r="C30" s="9" t="s">
        <v>1671</v>
      </c>
      <c r="D30" s="3">
        <v>122</v>
      </c>
      <c r="E30" s="8">
        <f>VLOOKUP(D30,episodes!$A$1:$B$76,2,FALSE)</f>
        <v>23</v>
      </c>
      <c r="F30" s="7" t="str">
        <f>VLOOKUP(D30,episodes!$A$1:$E$76,5,FALSE)</f>
        <v>Space Seed</v>
      </c>
      <c r="G30" s="7">
        <f>VLOOKUP(D30,episodes!$A$1:$D$76,3,FALSE)</f>
        <v>1</v>
      </c>
      <c r="H30" s="7">
        <f>VLOOKUP(D30,episodes!$A$1:$D$76,4,FALSE)</f>
        <v>22</v>
      </c>
      <c r="I30" s="19">
        <v>0</v>
      </c>
      <c r="J30" s="19" t="s">
        <v>20</v>
      </c>
    </row>
    <row r="31" spans="1:10" x14ac:dyDescent="0.25">
      <c r="A31" s="1" t="s">
        <v>1892</v>
      </c>
      <c r="B31" s="1" t="s">
        <v>0</v>
      </c>
      <c r="C31" s="9" t="s">
        <v>1672</v>
      </c>
      <c r="D31" s="3">
        <v>122</v>
      </c>
      <c r="E31" s="8">
        <f>VLOOKUP(D31,episodes!$A$1:$B$76,2,FALSE)</f>
        <v>23</v>
      </c>
      <c r="F31" s="7" t="str">
        <f>VLOOKUP(D31,episodes!$A$1:$E$76,5,FALSE)</f>
        <v>Space Seed</v>
      </c>
      <c r="G31" s="7">
        <f>VLOOKUP(D31,episodes!$A$1:$D$76,3,FALSE)</f>
        <v>1</v>
      </c>
      <c r="H31" s="7">
        <f>VLOOKUP(D31,episodes!$A$1:$D$76,4,FALSE)</f>
        <v>22</v>
      </c>
      <c r="I31" s="19">
        <v>1</v>
      </c>
      <c r="J31" s="19" t="s">
        <v>20</v>
      </c>
    </row>
    <row r="32" spans="1:10" x14ac:dyDescent="0.25">
      <c r="A32" s="1" t="s">
        <v>1892</v>
      </c>
      <c r="B32" s="1" t="s">
        <v>0</v>
      </c>
      <c r="C32" s="9" t="s">
        <v>1673</v>
      </c>
      <c r="D32" s="3">
        <v>122</v>
      </c>
      <c r="E32" s="8">
        <f>VLOOKUP(D32,episodes!$A$1:$B$76,2,FALSE)</f>
        <v>23</v>
      </c>
      <c r="F32" s="7" t="str">
        <f>VLOOKUP(D32,episodes!$A$1:$E$76,5,FALSE)</f>
        <v>Space Seed</v>
      </c>
      <c r="G32" s="7">
        <f>VLOOKUP(D32,episodes!$A$1:$D$76,3,FALSE)</f>
        <v>1</v>
      </c>
      <c r="H32" s="7">
        <f>VLOOKUP(D32,episodes!$A$1:$D$76,4,FALSE)</f>
        <v>22</v>
      </c>
      <c r="I32" s="19">
        <v>2</v>
      </c>
      <c r="J32" s="19" t="s">
        <v>20</v>
      </c>
    </row>
    <row r="33" spans="1:10" x14ac:dyDescent="0.25">
      <c r="A33" s="1" t="s">
        <v>1892</v>
      </c>
      <c r="B33" s="1" t="s">
        <v>0</v>
      </c>
      <c r="C33" s="9" t="s">
        <v>1674</v>
      </c>
      <c r="D33" s="3">
        <v>122</v>
      </c>
      <c r="E33" s="8">
        <f>VLOOKUP(D33,episodes!$A$1:$B$76,2,FALSE)</f>
        <v>23</v>
      </c>
      <c r="F33" s="7" t="str">
        <f>VLOOKUP(D33,episodes!$A$1:$E$76,5,FALSE)</f>
        <v>Space Seed</v>
      </c>
      <c r="G33" s="7">
        <f>VLOOKUP(D33,episodes!$A$1:$D$76,3,FALSE)</f>
        <v>1</v>
      </c>
      <c r="H33" s="7">
        <f>VLOOKUP(D33,episodes!$A$1:$D$76,4,FALSE)</f>
        <v>22</v>
      </c>
      <c r="I33" s="19">
        <v>3</v>
      </c>
      <c r="J33" s="19" t="s">
        <v>20</v>
      </c>
    </row>
    <row r="34" spans="1:10" x14ac:dyDescent="0.25">
      <c r="A34" s="1" t="s">
        <v>1892</v>
      </c>
      <c r="B34" s="1" t="s">
        <v>0</v>
      </c>
      <c r="C34" s="9" t="s">
        <v>1675</v>
      </c>
      <c r="D34" s="3">
        <v>122</v>
      </c>
      <c r="E34" s="8">
        <f>VLOOKUP(D34,episodes!$A$1:$B$76,2,FALSE)</f>
        <v>23</v>
      </c>
      <c r="F34" s="7" t="str">
        <f>VLOOKUP(D34,episodes!$A$1:$E$76,5,FALSE)</f>
        <v>Space Seed</v>
      </c>
      <c r="G34" s="7">
        <f>VLOOKUP(D34,episodes!$A$1:$D$76,3,FALSE)</f>
        <v>1</v>
      </c>
      <c r="H34" s="7">
        <f>VLOOKUP(D34,episodes!$A$1:$D$76,4,FALSE)</f>
        <v>22</v>
      </c>
      <c r="I34" s="19">
        <v>4</v>
      </c>
      <c r="J34" s="19" t="s">
        <v>20</v>
      </c>
    </row>
    <row r="35" spans="1:10" x14ac:dyDescent="0.25">
      <c r="A35" s="1" t="s">
        <v>1892</v>
      </c>
      <c r="B35" s="1" t="s">
        <v>0</v>
      </c>
      <c r="C35" s="9" t="s">
        <v>1676</v>
      </c>
      <c r="D35" s="3">
        <v>122</v>
      </c>
      <c r="E35" s="8">
        <f>VLOOKUP(D35,episodes!$A$1:$B$76,2,FALSE)</f>
        <v>23</v>
      </c>
      <c r="F35" s="7" t="str">
        <f>VLOOKUP(D35,episodes!$A$1:$E$76,5,FALSE)</f>
        <v>Space Seed</v>
      </c>
      <c r="G35" s="7">
        <f>VLOOKUP(D35,episodes!$A$1:$D$76,3,FALSE)</f>
        <v>1</v>
      </c>
      <c r="H35" s="7">
        <f>VLOOKUP(D35,episodes!$A$1:$D$76,4,FALSE)</f>
        <v>22</v>
      </c>
      <c r="I35" s="19">
        <v>5</v>
      </c>
      <c r="J35" s="19" t="s">
        <v>20</v>
      </c>
    </row>
    <row r="36" spans="1:10" x14ac:dyDescent="0.25">
      <c r="A36" s="1" t="s">
        <v>1892</v>
      </c>
      <c r="B36" s="1" t="s">
        <v>0</v>
      </c>
      <c r="C36" s="9" t="s">
        <v>1677</v>
      </c>
      <c r="D36" s="3">
        <v>122</v>
      </c>
      <c r="E36" s="8">
        <f>VLOOKUP(D36,episodes!$A$1:$B$76,2,FALSE)</f>
        <v>23</v>
      </c>
      <c r="F36" s="7" t="str">
        <f>VLOOKUP(D36,episodes!$A$1:$E$76,5,FALSE)</f>
        <v>Space Seed</v>
      </c>
      <c r="G36" s="7">
        <f>VLOOKUP(D36,episodes!$A$1:$D$76,3,FALSE)</f>
        <v>1</v>
      </c>
      <c r="H36" s="7">
        <f>VLOOKUP(D36,episodes!$A$1:$D$76,4,FALSE)</f>
        <v>22</v>
      </c>
      <c r="I36" s="19">
        <v>6</v>
      </c>
      <c r="J36" s="19" t="s">
        <v>20</v>
      </c>
    </row>
    <row r="37" spans="1:10" x14ac:dyDescent="0.25">
      <c r="A37" s="1" t="s">
        <v>1892</v>
      </c>
      <c r="B37" s="1" t="s">
        <v>0</v>
      </c>
      <c r="C37" s="9" t="s">
        <v>1540</v>
      </c>
      <c r="D37" s="3">
        <v>122</v>
      </c>
      <c r="E37" s="8">
        <f>VLOOKUP(D37,episodes!$A$1:$B$76,2,FALSE)</f>
        <v>23</v>
      </c>
      <c r="F37" s="7" t="str">
        <f>VLOOKUP(D37,episodes!$A$1:$E$76,5,FALSE)</f>
        <v>Space Seed</v>
      </c>
      <c r="G37" s="7">
        <f>VLOOKUP(D37,episodes!$A$1:$D$76,3,FALSE)</f>
        <v>1</v>
      </c>
      <c r="H37" s="7">
        <f>VLOOKUP(D37,episodes!$A$1:$D$76,4,FALSE)</f>
        <v>22</v>
      </c>
      <c r="I37" s="19">
        <v>7</v>
      </c>
      <c r="J37" s="19" t="s">
        <v>20</v>
      </c>
    </row>
    <row r="38" spans="1:10" x14ac:dyDescent="0.25">
      <c r="A38" s="1" t="s">
        <v>1892</v>
      </c>
      <c r="B38" s="1" t="s">
        <v>0</v>
      </c>
      <c r="C38" s="9"/>
      <c r="D38" s="3">
        <v>122</v>
      </c>
      <c r="E38" s="8">
        <f>VLOOKUP(D38,episodes!$A$1:$B$76,2,FALSE)</f>
        <v>23</v>
      </c>
      <c r="F38" s="7" t="str">
        <f>VLOOKUP(D38,episodes!$A$1:$E$76,5,FALSE)</f>
        <v>Space Seed</v>
      </c>
      <c r="G38" s="7">
        <f>VLOOKUP(D38,episodes!$A$1:$D$76,3,FALSE)</f>
        <v>1</v>
      </c>
      <c r="H38" s="7">
        <f>VLOOKUP(D38,episodes!$A$1:$D$76,4,FALSE)</f>
        <v>22</v>
      </c>
      <c r="I38" s="19">
        <v>8</v>
      </c>
      <c r="J38" s="19" t="s">
        <v>20</v>
      </c>
    </row>
    <row r="39" spans="1:10" x14ac:dyDescent="0.25">
      <c r="A39" s="1" t="s">
        <v>1892</v>
      </c>
      <c r="B39" s="1" t="s">
        <v>0</v>
      </c>
      <c r="C39" s="9"/>
      <c r="D39" s="3">
        <v>128</v>
      </c>
      <c r="E39" s="8">
        <f>VLOOKUP(D39,episodes!$A$1:$B$76,2,FALSE)</f>
        <v>29</v>
      </c>
      <c r="F39" s="7" t="str">
        <f>VLOOKUP(D39,episodes!$A$1:$E$76,5,FALSE)</f>
        <v>The City on the Edge of Forever</v>
      </c>
      <c r="G39" s="7">
        <f>VLOOKUP(D39,episodes!$A$1:$D$76,3,FALSE)</f>
        <v>1</v>
      </c>
      <c r="H39" s="7">
        <f>VLOOKUP(D39,episodes!$A$1:$D$76,4,FALSE)</f>
        <v>28</v>
      </c>
      <c r="I39" s="19">
        <v>0</v>
      </c>
      <c r="J39" s="19" t="s">
        <v>20</v>
      </c>
    </row>
    <row r="40" spans="1:10" x14ac:dyDescent="0.25">
      <c r="A40" s="1" t="s">
        <v>1892</v>
      </c>
      <c r="B40" s="1" t="s">
        <v>0</v>
      </c>
      <c r="C40" s="9" t="s">
        <v>278</v>
      </c>
      <c r="D40" s="3">
        <v>129</v>
      </c>
      <c r="E40" s="8">
        <f>VLOOKUP(D40,episodes!$A$1:$B$76,2,FALSE)</f>
        <v>30</v>
      </c>
      <c r="F40" s="7" t="str">
        <f>VLOOKUP(D40,episodes!$A$1:$E$76,5,FALSE)</f>
        <v>Operation: Annihilate!</v>
      </c>
      <c r="G40" s="7">
        <f>VLOOKUP(D40,episodes!$A$1:$D$76,3,FALSE)</f>
        <v>1</v>
      </c>
      <c r="H40" s="7">
        <f>VLOOKUP(D40,episodes!$A$1:$D$76,4,FALSE)</f>
        <v>29</v>
      </c>
      <c r="I40" s="19">
        <v>0</v>
      </c>
      <c r="J40" s="19" t="s">
        <v>20</v>
      </c>
    </row>
    <row r="41" spans="1:10" x14ac:dyDescent="0.25">
      <c r="A41" s="1" t="s">
        <v>1892</v>
      </c>
      <c r="B41" s="1" t="s">
        <v>0</v>
      </c>
      <c r="C41" s="9" t="s">
        <v>1116</v>
      </c>
      <c r="D41" s="3">
        <v>201</v>
      </c>
      <c r="E41" s="8">
        <f>VLOOKUP(D41,episodes!$A$1:$B$76,2,FALSE)</f>
        <v>31</v>
      </c>
      <c r="F41" s="7" t="str">
        <f>VLOOKUP(D41,episodes!$A$1:$E$76,5,FALSE)</f>
        <v>Amok Time</v>
      </c>
      <c r="G41" s="7">
        <f>VLOOKUP(D41,episodes!$A$1:$D$76,3,FALSE)</f>
        <v>2</v>
      </c>
      <c r="H41" s="7">
        <f>VLOOKUP(D41,episodes!$A$1:$D$76,4,FALSE)</f>
        <v>1</v>
      </c>
      <c r="I41" s="19">
        <v>0</v>
      </c>
      <c r="J41" s="19" t="s">
        <v>20</v>
      </c>
    </row>
    <row r="42" spans="1:10" x14ac:dyDescent="0.25">
      <c r="A42" s="1" t="s">
        <v>1892</v>
      </c>
      <c r="B42" s="1" t="s">
        <v>0</v>
      </c>
      <c r="C42" s="9"/>
      <c r="D42" s="3">
        <v>202</v>
      </c>
      <c r="E42" s="8">
        <f>VLOOKUP(D42,episodes!$A$1:$B$76,2,FALSE)</f>
        <v>32</v>
      </c>
      <c r="F42" s="7" t="str">
        <f>VLOOKUP(D42,episodes!$A$1:$E$76,5,FALSE)</f>
        <v>Who Mourns for Adonais?</v>
      </c>
      <c r="G42" s="7">
        <f>VLOOKUP(D42,episodes!$A$1:$D$76,3,FALSE)</f>
        <v>2</v>
      </c>
      <c r="H42" s="7">
        <f>VLOOKUP(D42,episodes!$A$1:$D$76,4,FALSE)</f>
        <v>2</v>
      </c>
      <c r="I42" s="19">
        <v>0</v>
      </c>
      <c r="J42" s="19" t="s">
        <v>20</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M89"/>
  <sheetViews>
    <sheetView zoomScale="120" zoomScaleNormal="120" workbookViewId="0">
      <pane ySplit="1" topLeftCell="A2" activePane="bottomLeft" state="frozen"/>
      <selection pane="bottomLeft" activeCell="K2" sqref="K2"/>
    </sheetView>
  </sheetViews>
  <sheetFormatPr defaultColWidth="8.77734375" defaultRowHeight="10.5" x14ac:dyDescent="0.25"/>
  <cols>
    <col min="1" max="1" width="22.44140625" style="19" bestFit="1" customWidth="1"/>
    <col min="2" max="2" width="21.109375" style="19" bestFit="1" customWidth="1"/>
    <col min="3" max="3" width="54" style="19" customWidth="1"/>
    <col min="4" max="4" width="8" style="19" bestFit="1" customWidth="1"/>
    <col min="5" max="5" width="7.6640625" style="19" bestFit="1" customWidth="1"/>
    <col min="6" max="6" width="24.6640625" style="19" bestFit="1" customWidth="1"/>
    <col min="7" max="7" width="2" style="19" bestFit="1" customWidth="1"/>
    <col min="8" max="8" width="3" style="19" bestFit="1" customWidth="1"/>
    <col min="9" max="9" width="16.109375" style="19" bestFit="1" customWidth="1"/>
    <col min="10" max="12" width="8.77734375" style="19"/>
    <col min="13" max="13" width="27" style="19" bestFit="1" customWidth="1"/>
    <col min="14" max="16384" width="8.77734375" style="19"/>
  </cols>
  <sheetData>
    <row r="1" spans="1:13" x14ac:dyDescent="0.25">
      <c r="A1" s="1" t="s">
        <v>23</v>
      </c>
      <c r="B1" s="1" t="s">
        <v>738</v>
      </c>
      <c r="C1" s="9" t="s">
        <v>901</v>
      </c>
      <c r="D1" s="11" t="s">
        <v>898</v>
      </c>
      <c r="E1" s="7" t="s">
        <v>42</v>
      </c>
      <c r="F1" s="7" t="s">
        <v>43</v>
      </c>
      <c r="G1" s="7" t="s">
        <v>894</v>
      </c>
      <c r="H1" s="7" t="s">
        <v>895</v>
      </c>
      <c r="I1" s="1" t="s">
        <v>1744</v>
      </c>
      <c r="J1" s="1" t="s">
        <v>1745</v>
      </c>
    </row>
    <row r="2" spans="1:13" x14ac:dyDescent="0.25">
      <c r="A2" s="1" t="s">
        <v>1859</v>
      </c>
      <c r="B2" s="1" t="s">
        <v>836</v>
      </c>
      <c r="C2" s="9" t="s">
        <v>1982</v>
      </c>
      <c r="D2" s="3">
        <v>100</v>
      </c>
      <c r="E2" s="8">
        <v>1</v>
      </c>
      <c r="F2" s="7" t="s">
        <v>158</v>
      </c>
      <c r="G2" s="7">
        <v>1</v>
      </c>
      <c r="H2" s="7">
        <v>0</v>
      </c>
      <c r="I2" s="19">
        <v>0</v>
      </c>
      <c r="J2" s="19" t="s">
        <v>2599</v>
      </c>
      <c r="M2" s="1"/>
    </row>
    <row r="3" spans="1:13" x14ac:dyDescent="0.25">
      <c r="A3" s="1" t="s">
        <v>1890</v>
      </c>
      <c r="B3" s="1" t="s">
        <v>836</v>
      </c>
      <c r="C3" s="9" t="s">
        <v>1984</v>
      </c>
      <c r="D3" s="3">
        <v>100</v>
      </c>
      <c r="E3" s="8">
        <v>1</v>
      </c>
      <c r="F3" s="7" t="s">
        <v>158</v>
      </c>
      <c r="G3" s="7">
        <v>1</v>
      </c>
      <c r="H3" s="7">
        <v>0</v>
      </c>
      <c r="I3" s="19">
        <v>1</v>
      </c>
      <c r="J3" s="19" t="s">
        <v>2593</v>
      </c>
      <c r="M3" s="1"/>
    </row>
    <row r="4" spans="1:13" x14ac:dyDescent="0.25">
      <c r="A4" s="1" t="s">
        <v>1890</v>
      </c>
      <c r="B4" s="1" t="s">
        <v>836</v>
      </c>
      <c r="C4" s="9" t="s">
        <v>1983</v>
      </c>
      <c r="D4" s="3">
        <v>100</v>
      </c>
      <c r="E4" s="8">
        <v>1</v>
      </c>
      <c r="F4" s="7" t="s">
        <v>158</v>
      </c>
      <c r="G4" s="7">
        <v>1</v>
      </c>
      <c r="H4" s="7">
        <v>0</v>
      </c>
      <c r="I4" s="19">
        <v>2</v>
      </c>
      <c r="J4" s="19" t="s">
        <v>2593</v>
      </c>
      <c r="M4" s="1"/>
    </row>
    <row r="5" spans="1:13" x14ac:dyDescent="0.25">
      <c r="A5" s="1" t="s">
        <v>1892</v>
      </c>
      <c r="B5" s="1" t="s">
        <v>0</v>
      </c>
      <c r="C5" s="9" t="s">
        <v>1986</v>
      </c>
      <c r="D5" s="4">
        <v>100</v>
      </c>
      <c r="E5" s="8">
        <v>1</v>
      </c>
      <c r="F5" s="7" t="s">
        <v>158</v>
      </c>
      <c r="G5" s="7">
        <v>1</v>
      </c>
      <c r="H5" s="7">
        <v>0</v>
      </c>
      <c r="I5" s="19">
        <v>3</v>
      </c>
      <c r="J5" s="19" t="s">
        <v>2592</v>
      </c>
      <c r="M5" s="1"/>
    </row>
    <row r="6" spans="1:13" x14ac:dyDescent="0.25">
      <c r="A6" s="1" t="s">
        <v>1892</v>
      </c>
      <c r="B6" s="1" t="s">
        <v>0</v>
      </c>
      <c r="C6" s="9" t="s">
        <v>1985</v>
      </c>
      <c r="D6" s="4">
        <v>100</v>
      </c>
      <c r="E6" s="8">
        <v>1</v>
      </c>
      <c r="F6" s="7" t="s">
        <v>158</v>
      </c>
      <c r="G6" s="7">
        <v>1</v>
      </c>
      <c r="H6" s="7">
        <v>0</v>
      </c>
      <c r="I6" s="19">
        <v>4</v>
      </c>
      <c r="J6" s="19" t="s">
        <v>2592</v>
      </c>
      <c r="M6" s="1"/>
    </row>
    <row r="7" spans="1:13" x14ac:dyDescent="0.25">
      <c r="A7" s="1" t="s">
        <v>123</v>
      </c>
      <c r="B7" s="1" t="s">
        <v>757</v>
      </c>
      <c r="C7" s="9" t="s">
        <v>2477</v>
      </c>
      <c r="D7" s="4">
        <v>100</v>
      </c>
      <c r="E7" s="8">
        <v>1</v>
      </c>
      <c r="F7" s="7" t="s">
        <v>158</v>
      </c>
      <c r="G7" s="7">
        <v>1</v>
      </c>
      <c r="H7" s="7">
        <v>0</v>
      </c>
      <c r="I7" s="19">
        <v>5</v>
      </c>
      <c r="J7" s="19" t="s">
        <v>2594</v>
      </c>
      <c r="M7" s="1"/>
    </row>
    <row r="8" spans="1:13" x14ac:dyDescent="0.25">
      <c r="A8" s="1" t="s">
        <v>123</v>
      </c>
      <c r="B8" s="1" t="s">
        <v>757</v>
      </c>
      <c r="C8" s="9" t="s">
        <v>2478</v>
      </c>
      <c r="D8" s="4">
        <v>100</v>
      </c>
      <c r="E8" s="8">
        <v>1</v>
      </c>
      <c r="F8" s="7" t="s">
        <v>158</v>
      </c>
      <c r="G8" s="7">
        <v>1</v>
      </c>
      <c r="H8" s="7">
        <v>0</v>
      </c>
      <c r="I8" s="19">
        <v>6</v>
      </c>
      <c r="J8" s="19" t="s">
        <v>2594</v>
      </c>
      <c r="M8" s="1"/>
    </row>
    <row r="9" spans="1:13" x14ac:dyDescent="0.25">
      <c r="A9" s="1" t="s">
        <v>1892</v>
      </c>
      <c r="B9" s="1" t="s">
        <v>0</v>
      </c>
      <c r="C9" s="9" t="s">
        <v>2001</v>
      </c>
      <c r="D9" s="4">
        <v>101</v>
      </c>
      <c r="E9" s="8">
        <v>2</v>
      </c>
      <c r="F9" s="7" t="s">
        <v>41</v>
      </c>
      <c r="G9" s="7">
        <v>1</v>
      </c>
      <c r="H9" s="7">
        <v>1</v>
      </c>
      <c r="I9" s="19">
        <v>0</v>
      </c>
      <c r="J9" s="19" t="s">
        <v>2592</v>
      </c>
      <c r="M9" s="1"/>
    </row>
    <row r="10" spans="1:13" x14ac:dyDescent="0.25">
      <c r="A10" s="1" t="s">
        <v>1892</v>
      </c>
      <c r="B10" s="1" t="s">
        <v>0</v>
      </c>
      <c r="C10" s="9" t="s">
        <v>2000</v>
      </c>
      <c r="D10" s="4">
        <v>101</v>
      </c>
      <c r="E10" s="8">
        <v>2</v>
      </c>
      <c r="F10" s="7" t="s">
        <v>41</v>
      </c>
      <c r="G10" s="7">
        <v>1</v>
      </c>
      <c r="H10" s="7">
        <v>1</v>
      </c>
      <c r="I10" s="19">
        <v>1</v>
      </c>
      <c r="J10" s="19" t="s">
        <v>2592</v>
      </c>
      <c r="M10" s="1"/>
    </row>
    <row r="11" spans="1:13" x14ac:dyDescent="0.25">
      <c r="A11" s="1" t="s">
        <v>1890</v>
      </c>
      <c r="B11" s="1" t="s">
        <v>836</v>
      </c>
      <c r="C11" s="9" t="s">
        <v>2009</v>
      </c>
      <c r="D11" s="3">
        <v>102</v>
      </c>
      <c r="E11" s="8">
        <v>3</v>
      </c>
      <c r="F11" s="7" t="s">
        <v>38</v>
      </c>
      <c r="G11" s="7">
        <v>1</v>
      </c>
      <c r="H11" s="7">
        <v>2</v>
      </c>
      <c r="I11" s="19">
        <v>0</v>
      </c>
      <c r="J11" s="19" t="s">
        <v>2593</v>
      </c>
      <c r="M11" s="1"/>
    </row>
    <row r="12" spans="1:13" x14ac:dyDescent="0.25">
      <c r="A12" s="1" t="s">
        <v>1892</v>
      </c>
      <c r="B12" s="1" t="s">
        <v>0</v>
      </c>
      <c r="C12" s="9" t="s">
        <v>2013</v>
      </c>
      <c r="D12" s="4">
        <v>102</v>
      </c>
      <c r="E12" s="8">
        <v>3</v>
      </c>
      <c r="F12" s="7" t="s">
        <v>38</v>
      </c>
      <c r="G12" s="7">
        <v>1</v>
      </c>
      <c r="H12" s="7">
        <v>2</v>
      </c>
      <c r="I12" s="19">
        <v>1</v>
      </c>
      <c r="J12" s="19" t="s">
        <v>2592</v>
      </c>
      <c r="M12" s="1"/>
    </row>
    <row r="13" spans="1:13" x14ac:dyDescent="0.25">
      <c r="A13" s="1" t="s">
        <v>1892</v>
      </c>
      <c r="B13" s="1" t="s">
        <v>0</v>
      </c>
      <c r="C13" s="9" t="s">
        <v>2010</v>
      </c>
      <c r="D13" s="4">
        <v>102</v>
      </c>
      <c r="E13" s="8">
        <v>3</v>
      </c>
      <c r="F13" s="7" t="s">
        <v>38</v>
      </c>
      <c r="G13" s="7">
        <v>1</v>
      </c>
      <c r="H13" s="7">
        <v>2</v>
      </c>
      <c r="I13" s="19">
        <v>2</v>
      </c>
      <c r="J13" s="19" t="s">
        <v>2592</v>
      </c>
      <c r="M13" s="1"/>
    </row>
    <row r="14" spans="1:13" x14ac:dyDescent="0.25">
      <c r="A14" s="1" t="s">
        <v>1892</v>
      </c>
      <c r="B14" s="1" t="s">
        <v>0</v>
      </c>
      <c r="C14" s="9" t="s">
        <v>2011</v>
      </c>
      <c r="D14" s="4">
        <v>102</v>
      </c>
      <c r="E14" s="8">
        <v>3</v>
      </c>
      <c r="F14" s="7" t="s">
        <v>38</v>
      </c>
      <c r="G14" s="7">
        <v>1</v>
      </c>
      <c r="H14" s="7">
        <v>2</v>
      </c>
      <c r="I14" s="19">
        <v>3</v>
      </c>
      <c r="J14" s="19" t="s">
        <v>2592</v>
      </c>
      <c r="M14" s="1"/>
    </row>
    <row r="15" spans="1:13" x14ac:dyDescent="0.25">
      <c r="A15" s="1" t="s">
        <v>1892</v>
      </c>
      <c r="B15" s="1" t="s">
        <v>0</v>
      </c>
      <c r="C15" s="9" t="s">
        <v>2012</v>
      </c>
      <c r="D15" s="4">
        <v>102</v>
      </c>
      <c r="E15" s="8">
        <v>3</v>
      </c>
      <c r="F15" s="7" t="s">
        <v>38</v>
      </c>
      <c r="G15" s="7">
        <v>1</v>
      </c>
      <c r="H15" s="7">
        <v>2</v>
      </c>
      <c r="I15" s="19">
        <v>4</v>
      </c>
      <c r="J15" s="19" t="s">
        <v>2592</v>
      </c>
      <c r="M15" s="1"/>
    </row>
    <row r="16" spans="1:13" x14ac:dyDescent="0.25">
      <c r="A16" s="1" t="s">
        <v>1932</v>
      </c>
      <c r="B16" s="1" t="s">
        <v>837</v>
      </c>
      <c r="C16" s="9" t="s">
        <v>1984</v>
      </c>
      <c r="D16" s="3">
        <v>102</v>
      </c>
      <c r="E16" s="8">
        <v>3</v>
      </c>
      <c r="F16" s="7" t="s">
        <v>38</v>
      </c>
      <c r="G16" s="7">
        <v>1</v>
      </c>
      <c r="H16" s="7">
        <v>2</v>
      </c>
      <c r="I16" s="19">
        <v>5</v>
      </c>
      <c r="J16" s="19" t="s">
        <v>2596</v>
      </c>
      <c r="M16" s="1"/>
    </row>
    <row r="17" spans="1:13" x14ac:dyDescent="0.25">
      <c r="A17" s="1" t="s">
        <v>1932</v>
      </c>
      <c r="B17" s="1" t="s">
        <v>837</v>
      </c>
      <c r="C17" s="9" t="s">
        <v>1984</v>
      </c>
      <c r="D17" s="3">
        <v>102</v>
      </c>
      <c r="E17" s="8">
        <v>3</v>
      </c>
      <c r="F17" s="7" t="s">
        <v>38</v>
      </c>
      <c r="G17" s="7">
        <v>1</v>
      </c>
      <c r="H17" s="7">
        <v>2</v>
      </c>
      <c r="I17" s="19">
        <v>6</v>
      </c>
      <c r="J17" s="19" t="s">
        <v>2596</v>
      </c>
      <c r="M17" s="1"/>
    </row>
    <row r="18" spans="1:13" x14ac:dyDescent="0.25">
      <c r="A18" s="1" t="s">
        <v>1950</v>
      </c>
      <c r="B18" s="1" t="s">
        <v>0</v>
      </c>
      <c r="C18" s="9" t="s">
        <v>1984</v>
      </c>
      <c r="D18" s="4">
        <v>102</v>
      </c>
      <c r="E18" s="8">
        <v>3</v>
      </c>
      <c r="F18" s="7" t="s">
        <v>38</v>
      </c>
      <c r="G18" s="7">
        <v>1</v>
      </c>
      <c r="H18" s="7">
        <v>2</v>
      </c>
      <c r="I18" s="19">
        <v>7</v>
      </c>
      <c r="J18" s="19" t="s">
        <v>2597</v>
      </c>
      <c r="M18" s="1"/>
    </row>
    <row r="19" spans="1:13" x14ac:dyDescent="0.25">
      <c r="A19" s="1" t="s">
        <v>1950</v>
      </c>
      <c r="B19" s="1" t="s">
        <v>0</v>
      </c>
      <c r="C19" s="9" t="s">
        <v>1984</v>
      </c>
      <c r="D19" s="4">
        <v>102</v>
      </c>
      <c r="E19" s="8">
        <v>3</v>
      </c>
      <c r="F19" s="7" t="s">
        <v>38</v>
      </c>
      <c r="G19" s="7">
        <v>1</v>
      </c>
      <c r="H19" s="7">
        <v>2</v>
      </c>
      <c r="I19" s="19">
        <v>8</v>
      </c>
      <c r="J19" s="19" t="s">
        <v>2597</v>
      </c>
      <c r="M19" s="1"/>
    </row>
    <row r="20" spans="1:13" x14ac:dyDescent="0.25">
      <c r="A20" s="1" t="s">
        <v>1957</v>
      </c>
      <c r="B20" s="1" t="s">
        <v>757</v>
      </c>
      <c r="C20" s="9" t="s">
        <v>1984</v>
      </c>
      <c r="D20" s="11">
        <v>102</v>
      </c>
      <c r="E20" s="8">
        <v>3</v>
      </c>
      <c r="F20" s="7" t="s">
        <v>38</v>
      </c>
      <c r="G20" s="7">
        <v>1</v>
      </c>
      <c r="H20" s="7">
        <v>2</v>
      </c>
      <c r="I20" s="19">
        <v>9</v>
      </c>
      <c r="J20" s="19" t="s">
        <v>2599</v>
      </c>
      <c r="M20" s="1"/>
    </row>
    <row r="21" spans="1:13" ht="12" x14ac:dyDescent="0.3">
      <c r="A21" s="1" t="s">
        <v>1892</v>
      </c>
      <c r="B21" s="1" t="s">
        <v>0</v>
      </c>
      <c r="C21" s="9" t="s">
        <v>2018</v>
      </c>
      <c r="D21" s="4">
        <v>103</v>
      </c>
      <c r="E21" s="8">
        <v>4</v>
      </c>
      <c r="F21" s="7" t="s">
        <v>36</v>
      </c>
      <c r="G21" s="7">
        <v>1</v>
      </c>
      <c r="H21" s="7">
        <v>3</v>
      </c>
      <c r="I21" s="19">
        <v>0</v>
      </c>
      <c r="J21" s="19" t="s">
        <v>2592</v>
      </c>
      <c r="M21"/>
    </row>
    <row r="22" spans="1:13" ht="12" x14ac:dyDescent="0.3">
      <c r="A22" s="1" t="s">
        <v>1892</v>
      </c>
      <c r="B22" s="1" t="s">
        <v>0</v>
      </c>
      <c r="C22" s="9" t="s">
        <v>2019</v>
      </c>
      <c r="D22" s="4">
        <v>103</v>
      </c>
      <c r="E22" s="8">
        <v>4</v>
      </c>
      <c r="F22" s="7" t="s">
        <v>36</v>
      </c>
      <c r="G22" s="7">
        <v>1</v>
      </c>
      <c r="H22" s="7">
        <v>3</v>
      </c>
      <c r="I22" s="19">
        <v>1</v>
      </c>
      <c r="J22" s="19" t="s">
        <v>2592</v>
      </c>
      <c r="M22"/>
    </row>
    <row r="23" spans="1:13" ht="12" x14ac:dyDescent="0.3">
      <c r="A23" s="1" t="s">
        <v>1890</v>
      </c>
      <c r="B23" s="1" t="s">
        <v>836</v>
      </c>
      <c r="C23" s="9" t="s">
        <v>2035</v>
      </c>
      <c r="D23" s="11">
        <v>104</v>
      </c>
      <c r="E23" s="8">
        <v>5</v>
      </c>
      <c r="F23" s="7" t="s">
        <v>46</v>
      </c>
      <c r="G23" s="7">
        <v>1</v>
      </c>
      <c r="H23" s="7">
        <v>4</v>
      </c>
      <c r="I23" s="19">
        <v>0</v>
      </c>
      <c r="J23" s="19" t="s">
        <v>2593</v>
      </c>
      <c r="M23"/>
    </row>
    <row r="24" spans="1:13" ht="12" x14ac:dyDescent="0.3">
      <c r="A24" s="1" t="s">
        <v>1892</v>
      </c>
      <c r="B24" s="1" t="s">
        <v>0</v>
      </c>
      <c r="C24" s="9" t="s">
        <v>2036</v>
      </c>
      <c r="D24" s="4">
        <v>104</v>
      </c>
      <c r="E24" s="8">
        <v>5</v>
      </c>
      <c r="F24" s="7" t="s">
        <v>46</v>
      </c>
      <c r="G24" s="7">
        <v>1</v>
      </c>
      <c r="H24" s="7">
        <v>4</v>
      </c>
      <c r="I24" s="19">
        <v>1</v>
      </c>
      <c r="J24" s="19" t="s">
        <v>2592</v>
      </c>
      <c r="M24"/>
    </row>
    <row r="25" spans="1:13" ht="12" x14ac:dyDescent="0.3">
      <c r="A25" s="1" t="s">
        <v>1892</v>
      </c>
      <c r="B25" s="1" t="s">
        <v>0</v>
      </c>
      <c r="C25" s="9" t="s">
        <v>2037</v>
      </c>
      <c r="D25" s="4">
        <v>104</v>
      </c>
      <c r="E25" s="8">
        <v>5</v>
      </c>
      <c r="F25" s="7" t="s">
        <v>46</v>
      </c>
      <c r="G25" s="7">
        <v>1</v>
      </c>
      <c r="H25" s="7">
        <v>4</v>
      </c>
      <c r="I25" s="19">
        <v>2</v>
      </c>
      <c r="J25" s="19" t="s">
        <v>2592</v>
      </c>
      <c r="M25"/>
    </row>
    <row r="26" spans="1:13" ht="12" x14ac:dyDescent="0.3">
      <c r="A26" s="1" t="s">
        <v>1892</v>
      </c>
      <c r="B26" s="1" t="s">
        <v>0</v>
      </c>
      <c r="C26" s="9" t="s">
        <v>2038</v>
      </c>
      <c r="D26" s="4">
        <v>104</v>
      </c>
      <c r="E26" s="8">
        <v>5</v>
      </c>
      <c r="F26" s="7" t="s">
        <v>46</v>
      </c>
      <c r="G26" s="7">
        <v>1</v>
      </c>
      <c r="H26" s="7">
        <v>4</v>
      </c>
      <c r="I26" s="19">
        <v>3</v>
      </c>
      <c r="J26" s="19" t="s">
        <v>2592</v>
      </c>
      <c r="M26"/>
    </row>
    <row r="27" spans="1:13" ht="12" x14ac:dyDescent="0.3">
      <c r="A27" s="1" t="s">
        <v>1932</v>
      </c>
      <c r="B27" s="1" t="s">
        <v>837</v>
      </c>
      <c r="C27" s="9" t="s">
        <v>1984</v>
      </c>
      <c r="D27" s="3">
        <v>104</v>
      </c>
      <c r="E27" s="8">
        <v>5</v>
      </c>
      <c r="F27" s="7" t="s">
        <v>46</v>
      </c>
      <c r="G27" s="7">
        <v>1</v>
      </c>
      <c r="H27" s="7">
        <v>4</v>
      </c>
      <c r="I27" s="19">
        <v>4</v>
      </c>
      <c r="J27" s="19" t="s">
        <v>2596</v>
      </c>
      <c r="M27"/>
    </row>
    <row r="28" spans="1:13" ht="12" x14ac:dyDescent="0.3">
      <c r="A28" s="1" t="s">
        <v>1890</v>
      </c>
      <c r="B28" s="1" t="s">
        <v>836</v>
      </c>
      <c r="C28" s="9" t="s">
        <v>2052</v>
      </c>
      <c r="D28" s="11">
        <v>105</v>
      </c>
      <c r="E28" s="8">
        <v>6</v>
      </c>
      <c r="F28" s="7" t="s">
        <v>68</v>
      </c>
      <c r="G28" s="7">
        <v>1</v>
      </c>
      <c r="H28" s="7">
        <v>5</v>
      </c>
      <c r="I28" s="19">
        <v>0</v>
      </c>
      <c r="J28" s="19" t="s">
        <v>2593</v>
      </c>
      <c r="M28"/>
    </row>
    <row r="29" spans="1:13" ht="12" x14ac:dyDescent="0.3">
      <c r="A29" s="1" t="s">
        <v>1892</v>
      </c>
      <c r="B29" s="1" t="s">
        <v>0</v>
      </c>
      <c r="C29" s="9" t="s">
        <v>2053</v>
      </c>
      <c r="D29" s="4">
        <v>105</v>
      </c>
      <c r="E29" s="8">
        <v>6</v>
      </c>
      <c r="F29" s="7" t="s">
        <v>68</v>
      </c>
      <c r="G29" s="7">
        <v>1</v>
      </c>
      <c r="H29" s="7">
        <v>5</v>
      </c>
      <c r="I29" s="19">
        <v>1</v>
      </c>
      <c r="J29" s="19" t="s">
        <v>2592</v>
      </c>
      <c r="M29"/>
    </row>
    <row r="30" spans="1:13" ht="12" x14ac:dyDescent="0.3">
      <c r="A30" s="1" t="s">
        <v>1905</v>
      </c>
      <c r="B30" s="1" t="s">
        <v>757</v>
      </c>
      <c r="C30" s="9" t="s">
        <v>1984</v>
      </c>
      <c r="D30" s="4">
        <v>105</v>
      </c>
      <c r="E30" s="8">
        <v>6</v>
      </c>
      <c r="F30" s="7" t="s">
        <v>68</v>
      </c>
      <c r="G30" s="7">
        <v>1</v>
      </c>
      <c r="H30" s="7">
        <v>5</v>
      </c>
      <c r="I30" s="19">
        <v>2</v>
      </c>
      <c r="J30" s="19" t="s">
        <v>2595</v>
      </c>
      <c r="M30"/>
    </row>
    <row r="31" spans="1:13" ht="12" x14ac:dyDescent="0.3">
      <c r="A31" s="1" t="s">
        <v>1932</v>
      </c>
      <c r="B31" s="1" t="s">
        <v>837</v>
      </c>
      <c r="C31" s="9" t="s">
        <v>1984</v>
      </c>
      <c r="D31" s="3">
        <v>105</v>
      </c>
      <c r="E31" s="8">
        <v>6</v>
      </c>
      <c r="F31" s="7" t="s">
        <v>68</v>
      </c>
      <c r="G31" s="7">
        <v>1</v>
      </c>
      <c r="H31" s="7">
        <v>5</v>
      </c>
      <c r="I31" s="19">
        <v>3</v>
      </c>
      <c r="J31" s="19" t="s">
        <v>2596</v>
      </c>
      <c r="M31"/>
    </row>
    <row r="32" spans="1:13" ht="12" x14ac:dyDescent="0.3">
      <c r="A32" s="1" t="s">
        <v>1848</v>
      </c>
      <c r="B32" s="1" t="s">
        <v>836</v>
      </c>
      <c r="C32" s="9" t="s">
        <v>2061</v>
      </c>
      <c r="D32" s="3">
        <v>106</v>
      </c>
      <c r="E32" s="8">
        <v>7</v>
      </c>
      <c r="F32" s="7" t="s">
        <v>47</v>
      </c>
      <c r="G32" s="7">
        <v>1</v>
      </c>
      <c r="H32" s="7">
        <v>6</v>
      </c>
      <c r="I32" s="19">
        <v>0</v>
      </c>
      <c r="J32" s="19" t="s">
        <v>2599</v>
      </c>
      <c r="M32"/>
    </row>
    <row r="33" spans="1:13" ht="12" x14ac:dyDescent="0.3">
      <c r="A33" s="1" t="s">
        <v>1857</v>
      </c>
      <c r="B33" s="1" t="s">
        <v>836</v>
      </c>
      <c r="C33" s="9" t="s">
        <v>2064</v>
      </c>
      <c r="D33" s="11">
        <v>106</v>
      </c>
      <c r="E33" s="8">
        <v>7</v>
      </c>
      <c r="F33" s="7" t="s">
        <v>47</v>
      </c>
      <c r="G33" s="7">
        <v>1</v>
      </c>
      <c r="H33" s="7">
        <v>6</v>
      </c>
      <c r="I33" s="19">
        <v>1</v>
      </c>
      <c r="J33" s="19" t="s">
        <v>2599</v>
      </c>
      <c r="M33"/>
    </row>
    <row r="34" spans="1:13" ht="12" x14ac:dyDescent="0.3">
      <c r="A34" s="1" t="s">
        <v>1890</v>
      </c>
      <c r="B34" s="1" t="s">
        <v>836</v>
      </c>
      <c r="C34" s="9" t="s">
        <v>2068</v>
      </c>
      <c r="D34" s="3">
        <v>106</v>
      </c>
      <c r="E34" s="8">
        <v>7</v>
      </c>
      <c r="F34" s="7" t="s">
        <v>47</v>
      </c>
      <c r="G34" s="7">
        <v>1</v>
      </c>
      <c r="H34" s="7">
        <v>6</v>
      </c>
      <c r="I34" s="19">
        <v>2</v>
      </c>
      <c r="J34" s="19" t="s">
        <v>2593</v>
      </c>
      <c r="M34"/>
    </row>
    <row r="35" spans="1:13" ht="12" x14ac:dyDescent="0.3">
      <c r="A35" s="1" t="s">
        <v>1890</v>
      </c>
      <c r="B35" s="1" t="s">
        <v>836</v>
      </c>
      <c r="C35" s="9" t="s">
        <v>2067</v>
      </c>
      <c r="D35" s="3">
        <v>106</v>
      </c>
      <c r="E35" s="8">
        <v>7</v>
      </c>
      <c r="F35" s="7" t="s">
        <v>47</v>
      </c>
      <c r="G35" s="7">
        <v>1</v>
      </c>
      <c r="H35" s="7">
        <v>6</v>
      </c>
      <c r="I35" s="19">
        <v>3</v>
      </c>
      <c r="J35" s="19" t="s">
        <v>2593</v>
      </c>
      <c r="M35"/>
    </row>
    <row r="36" spans="1:13" ht="12" x14ac:dyDescent="0.3">
      <c r="A36" s="1" t="s">
        <v>1892</v>
      </c>
      <c r="B36" s="1" t="s">
        <v>0</v>
      </c>
      <c r="C36" s="9" t="s">
        <v>2072</v>
      </c>
      <c r="D36" s="3">
        <v>106</v>
      </c>
      <c r="E36" s="8">
        <v>7</v>
      </c>
      <c r="F36" s="7" t="s">
        <v>47</v>
      </c>
      <c r="G36" s="7">
        <v>1</v>
      </c>
      <c r="H36" s="7">
        <v>6</v>
      </c>
      <c r="I36" s="19">
        <v>4</v>
      </c>
      <c r="J36" s="19" t="s">
        <v>2592</v>
      </c>
      <c r="M36"/>
    </row>
    <row r="37" spans="1:13" ht="12" x14ac:dyDescent="0.3">
      <c r="A37" s="1" t="s">
        <v>1892</v>
      </c>
      <c r="B37" s="1" t="s">
        <v>0</v>
      </c>
      <c r="C37" s="9" t="s">
        <v>2073</v>
      </c>
      <c r="D37" s="4">
        <v>106</v>
      </c>
      <c r="E37" s="8">
        <v>7</v>
      </c>
      <c r="F37" s="7" t="s">
        <v>47</v>
      </c>
      <c r="G37" s="7">
        <v>1</v>
      </c>
      <c r="H37" s="7">
        <v>6</v>
      </c>
      <c r="I37" s="19">
        <v>5</v>
      </c>
      <c r="J37" s="19" t="s">
        <v>2592</v>
      </c>
      <c r="M37"/>
    </row>
    <row r="38" spans="1:13" ht="12" x14ac:dyDescent="0.3">
      <c r="A38" s="1" t="s">
        <v>1892</v>
      </c>
      <c r="B38" s="1" t="s">
        <v>0</v>
      </c>
      <c r="C38" s="9" t="s">
        <v>2075</v>
      </c>
      <c r="D38" s="4">
        <v>106</v>
      </c>
      <c r="E38" s="8">
        <v>7</v>
      </c>
      <c r="F38" s="7" t="s">
        <v>47</v>
      </c>
      <c r="G38" s="7">
        <v>1</v>
      </c>
      <c r="H38" s="7">
        <v>6</v>
      </c>
      <c r="I38" s="19">
        <v>6</v>
      </c>
      <c r="J38" s="19" t="s">
        <v>2592</v>
      </c>
      <c r="M38"/>
    </row>
    <row r="39" spans="1:13" ht="12" x14ac:dyDescent="0.3">
      <c r="A39" s="1" t="s">
        <v>1892</v>
      </c>
      <c r="B39" s="1" t="s">
        <v>0</v>
      </c>
      <c r="C39" s="9" t="s">
        <v>2074</v>
      </c>
      <c r="D39" s="4">
        <v>106</v>
      </c>
      <c r="E39" s="8">
        <v>7</v>
      </c>
      <c r="F39" s="7" t="s">
        <v>47</v>
      </c>
      <c r="G39" s="7">
        <v>1</v>
      </c>
      <c r="H39" s="7">
        <v>6</v>
      </c>
      <c r="I39" s="19">
        <v>7</v>
      </c>
      <c r="J39" s="19" t="s">
        <v>2592</v>
      </c>
      <c r="M39"/>
    </row>
    <row r="40" spans="1:13" ht="12" x14ac:dyDescent="0.3">
      <c r="A40" s="1" t="s">
        <v>1892</v>
      </c>
      <c r="B40" s="1" t="s">
        <v>0</v>
      </c>
      <c r="C40" s="9" t="s">
        <v>2069</v>
      </c>
      <c r="D40" s="4">
        <v>106</v>
      </c>
      <c r="E40" s="8">
        <v>7</v>
      </c>
      <c r="F40" s="7" t="s">
        <v>47</v>
      </c>
      <c r="G40" s="7">
        <v>1</v>
      </c>
      <c r="H40" s="7">
        <v>6</v>
      </c>
      <c r="I40" s="19">
        <v>8</v>
      </c>
      <c r="J40" s="19" t="s">
        <v>2592</v>
      </c>
      <c r="M40"/>
    </row>
    <row r="41" spans="1:13" ht="12" x14ac:dyDescent="0.3">
      <c r="A41" s="1" t="s">
        <v>1892</v>
      </c>
      <c r="B41" s="1" t="s">
        <v>0</v>
      </c>
      <c r="C41" s="9" t="s">
        <v>2070</v>
      </c>
      <c r="D41" s="4">
        <v>106</v>
      </c>
      <c r="E41" s="8">
        <v>7</v>
      </c>
      <c r="F41" s="7" t="s">
        <v>47</v>
      </c>
      <c r="G41" s="7">
        <v>1</v>
      </c>
      <c r="H41" s="7">
        <v>6</v>
      </c>
      <c r="I41" s="19">
        <v>9</v>
      </c>
      <c r="J41" s="19" t="s">
        <v>2592</v>
      </c>
      <c r="M41"/>
    </row>
    <row r="42" spans="1:13" ht="12" x14ac:dyDescent="0.3">
      <c r="A42" s="1" t="s">
        <v>1892</v>
      </c>
      <c r="B42" s="1" t="s">
        <v>0</v>
      </c>
      <c r="C42" s="9" t="s">
        <v>2071</v>
      </c>
      <c r="D42" s="4">
        <v>106</v>
      </c>
      <c r="E42" s="8">
        <v>7</v>
      </c>
      <c r="F42" s="7" t="s">
        <v>47</v>
      </c>
      <c r="G42" s="7">
        <v>1</v>
      </c>
      <c r="H42" s="7">
        <v>6</v>
      </c>
      <c r="I42" s="19">
        <v>10</v>
      </c>
      <c r="J42" s="19" t="s">
        <v>2592</v>
      </c>
      <c r="M42"/>
    </row>
    <row r="43" spans="1:13" ht="12" x14ac:dyDescent="0.3">
      <c r="A43" s="1" t="s">
        <v>1916</v>
      </c>
      <c r="B43" s="1" t="s">
        <v>756</v>
      </c>
      <c r="C43" s="9" t="s">
        <v>1984</v>
      </c>
      <c r="D43" s="3">
        <v>106</v>
      </c>
      <c r="E43" s="8">
        <v>7</v>
      </c>
      <c r="F43" s="7" t="s">
        <v>47</v>
      </c>
      <c r="G43" s="7">
        <v>1</v>
      </c>
      <c r="H43" s="7">
        <v>6</v>
      </c>
      <c r="I43" s="19">
        <v>11</v>
      </c>
      <c r="J43" s="19" t="s">
        <v>2598</v>
      </c>
      <c r="M43"/>
    </row>
    <row r="44" spans="1:13" ht="12" x14ac:dyDescent="0.3">
      <c r="A44" s="1" t="s">
        <v>1930</v>
      </c>
      <c r="B44" s="1" t="s">
        <v>837</v>
      </c>
      <c r="C44" s="9" t="s">
        <v>1984</v>
      </c>
      <c r="D44" s="3">
        <v>106</v>
      </c>
      <c r="E44" s="8">
        <v>7</v>
      </c>
      <c r="F44" s="7" t="s">
        <v>47</v>
      </c>
      <c r="G44" s="7">
        <v>1</v>
      </c>
      <c r="H44" s="7">
        <v>6</v>
      </c>
      <c r="I44" s="19">
        <v>12</v>
      </c>
      <c r="J44" s="19" t="s">
        <v>2599</v>
      </c>
      <c r="M44"/>
    </row>
    <row r="45" spans="1:13" ht="12" x14ac:dyDescent="0.3">
      <c r="A45" s="1" t="s">
        <v>123</v>
      </c>
      <c r="B45" s="1" t="s">
        <v>757</v>
      </c>
      <c r="C45" s="9" t="s">
        <v>1984</v>
      </c>
      <c r="D45" s="4">
        <v>106</v>
      </c>
      <c r="E45" s="8">
        <v>7</v>
      </c>
      <c r="F45" s="7" t="s">
        <v>47</v>
      </c>
      <c r="G45" s="7">
        <v>1</v>
      </c>
      <c r="H45" s="7">
        <v>6</v>
      </c>
      <c r="I45" s="19">
        <v>13</v>
      </c>
      <c r="J45" s="19" t="s">
        <v>2594</v>
      </c>
      <c r="M45"/>
    </row>
    <row r="46" spans="1:13" ht="12" x14ac:dyDescent="0.3">
      <c r="A46" s="1" t="s">
        <v>1892</v>
      </c>
      <c r="B46" s="1" t="s">
        <v>0</v>
      </c>
      <c r="C46" s="9" t="s">
        <v>2091</v>
      </c>
      <c r="D46" s="4">
        <v>107</v>
      </c>
      <c r="E46" s="8">
        <v>8</v>
      </c>
      <c r="F46" s="7" t="s">
        <v>44</v>
      </c>
      <c r="G46" s="7">
        <v>1</v>
      </c>
      <c r="H46" s="7">
        <v>7</v>
      </c>
      <c r="I46" s="19">
        <v>0</v>
      </c>
      <c r="J46" s="19" t="s">
        <v>2592</v>
      </c>
      <c r="M46"/>
    </row>
    <row r="47" spans="1:13" ht="12" x14ac:dyDescent="0.3">
      <c r="A47" s="1" t="s">
        <v>1905</v>
      </c>
      <c r="B47" s="1" t="s">
        <v>757</v>
      </c>
      <c r="C47" s="9" t="s">
        <v>1984</v>
      </c>
      <c r="D47" s="4">
        <v>107</v>
      </c>
      <c r="E47" s="8">
        <v>8</v>
      </c>
      <c r="F47" s="7" t="s">
        <v>44</v>
      </c>
      <c r="G47" s="7">
        <v>1</v>
      </c>
      <c r="H47" s="7">
        <v>7</v>
      </c>
      <c r="I47" s="19">
        <v>1</v>
      </c>
      <c r="J47" s="19" t="s">
        <v>2595</v>
      </c>
      <c r="M47"/>
    </row>
    <row r="48" spans="1:13" ht="12" x14ac:dyDescent="0.3">
      <c r="A48" s="1" t="s">
        <v>1929</v>
      </c>
      <c r="B48" s="1" t="s">
        <v>837</v>
      </c>
      <c r="C48" s="9" t="s">
        <v>1984</v>
      </c>
      <c r="D48" s="4">
        <v>107</v>
      </c>
      <c r="E48" s="8">
        <v>8</v>
      </c>
      <c r="F48" s="7" t="s">
        <v>44</v>
      </c>
      <c r="G48" s="7">
        <v>1</v>
      </c>
      <c r="H48" s="7">
        <v>7</v>
      </c>
      <c r="I48" s="19">
        <v>2</v>
      </c>
      <c r="J48" s="19" t="s">
        <v>2599</v>
      </c>
      <c r="M48"/>
    </row>
    <row r="49" spans="1:13" ht="12" x14ac:dyDescent="0.3">
      <c r="A49" s="1" t="s">
        <v>1932</v>
      </c>
      <c r="B49" s="1" t="s">
        <v>837</v>
      </c>
      <c r="C49" s="9" t="s">
        <v>1984</v>
      </c>
      <c r="D49" s="3">
        <v>107</v>
      </c>
      <c r="E49" s="8">
        <v>8</v>
      </c>
      <c r="F49" s="7" t="s">
        <v>44</v>
      </c>
      <c r="G49" s="7">
        <v>1</v>
      </c>
      <c r="H49" s="7">
        <v>7</v>
      </c>
      <c r="I49" s="19">
        <v>3</v>
      </c>
      <c r="J49" s="19" t="s">
        <v>2596</v>
      </c>
      <c r="M49"/>
    </row>
    <row r="50" spans="1:13" ht="12" x14ac:dyDescent="0.3">
      <c r="A50" s="1" t="s">
        <v>1892</v>
      </c>
      <c r="B50" s="1" t="s">
        <v>0</v>
      </c>
      <c r="C50" s="9" t="s">
        <v>2099</v>
      </c>
      <c r="D50" s="4">
        <v>108</v>
      </c>
      <c r="E50" s="8">
        <v>9</v>
      </c>
      <c r="F50" s="7" t="s">
        <v>69</v>
      </c>
      <c r="G50" s="7">
        <v>1</v>
      </c>
      <c r="H50" s="7">
        <v>8</v>
      </c>
      <c r="I50" s="19">
        <v>0</v>
      </c>
      <c r="J50" s="19" t="s">
        <v>2592</v>
      </c>
      <c r="M50"/>
    </row>
    <row r="51" spans="1:13" ht="12" x14ac:dyDescent="0.3">
      <c r="A51" s="1" t="s">
        <v>1892</v>
      </c>
      <c r="B51" s="1" t="s">
        <v>0</v>
      </c>
      <c r="C51" s="9" t="s">
        <v>2100</v>
      </c>
      <c r="D51" s="4">
        <v>108</v>
      </c>
      <c r="E51" s="8">
        <v>9</v>
      </c>
      <c r="F51" s="7" t="s">
        <v>69</v>
      </c>
      <c r="G51" s="7">
        <v>1</v>
      </c>
      <c r="H51" s="7">
        <v>8</v>
      </c>
      <c r="I51" s="19">
        <v>1</v>
      </c>
      <c r="J51" s="19" t="s">
        <v>2592</v>
      </c>
      <c r="M51"/>
    </row>
    <row r="52" spans="1:13" ht="12" x14ac:dyDescent="0.3">
      <c r="A52" s="1" t="s">
        <v>1892</v>
      </c>
      <c r="B52" s="1" t="s">
        <v>0</v>
      </c>
      <c r="C52" s="9" t="s">
        <v>2101</v>
      </c>
      <c r="D52" s="4">
        <v>108</v>
      </c>
      <c r="E52" s="8">
        <v>9</v>
      </c>
      <c r="F52" s="7" t="s">
        <v>69</v>
      </c>
      <c r="G52" s="7">
        <v>1</v>
      </c>
      <c r="H52" s="7">
        <v>8</v>
      </c>
      <c r="I52" s="19">
        <v>2</v>
      </c>
      <c r="J52" s="19" t="s">
        <v>2592</v>
      </c>
      <c r="M52"/>
    </row>
    <row r="53" spans="1:13" ht="12" x14ac:dyDescent="0.3">
      <c r="A53" s="1" t="s">
        <v>1905</v>
      </c>
      <c r="B53" s="1" t="s">
        <v>757</v>
      </c>
      <c r="C53" s="9" t="s">
        <v>1984</v>
      </c>
      <c r="D53" s="4">
        <v>108</v>
      </c>
      <c r="E53" s="8">
        <v>9</v>
      </c>
      <c r="F53" s="7" t="s">
        <v>69</v>
      </c>
      <c r="G53" s="7">
        <v>1</v>
      </c>
      <c r="H53" s="7">
        <v>8</v>
      </c>
      <c r="I53" s="19">
        <v>3</v>
      </c>
      <c r="J53" s="19" t="s">
        <v>2595</v>
      </c>
      <c r="M53"/>
    </row>
    <row r="54" spans="1:13" ht="12" x14ac:dyDescent="0.3">
      <c r="A54" s="1" t="s">
        <v>1867</v>
      </c>
      <c r="B54" s="1" t="s">
        <v>836</v>
      </c>
      <c r="C54" s="9" t="s">
        <v>2111</v>
      </c>
      <c r="D54" s="3">
        <v>109</v>
      </c>
      <c r="E54" s="8">
        <v>10</v>
      </c>
      <c r="F54" s="7" t="s">
        <v>429</v>
      </c>
      <c r="G54" s="7">
        <v>1</v>
      </c>
      <c r="H54" s="7">
        <v>9</v>
      </c>
      <c r="I54" s="19">
        <v>0</v>
      </c>
      <c r="J54" s="19" t="s">
        <v>2600</v>
      </c>
      <c r="M54"/>
    </row>
    <row r="55" spans="1:13" ht="12" x14ac:dyDescent="0.3">
      <c r="A55" s="1" t="s">
        <v>1892</v>
      </c>
      <c r="B55" s="1" t="s">
        <v>0</v>
      </c>
      <c r="C55" s="9" t="s">
        <v>2113</v>
      </c>
      <c r="D55" s="4">
        <v>109</v>
      </c>
      <c r="E55" s="8">
        <v>10</v>
      </c>
      <c r="F55" s="7" t="s">
        <v>429</v>
      </c>
      <c r="G55" s="7">
        <v>1</v>
      </c>
      <c r="H55" s="7">
        <v>9</v>
      </c>
      <c r="I55" s="19">
        <v>1</v>
      </c>
      <c r="J55" s="19" t="s">
        <v>2592</v>
      </c>
      <c r="M55"/>
    </row>
    <row r="56" spans="1:13" ht="12" x14ac:dyDescent="0.3">
      <c r="A56" s="1" t="s">
        <v>1905</v>
      </c>
      <c r="B56" s="1" t="s">
        <v>757</v>
      </c>
      <c r="C56" s="9" t="s">
        <v>1984</v>
      </c>
      <c r="D56" s="4">
        <v>109</v>
      </c>
      <c r="E56" s="8">
        <v>10</v>
      </c>
      <c r="F56" s="7" t="s">
        <v>429</v>
      </c>
      <c r="G56" s="7">
        <v>1</v>
      </c>
      <c r="H56" s="7">
        <v>9</v>
      </c>
      <c r="I56" s="19">
        <v>2</v>
      </c>
      <c r="J56" s="19" t="s">
        <v>2595</v>
      </c>
      <c r="M56"/>
    </row>
    <row r="57" spans="1:13" ht="12" x14ac:dyDescent="0.3">
      <c r="A57" s="1" t="s">
        <v>1892</v>
      </c>
      <c r="B57" s="1" t="s">
        <v>0</v>
      </c>
      <c r="C57" s="9" t="s">
        <v>2131</v>
      </c>
      <c r="D57" s="4">
        <v>110</v>
      </c>
      <c r="E57" s="8">
        <v>11</v>
      </c>
      <c r="F57" s="7" t="s">
        <v>37</v>
      </c>
      <c r="G57" s="7">
        <v>1</v>
      </c>
      <c r="H57" s="7">
        <v>10</v>
      </c>
      <c r="I57" s="19">
        <v>0</v>
      </c>
      <c r="J57" s="19" t="s">
        <v>2592</v>
      </c>
      <c r="M57"/>
    </row>
    <row r="58" spans="1:13" ht="12" x14ac:dyDescent="0.3">
      <c r="A58" s="1" t="s">
        <v>1916</v>
      </c>
      <c r="B58" s="1" t="s">
        <v>756</v>
      </c>
      <c r="C58" s="9" t="s">
        <v>1984</v>
      </c>
      <c r="D58" s="3">
        <v>110</v>
      </c>
      <c r="E58" s="8">
        <v>11</v>
      </c>
      <c r="F58" s="7" t="s">
        <v>37</v>
      </c>
      <c r="G58" s="7">
        <v>1</v>
      </c>
      <c r="H58" s="7">
        <v>10</v>
      </c>
      <c r="I58" s="19">
        <v>1</v>
      </c>
      <c r="J58" s="19" t="s">
        <v>2598</v>
      </c>
      <c r="M58"/>
    </row>
    <row r="59" spans="1:13" ht="12" x14ac:dyDescent="0.3">
      <c r="A59" s="1" t="s">
        <v>1932</v>
      </c>
      <c r="B59" s="1" t="s">
        <v>837</v>
      </c>
      <c r="C59" s="9" t="s">
        <v>1984</v>
      </c>
      <c r="D59" s="3">
        <v>110</v>
      </c>
      <c r="E59" s="8">
        <v>11</v>
      </c>
      <c r="F59" s="7" t="s">
        <v>37</v>
      </c>
      <c r="G59" s="7">
        <v>1</v>
      </c>
      <c r="H59" s="7">
        <v>10</v>
      </c>
      <c r="I59" s="19">
        <v>2</v>
      </c>
      <c r="J59" s="19" t="s">
        <v>2596</v>
      </c>
      <c r="M59"/>
    </row>
    <row r="60" spans="1:13" ht="12" x14ac:dyDescent="0.3">
      <c r="A60" s="1" t="s">
        <v>123</v>
      </c>
      <c r="B60" s="1" t="s">
        <v>757</v>
      </c>
      <c r="C60" s="9" t="s">
        <v>1984</v>
      </c>
      <c r="D60" s="4">
        <v>113</v>
      </c>
      <c r="E60" s="8">
        <v>14</v>
      </c>
      <c r="F60" s="7" t="s">
        <v>150</v>
      </c>
      <c r="G60" s="7">
        <v>1</v>
      </c>
      <c r="H60" s="7">
        <v>13</v>
      </c>
      <c r="I60" s="19">
        <v>0</v>
      </c>
      <c r="J60" s="19" t="s">
        <v>2594</v>
      </c>
      <c r="M60"/>
    </row>
    <row r="61" spans="1:13" ht="12" x14ac:dyDescent="0.3">
      <c r="A61" s="1" t="s">
        <v>1890</v>
      </c>
      <c r="B61" s="1" t="s">
        <v>836</v>
      </c>
      <c r="C61" s="9" t="s">
        <v>2179</v>
      </c>
      <c r="D61" s="3">
        <v>115</v>
      </c>
      <c r="E61" s="8">
        <v>16</v>
      </c>
      <c r="F61" s="7" t="s">
        <v>48</v>
      </c>
      <c r="G61" s="7">
        <v>1</v>
      </c>
      <c r="H61" s="7">
        <v>15</v>
      </c>
      <c r="I61" s="19">
        <v>0</v>
      </c>
      <c r="J61" s="19" t="s">
        <v>2593</v>
      </c>
      <c r="M61"/>
    </row>
    <row r="62" spans="1:13" ht="12" x14ac:dyDescent="0.3">
      <c r="A62" s="1" t="s">
        <v>123</v>
      </c>
      <c r="B62" s="1" t="s">
        <v>757</v>
      </c>
      <c r="C62" s="9" t="s">
        <v>1984</v>
      </c>
      <c r="D62" s="4">
        <v>115</v>
      </c>
      <c r="E62" s="8">
        <v>16</v>
      </c>
      <c r="F62" s="7" t="s">
        <v>48</v>
      </c>
      <c r="G62" s="7">
        <v>1</v>
      </c>
      <c r="H62" s="7">
        <v>15</v>
      </c>
      <c r="I62" s="19">
        <v>1</v>
      </c>
      <c r="J62" s="19" t="s">
        <v>2594</v>
      </c>
      <c r="M62"/>
    </row>
    <row r="63" spans="1:13" ht="12" x14ac:dyDescent="0.3">
      <c r="A63" s="1" t="s">
        <v>1892</v>
      </c>
      <c r="B63" s="1" t="s">
        <v>0</v>
      </c>
      <c r="C63" s="9" t="s">
        <v>2198</v>
      </c>
      <c r="D63" s="4">
        <v>117</v>
      </c>
      <c r="E63" s="8">
        <v>18</v>
      </c>
      <c r="F63" s="7" t="s">
        <v>151</v>
      </c>
      <c r="G63" s="7">
        <v>1</v>
      </c>
      <c r="H63" s="7">
        <v>17</v>
      </c>
      <c r="I63" s="19">
        <v>0</v>
      </c>
      <c r="J63" s="19" t="s">
        <v>2592</v>
      </c>
      <c r="M63"/>
    </row>
    <row r="64" spans="1:13" ht="12" x14ac:dyDescent="0.3">
      <c r="A64" s="1" t="s">
        <v>1847</v>
      </c>
      <c r="B64" s="1" t="s">
        <v>836</v>
      </c>
      <c r="C64" s="9" t="s">
        <v>2256</v>
      </c>
      <c r="D64" s="3">
        <v>122</v>
      </c>
      <c r="E64" s="8">
        <v>23</v>
      </c>
      <c r="F64" s="7" t="s">
        <v>66</v>
      </c>
      <c r="G64" s="7">
        <v>1</v>
      </c>
      <c r="H64" s="7">
        <v>22</v>
      </c>
      <c r="I64" s="19">
        <v>0</v>
      </c>
      <c r="J64" s="19" t="s">
        <v>2599</v>
      </c>
      <c r="M64"/>
    </row>
    <row r="65" spans="1:13" ht="12" x14ac:dyDescent="0.3">
      <c r="A65" s="1" t="s">
        <v>1867</v>
      </c>
      <c r="B65" s="1" t="s">
        <v>836</v>
      </c>
      <c r="C65" s="9" t="s">
        <v>2264</v>
      </c>
      <c r="D65" s="3">
        <v>122</v>
      </c>
      <c r="E65" s="8">
        <v>23</v>
      </c>
      <c r="F65" s="7" t="s">
        <v>66</v>
      </c>
      <c r="G65" s="7">
        <v>1</v>
      </c>
      <c r="H65" s="7">
        <v>22</v>
      </c>
      <c r="I65" s="19">
        <v>1</v>
      </c>
      <c r="J65" s="19" t="s">
        <v>2600</v>
      </c>
      <c r="M65"/>
    </row>
    <row r="66" spans="1:13" ht="12" x14ac:dyDescent="0.3">
      <c r="A66" s="1" t="s">
        <v>1890</v>
      </c>
      <c r="B66" s="1" t="s">
        <v>836</v>
      </c>
      <c r="C66" s="9" t="s">
        <v>2266</v>
      </c>
      <c r="D66" s="3">
        <v>122</v>
      </c>
      <c r="E66" s="8">
        <v>23</v>
      </c>
      <c r="F66" s="7" t="s">
        <v>66</v>
      </c>
      <c r="G66" s="7">
        <v>1</v>
      </c>
      <c r="H66" s="7">
        <v>22</v>
      </c>
      <c r="I66" s="19">
        <v>2</v>
      </c>
      <c r="J66" s="19" t="s">
        <v>2593</v>
      </c>
      <c r="M66"/>
    </row>
    <row r="67" spans="1:13" ht="12" x14ac:dyDescent="0.3">
      <c r="A67" s="1" t="s">
        <v>1892</v>
      </c>
      <c r="B67" s="1" t="s">
        <v>0</v>
      </c>
      <c r="C67" s="9" t="s">
        <v>1984</v>
      </c>
      <c r="D67" s="4">
        <v>122</v>
      </c>
      <c r="E67" s="8">
        <v>23</v>
      </c>
      <c r="F67" s="7" t="s">
        <v>66</v>
      </c>
      <c r="G67" s="7">
        <v>1</v>
      </c>
      <c r="H67" s="7">
        <v>22</v>
      </c>
      <c r="I67" s="19">
        <v>3</v>
      </c>
      <c r="J67" s="19" t="s">
        <v>2592</v>
      </c>
      <c r="M67"/>
    </row>
    <row r="68" spans="1:13" ht="12" x14ac:dyDescent="0.3">
      <c r="A68" s="1" t="s">
        <v>1892</v>
      </c>
      <c r="B68" s="1" t="s">
        <v>0</v>
      </c>
      <c r="C68" s="9" t="s">
        <v>2267</v>
      </c>
      <c r="D68" s="4">
        <v>122</v>
      </c>
      <c r="E68" s="8">
        <v>23</v>
      </c>
      <c r="F68" s="7" t="s">
        <v>66</v>
      </c>
      <c r="G68" s="7">
        <v>1</v>
      </c>
      <c r="H68" s="7">
        <v>22</v>
      </c>
      <c r="I68" s="19">
        <v>4</v>
      </c>
      <c r="J68" s="19" t="s">
        <v>2592</v>
      </c>
      <c r="M68"/>
    </row>
    <row r="69" spans="1:13" ht="12" x14ac:dyDescent="0.3">
      <c r="A69" s="1" t="s">
        <v>1892</v>
      </c>
      <c r="B69" s="1" t="s">
        <v>0</v>
      </c>
      <c r="C69" s="9" t="s">
        <v>2268</v>
      </c>
      <c r="D69" s="4">
        <v>122</v>
      </c>
      <c r="E69" s="8">
        <v>23</v>
      </c>
      <c r="F69" s="7" t="s">
        <v>66</v>
      </c>
      <c r="G69" s="7">
        <v>1</v>
      </c>
      <c r="H69" s="7">
        <v>22</v>
      </c>
      <c r="I69" s="19">
        <v>5</v>
      </c>
      <c r="J69" s="19" t="s">
        <v>2592</v>
      </c>
      <c r="M69"/>
    </row>
    <row r="70" spans="1:13" ht="12" x14ac:dyDescent="0.3">
      <c r="A70" s="1" t="s">
        <v>1892</v>
      </c>
      <c r="B70" s="1" t="s">
        <v>0</v>
      </c>
      <c r="C70" s="9" t="s">
        <v>1673</v>
      </c>
      <c r="D70" s="4">
        <v>122</v>
      </c>
      <c r="E70" s="8">
        <v>23</v>
      </c>
      <c r="F70" s="7" t="s">
        <v>66</v>
      </c>
      <c r="G70" s="7">
        <v>1</v>
      </c>
      <c r="H70" s="7">
        <v>22</v>
      </c>
      <c r="I70" s="19">
        <v>6</v>
      </c>
      <c r="J70" s="19" t="s">
        <v>2592</v>
      </c>
      <c r="M70"/>
    </row>
    <row r="71" spans="1:13" ht="12" x14ac:dyDescent="0.3">
      <c r="A71" s="1" t="s">
        <v>1892</v>
      </c>
      <c r="B71" s="1" t="s">
        <v>0</v>
      </c>
      <c r="C71" s="9" t="s">
        <v>2269</v>
      </c>
      <c r="D71" s="4">
        <v>122</v>
      </c>
      <c r="E71" s="8">
        <v>23</v>
      </c>
      <c r="F71" s="7" t="s">
        <v>66</v>
      </c>
      <c r="G71" s="7">
        <v>1</v>
      </c>
      <c r="H71" s="7">
        <v>22</v>
      </c>
      <c r="I71" s="19">
        <v>7</v>
      </c>
      <c r="J71" s="19" t="s">
        <v>2592</v>
      </c>
      <c r="M71"/>
    </row>
    <row r="72" spans="1:13" ht="12" x14ac:dyDescent="0.3">
      <c r="A72" s="1" t="s">
        <v>1892</v>
      </c>
      <c r="B72" s="1" t="s">
        <v>0</v>
      </c>
      <c r="C72" s="9" t="s">
        <v>2270</v>
      </c>
      <c r="D72" s="4">
        <v>122</v>
      </c>
      <c r="E72" s="8">
        <v>23</v>
      </c>
      <c r="F72" s="7" t="s">
        <v>66</v>
      </c>
      <c r="G72" s="7">
        <v>1</v>
      </c>
      <c r="H72" s="7">
        <v>22</v>
      </c>
      <c r="I72" s="19">
        <v>8</v>
      </c>
      <c r="J72" s="19" t="s">
        <v>2592</v>
      </c>
      <c r="M72"/>
    </row>
    <row r="73" spans="1:13" ht="12" x14ac:dyDescent="0.3">
      <c r="A73" s="1" t="s">
        <v>1892</v>
      </c>
      <c r="B73" s="1" t="s">
        <v>0</v>
      </c>
      <c r="C73" s="9" t="s">
        <v>2271</v>
      </c>
      <c r="D73" s="4">
        <v>122</v>
      </c>
      <c r="E73" s="8">
        <v>23</v>
      </c>
      <c r="F73" s="7" t="s">
        <v>66</v>
      </c>
      <c r="G73" s="7">
        <v>1</v>
      </c>
      <c r="H73" s="7">
        <v>22</v>
      </c>
      <c r="I73" s="19">
        <v>9</v>
      </c>
      <c r="J73" s="19" t="s">
        <v>2592</v>
      </c>
      <c r="M73"/>
    </row>
    <row r="74" spans="1:13" ht="12" x14ac:dyDescent="0.3">
      <c r="A74" s="1" t="s">
        <v>1892</v>
      </c>
      <c r="B74" s="1" t="s">
        <v>0</v>
      </c>
      <c r="C74" s="9" t="s">
        <v>2272</v>
      </c>
      <c r="D74" s="4">
        <v>122</v>
      </c>
      <c r="E74" s="8">
        <v>23</v>
      </c>
      <c r="F74" s="7" t="s">
        <v>66</v>
      </c>
      <c r="G74" s="7">
        <v>1</v>
      </c>
      <c r="H74" s="7">
        <v>22</v>
      </c>
      <c r="I74" s="19">
        <v>10</v>
      </c>
      <c r="J74" s="19" t="s">
        <v>2592</v>
      </c>
      <c r="M74"/>
    </row>
    <row r="75" spans="1:13" ht="12" x14ac:dyDescent="0.3">
      <c r="A75" s="1" t="s">
        <v>1892</v>
      </c>
      <c r="B75" s="1" t="s">
        <v>0</v>
      </c>
      <c r="C75" s="9" t="s">
        <v>2273</v>
      </c>
      <c r="D75" s="4">
        <v>122</v>
      </c>
      <c r="E75" s="8">
        <v>23</v>
      </c>
      <c r="F75" s="7" t="s">
        <v>66</v>
      </c>
      <c r="G75" s="7">
        <v>1</v>
      </c>
      <c r="H75" s="7">
        <v>22</v>
      </c>
      <c r="I75" s="19">
        <v>11</v>
      </c>
      <c r="J75" s="19" t="s">
        <v>2592</v>
      </c>
      <c r="M75"/>
    </row>
    <row r="76" spans="1:13" ht="12" x14ac:dyDescent="0.3">
      <c r="A76" s="1" t="s">
        <v>123</v>
      </c>
      <c r="B76" s="1" t="s">
        <v>757</v>
      </c>
      <c r="C76" s="9" t="s">
        <v>1984</v>
      </c>
      <c r="D76" s="3">
        <v>122</v>
      </c>
      <c r="E76" s="8">
        <v>23</v>
      </c>
      <c r="F76" s="7" t="s">
        <v>66</v>
      </c>
      <c r="G76" s="7">
        <v>1</v>
      </c>
      <c r="H76" s="7">
        <v>22</v>
      </c>
      <c r="I76" s="19">
        <v>12</v>
      </c>
      <c r="J76" s="19" t="s">
        <v>2594</v>
      </c>
      <c r="M76"/>
    </row>
    <row r="77" spans="1:13" ht="12" x14ac:dyDescent="0.3">
      <c r="A77" s="1" t="s">
        <v>1956</v>
      </c>
      <c r="B77" s="1" t="s">
        <v>0</v>
      </c>
      <c r="C77" s="9" t="s">
        <v>1984</v>
      </c>
      <c r="D77" s="4">
        <v>122</v>
      </c>
      <c r="E77" s="8">
        <v>23</v>
      </c>
      <c r="F77" s="7" t="s">
        <v>66</v>
      </c>
      <c r="G77" s="7">
        <v>1</v>
      </c>
      <c r="H77" s="7">
        <v>22</v>
      </c>
      <c r="I77" s="19">
        <v>13</v>
      </c>
      <c r="J77" s="19" t="s">
        <v>2599</v>
      </c>
      <c r="M77"/>
    </row>
    <row r="78" spans="1:13" ht="12" x14ac:dyDescent="0.3">
      <c r="A78" s="1" t="s">
        <v>123</v>
      </c>
      <c r="B78" s="1" t="s">
        <v>757</v>
      </c>
      <c r="C78" s="9" t="s">
        <v>1984</v>
      </c>
      <c r="D78" s="3">
        <v>123</v>
      </c>
      <c r="E78" s="8">
        <v>24</v>
      </c>
      <c r="F78" s="7" t="s">
        <v>156</v>
      </c>
      <c r="G78" s="7">
        <v>1</v>
      </c>
      <c r="H78" s="7">
        <v>23</v>
      </c>
      <c r="I78" s="19">
        <v>0</v>
      </c>
      <c r="J78" s="19" t="s">
        <v>2594</v>
      </c>
      <c r="M78"/>
    </row>
    <row r="79" spans="1:13" ht="12" x14ac:dyDescent="0.3">
      <c r="A79" s="1" t="s">
        <v>1892</v>
      </c>
      <c r="B79" s="1" t="s">
        <v>0</v>
      </c>
      <c r="C79" s="9" t="s">
        <v>1984</v>
      </c>
      <c r="D79" s="4">
        <v>128</v>
      </c>
      <c r="E79" s="8">
        <v>29</v>
      </c>
      <c r="F79" s="7" t="s">
        <v>152</v>
      </c>
      <c r="G79" s="7">
        <v>1</v>
      </c>
      <c r="H79" s="7">
        <v>28</v>
      </c>
      <c r="I79" s="19">
        <v>0</v>
      </c>
      <c r="J79" s="19" t="s">
        <v>2592</v>
      </c>
      <c r="M79"/>
    </row>
    <row r="80" spans="1:13" ht="12" x14ac:dyDescent="0.3">
      <c r="A80" s="1" t="s">
        <v>1905</v>
      </c>
      <c r="B80" s="1" t="s">
        <v>757</v>
      </c>
      <c r="C80" s="9" t="s">
        <v>1984</v>
      </c>
      <c r="D80" s="4">
        <v>128</v>
      </c>
      <c r="E80" s="8">
        <v>29</v>
      </c>
      <c r="F80" s="7" t="s">
        <v>152</v>
      </c>
      <c r="G80" s="7">
        <v>1</v>
      </c>
      <c r="H80" s="7">
        <v>28</v>
      </c>
      <c r="I80" s="19">
        <v>1</v>
      </c>
      <c r="J80" s="19" t="s">
        <v>2595</v>
      </c>
      <c r="M80"/>
    </row>
    <row r="81" spans="1:13" ht="12" x14ac:dyDescent="0.3">
      <c r="A81" s="1" t="s">
        <v>1892</v>
      </c>
      <c r="B81" s="1" t="s">
        <v>0</v>
      </c>
      <c r="C81" s="9" t="s">
        <v>2400</v>
      </c>
      <c r="D81" s="4">
        <v>129</v>
      </c>
      <c r="E81" s="8">
        <v>30</v>
      </c>
      <c r="F81" s="7" t="s">
        <v>454</v>
      </c>
      <c r="G81" s="7">
        <v>1</v>
      </c>
      <c r="H81" s="7">
        <v>29</v>
      </c>
      <c r="I81" s="19">
        <v>0</v>
      </c>
      <c r="J81" s="19" t="s">
        <v>2592</v>
      </c>
      <c r="M81"/>
    </row>
    <row r="82" spans="1:13" ht="12" x14ac:dyDescent="0.3">
      <c r="A82" s="1" t="s">
        <v>1892</v>
      </c>
      <c r="B82" s="1" t="s">
        <v>0</v>
      </c>
      <c r="C82" s="9" t="s">
        <v>2424</v>
      </c>
      <c r="D82" s="4">
        <v>201</v>
      </c>
      <c r="E82" s="8">
        <v>31</v>
      </c>
      <c r="F82" s="7" t="s">
        <v>64</v>
      </c>
      <c r="G82" s="7">
        <v>2</v>
      </c>
      <c r="H82" s="7">
        <v>1</v>
      </c>
      <c r="I82" s="19">
        <v>0</v>
      </c>
      <c r="J82" s="19" t="s">
        <v>2592</v>
      </c>
      <c r="M82"/>
    </row>
    <row r="83" spans="1:13" ht="12" x14ac:dyDescent="0.3">
      <c r="A83" s="1" t="s">
        <v>1950</v>
      </c>
      <c r="B83" s="1" t="s">
        <v>0</v>
      </c>
      <c r="C83" s="9" t="s">
        <v>1984</v>
      </c>
      <c r="D83" s="4">
        <v>201</v>
      </c>
      <c r="E83" s="8">
        <v>31</v>
      </c>
      <c r="F83" s="7" t="s">
        <v>64</v>
      </c>
      <c r="G83" s="7">
        <v>2</v>
      </c>
      <c r="H83" s="7">
        <v>1</v>
      </c>
      <c r="I83" s="19">
        <v>1</v>
      </c>
      <c r="J83" s="19" t="s">
        <v>2597</v>
      </c>
      <c r="M83"/>
    </row>
    <row r="84" spans="1:13" ht="12" x14ac:dyDescent="0.3">
      <c r="A84" s="1" t="s">
        <v>1892</v>
      </c>
      <c r="B84" s="1" t="s">
        <v>0</v>
      </c>
      <c r="C84" s="9" t="s">
        <v>1984</v>
      </c>
      <c r="D84" s="4">
        <v>202</v>
      </c>
      <c r="E84" s="8">
        <v>32</v>
      </c>
      <c r="F84" s="7" t="s">
        <v>457</v>
      </c>
      <c r="G84" s="7">
        <v>2</v>
      </c>
      <c r="H84" s="7">
        <v>2</v>
      </c>
      <c r="I84" s="19">
        <v>0</v>
      </c>
      <c r="J84" s="19" t="s">
        <v>2592</v>
      </c>
      <c r="M84"/>
    </row>
    <row r="85" spans="1:13" ht="12" x14ac:dyDescent="0.3">
      <c r="A85" s="1" t="s">
        <v>1905</v>
      </c>
      <c r="B85" s="1" t="s">
        <v>757</v>
      </c>
      <c r="C85" s="9" t="s">
        <v>1984</v>
      </c>
      <c r="D85" s="4">
        <v>202</v>
      </c>
      <c r="E85" s="8">
        <v>32</v>
      </c>
      <c r="F85" s="7" t="s">
        <v>457</v>
      </c>
      <c r="G85" s="7">
        <v>2</v>
      </c>
      <c r="H85" s="7">
        <v>2</v>
      </c>
      <c r="I85" s="19">
        <v>1</v>
      </c>
      <c r="J85" s="19" t="s">
        <v>2595</v>
      </c>
      <c r="M85"/>
    </row>
    <row r="86" spans="1:13" ht="12" x14ac:dyDescent="0.3">
      <c r="A86" s="1" t="s">
        <v>123</v>
      </c>
      <c r="B86" s="1" t="s">
        <v>757</v>
      </c>
      <c r="C86" s="9" t="s">
        <v>1984</v>
      </c>
      <c r="D86" s="3">
        <v>202</v>
      </c>
      <c r="E86" s="8">
        <v>32</v>
      </c>
      <c r="F86" s="7" t="s">
        <v>457</v>
      </c>
      <c r="G86" s="7">
        <v>2</v>
      </c>
      <c r="H86" s="7">
        <v>2</v>
      </c>
      <c r="I86" s="19">
        <v>2</v>
      </c>
      <c r="J86" s="19" t="s">
        <v>2594</v>
      </c>
      <c r="M86"/>
    </row>
    <row r="87" spans="1:13" ht="12" x14ac:dyDescent="0.3">
      <c r="A87" s="1" t="s">
        <v>1962</v>
      </c>
      <c r="B87" s="1" t="s">
        <v>836</v>
      </c>
      <c r="C87" s="9" t="s">
        <v>1984</v>
      </c>
      <c r="D87" s="4">
        <v>202</v>
      </c>
      <c r="E87" s="8">
        <v>32</v>
      </c>
      <c r="F87" s="7" t="s">
        <v>457</v>
      </c>
      <c r="G87" s="7">
        <v>2</v>
      </c>
      <c r="H87" s="7">
        <v>2</v>
      </c>
      <c r="I87" s="19">
        <v>3</v>
      </c>
      <c r="J87" s="19" t="s">
        <v>2599</v>
      </c>
      <c r="M87"/>
    </row>
    <row r="88" spans="1:13" ht="12" x14ac:dyDescent="0.3">
      <c r="A88" s="1" t="s">
        <v>501</v>
      </c>
      <c r="B88" s="1" t="s">
        <v>0</v>
      </c>
      <c r="C88" s="9" t="s">
        <v>1984</v>
      </c>
      <c r="D88" s="4">
        <v>204</v>
      </c>
      <c r="E88" s="8">
        <v>34</v>
      </c>
      <c r="F88" s="7" t="s">
        <v>52</v>
      </c>
      <c r="G88" s="7">
        <v>2</v>
      </c>
      <c r="H88" s="7">
        <v>4</v>
      </c>
      <c r="I88" s="19">
        <v>0</v>
      </c>
      <c r="J88" s="19" t="s">
        <v>2599</v>
      </c>
      <c r="M88"/>
    </row>
    <row r="89" spans="1:13" ht="12" x14ac:dyDescent="0.3">
      <c r="A89" s="1" t="s">
        <v>503</v>
      </c>
      <c r="B89" s="1" t="s">
        <v>0</v>
      </c>
      <c r="C89" s="9" t="s">
        <v>1984</v>
      </c>
      <c r="D89" s="4">
        <v>304</v>
      </c>
      <c r="E89" s="8">
        <v>60</v>
      </c>
      <c r="F89" s="7" t="s">
        <v>1757</v>
      </c>
      <c r="G89" s="7">
        <v>3</v>
      </c>
      <c r="H89" s="7">
        <v>4</v>
      </c>
      <c r="I89" s="19">
        <v>0</v>
      </c>
      <c r="J89" s="19" t="s">
        <v>2599</v>
      </c>
      <c r="M89"/>
    </row>
  </sheetData>
  <sortState ref="A2:J89">
    <sortCondition ref="D2:D89"/>
    <sortCondition ref="A2:A89"/>
  </sortState>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V450"/>
  <sheetViews>
    <sheetView zoomScaleNormal="100" workbookViewId="0"/>
  </sheetViews>
  <sheetFormatPr defaultRowHeight="12" x14ac:dyDescent="0.3"/>
  <cols>
    <col min="1" max="1" width="17" customWidth="1"/>
    <col min="2" max="2" width="20.44140625" customWidth="1"/>
    <col min="3" max="3" width="29.109375" customWidth="1"/>
    <col min="5" max="5" width="6.5546875" bestFit="1" customWidth="1"/>
    <col min="9" max="9" width="14" bestFit="1" customWidth="1"/>
    <col min="10" max="17" width="8.88671875" style="29"/>
    <col min="21" max="21" width="24.6640625" bestFit="1" customWidth="1"/>
  </cols>
  <sheetData>
    <row r="1" spans="1:22" x14ac:dyDescent="0.3">
      <c r="A1" s="1" t="s">
        <v>23</v>
      </c>
      <c r="B1" s="1" t="s">
        <v>738</v>
      </c>
      <c r="C1" s="9" t="s">
        <v>901</v>
      </c>
      <c r="D1" s="11" t="s">
        <v>898</v>
      </c>
      <c r="E1" s="7" t="s">
        <v>42</v>
      </c>
      <c r="F1" s="7" t="s">
        <v>43</v>
      </c>
      <c r="G1" s="7" t="s">
        <v>894</v>
      </c>
      <c r="H1" s="7" t="s">
        <v>895</v>
      </c>
      <c r="I1" s="1" t="s">
        <v>1744</v>
      </c>
      <c r="J1" s="1" t="s">
        <v>1745</v>
      </c>
      <c r="K1"/>
      <c r="L1"/>
      <c r="M1"/>
      <c r="N1"/>
      <c r="O1"/>
      <c r="P1"/>
      <c r="Q1"/>
    </row>
    <row r="2" spans="1:22" x14ac:dyDescent="0.3">
      <c r="A2" s="2" t="s">
        <v>1797</v>
      </c>
      <c r="B2" s="1" t="s">
        <v>761</v>
      </c>
      <c r="C2" s="28" t="s">
        <v>928</v>
      </c>
      <c r="D2" s="3">
        <v>121</v>
      </c>
      <c r="E2" s="8">
        <f>VLOOKUP(D2,episodes!$A$1:$B$76,2,FALSE)</f>
        <v>22</v>
      </c>
      <c r="F2" s="7" t="str">
        <f>VLOOKUP(D2,episodes!$A$1:$E$76,5,FALSE)</f>
        <v>The Return of the Archons</v>
      </c>
      <c r="G2" s="7">
        <f>VLOOKUP(D2,episodes!$A$1:$D$76,3,FALSE)</f>
        <v>1</v>
      </c>
      <c r="H2" s="7">
        <f>VLOOKUP(D2,episodes!$A$1:$D$76,4,FALSE)</f>
        <v>21</v>
      </c>
      <c r="I2" s="11">
        <v>0</v>
      </c>
      <c r="J2" s="1" t="s">
        <v>1964</v>
      </c>
      <c r="K2" s="12"/>
      <c r="L2" s="12"/>
      <c r="M2" s="1"/>
      <c r="N2" s="5"/>
      <c r="O2" s="1"/>
      <c r="P2" s="1"/>
      <c r="T2" s="30"/>
      <c r="U2" s="31"/>
      <c r="V2" s="2"/>
    </row>
    <row r="3" spans="1:22" x14ac:dyDescent="0.3">
      <c r="A3" s="2" t="s">
        <v>1823</v>
      </c>
      <c r="B3" s="1" t="s">
        <v>762</v>
      </c>
      <c r="C3" s="28" t="s">
        <v>1974</v>
      </c>
      <c r="D3" s="4">
        <v>100</v>
      </c>
      <c r="E3" s="8">
        <f>VLOOKUP(D3,episodes!$A$1:$B$76,2,FALSE)</f>
        <v>1</v>
      </c>
      <c r="F3" s="7" t="str">
        <f>VLOOKUP(D3,episodes!$A$1:$E$76,5,FALSE)</f>
        <v>The Cage</v>
      </c>
      <c r="G3" s="7">
        <f>VLOOKUP(D3,episodes!$A$1:$D$76,3,FALSE)</f>
        <v>1</v>
      </c>
      <c r="H3" s="7">
        <f>VLOOKUP(D3,episodes!$A$1:$D$76,4,FALSE)</f>
        <v>0</v>
      </c>
      <c r="I3" s="11">
        <v>0</v>
      </c>
      <c r="J3" s="1" t="s">
        <v>2593</v>
      </c>
      <c r="K3" s="12"/>
      <c r="L3" s="12"/>
      <c r="M3" s="1"/>
      <c r="N3" s="5"/>
      <c r="O3" s="1"/>
      <c r="P3" s="1"/>
      <c r="T3" s="30"/>
      <c r="U3" s="31"/>
      <c r="V3" s="2"/>
    </row>
    <row r="4" spans="1:22" x14ac:dyDescent="0.3">
      <c r="A4" s="2" t="s">
        <v>1823</v>
      </c>
      <c r="B4" s="1" t="s">
        <v>762</v>
      </c>
      <c r="C4" s="28" t="s">
        <v>1973</v>
      </c>
      <c r="D4" s="4">
        <v>100</v>
      </c>
      <c r="E4" s="8">
        <f>VLOOKUP(D4,episodes!$A$1:$B$76,2,FALSE)</f>
        <v>1</v>
      </c>
      <c r="F4" s="7" t="str">
        <f>VLOOKUP(D4,episodes!$A$1:$E$76,5,FALSE)</f>
        <v>The Cage</v>
      </c>
      <c r="G4" s="7">
        <f>VLOOKUP(D4,episodes!$A$1:$D$76,3,FALSE)</f>
        <v>1</v>
      </c>
      <c r="H4" s="7">
        <f>VLOOKUP(D4,episodes!$A$1:$D$76,4,FALSE)</f>
        <v>0</v>
      </c>
      <c r="I4" s="11">
        <v>1</v>
      </c>
      <c r="J4" s="1" t="s">
        <v>2593</v>
      </c>
      <c r="K4" s="12"/>
      <c r="L4" s="12"/>
      <c r="M4" s="1"/>
      <c r="N4" s="5"/>
      <c r="O4" s="1"/>
      <c r="P4" s="1"/>
      <c r="T4" s="30"/>
      <c r="U4" s="31"/>
      <c r="V4" s="2"/>
    </row>
    <row r="5" spans="1:22" x14ac:dyDescent="0.3">
      <c r="A5" s="2" t="s">
        <v>1823</v>
      </c>
      <c r="B5" s="1" t="s">
        <v>762</v>
      </c>
      <c r="C5" s="28" t="s">
        <v>1973</v>
      </c>
      <c r="D5" s="4">
        <v>100</v>
      </c>
      <c r="E5" s="8">
        <f>VLOOKUP(D5,episodes!$A$1:$B$76,2,FALSE)</f>
        <v>1</v>
      </c>
      <c r="F5" s="7" t="str">
        <f>VLOOKUP(D5,episodes!$A$1:$E$76,5,FALSE)</f>
        <v>The Cage</v>
      </c>
      <c r="G5" s="7">
        <f>VLOOKUP(D5,episodes!$A$1:$D$76,3,FALSE)</f>
        <v>1</v>
      </c>
      <c r="H5" s="7">
        <f>VLOOKUP(D5,episodes!$A$1:$D$76,4,FALSE)</f>
        <v>0</v>
      </c>
      <c r="I5" s="11">
        <v>2</v>
      </c>
      <c r="J5" s="1" t="s">
        <v>2593</v>
      </c>
      <c r="K5" s="12"/>
      <c r="L5" s="12"/>
      <c r="M5" s="1"/>
      <c r="N5" s="5"/>
      <c r="O5" s="1"/>
      <c r="P5" s="1"/>
      <c r="T5" s="30"/>
      <c r="U5" s="31"/>
      <c r="V5" s="2"/>
    </row>
    <row r="6" spans="1:22" x14ac:dyDescent="0.3">
      <c r="A6" s="2" t="s">
        <v>1823</v>
      </c>
      <c r="B6" s="1" t="s">
        <v>762</v>
      </c>
      <c r="C6" s="28" t="s">
        <v>1973</v>
      </c>
      <c r="D6" s="4">
        <v>100</v>
      </c>
      <c r="E6" s="8">
        <f>VLOOKUP(D6,episodes!$A$1:$B$76,2,FALSE)</f>
        <v>1</v>
      </c>
      <c r="F6" s="7" t="str">
        <f>VLOOKUP(D6,episodes!$A$1:$E$76,5,FALSE)</f>
        <v>The Cage</v>
      </c>
      <c r="G6" s="7">
        <f>VLOOKUP(D6,episodes!$A$1:$D$76,3,FALSE)</f>
        <v>1</v>
      </c>
      <c r="H6" s="7">
        <f>VLOOKUP(D6,episodes!$A$1:$D$76,4,FALSE)</f>
        <v>0</v>
      </c>
      <c r="I6" s="11">
        <v>3</v>
      </c>
      <c r="J6" s="1" t="s">
        <v>2593</v>
      </c>
      <c r="K6" s="12"/>
      <c r="L6" s="12"/>
      <c r="M6" s="1"/>
      <c r="N6" s="5"/>
      <c r="O6" s="1"/>
      <c r="P6" s="1"/>
      <c r="T6" s="30"/>
      <c r="U6" s="31"/>
      <c r="V6" s="2"/>
    </row>
    <row r="7" spans="1:22" x14ac:dyDescent="0.3">
      <c r="A7" s="2" t="s">
        <v>1823</v>
      </c>
      <c r="B7" s="1" t="s">
        <v>762</v>
      </c>
      <c r="C7" s="28" t="s">
        <v>1971</v>
      </c>
      <c r="D7" s="4">
        <v>100</v>
      </c>
      <c r="E7" s="8">
        <f>VLOOKUP(D7,episodes!$A$1:$B$76,2,FALSE)</f>
        <v>1</v>
      </c>
      <c r="F7" s="7" t="str">
        <f>VLOOKUP(D7,episodes!$A$1:$E$76,5,FALSE)</f>
        <v>The Cage</v>
      </c>
      <c r="G7" s="7">
        <f>VLOOKUP(D7,episodes!$A$1:$D$76,3,FALSE)</f>
        <v>1</v>
      </c>
      <c r="H7" s="7">
        <f>VLOOKUP(D7,episodes!$A$1:$D$76,4,FALSE)</f>
        <v>0</v>
      </c>
      <c r="I7" s="11">
        <v>4</v>
      </c>
      <c r="J7" s="1" t="s">
        <v>2593</v>
      </c>
      <c r="K7" s="12"/>
      <c r="L7" s="12"/>
      <c r="M7" s="1"/>
      <c r="N7" s="5"/>
      <c r="O7" s="1"/>
      <c r="P7" s="1"/>
      <c r="T7" s="30"/>
      <c r="U7" s="31"/>
      <c r="V7" s="2"/>
    </row>
    <row r="8" spans="1:22" x14ac:dyDescent="0.3">
      <c r="A8" s="2" t="s">
        <v>1823</v>
      </c>
      <c r="B8" s="1" t="s">
        <v>762</v>
      </c>
      <c r="C8" s="28" t="s">
        <v>1970</v>
      </c>
      <c r="D8" s="4">
        <v>100</v>
      </c>
      <c r="E8" s="8">
        <f>VLOOKUP(D8,episodes!$A$1:$B$76,2,FALSE)</f>
        <v>1</v>
      </c>
      <c r="F8" s="7" t="str">
        <f>VLOOKUP(D8,episodes!$A$1:$E$76,5,FALSE)</f>
        <v>The Cage</v>
      </c>
      <c r="G8" s="7">
        <f>VLOOKUP(D8,episodes!$A$1:$D$76,3,FALSE)</f>
        <v>1</v>
      </c>
      <c r="H8" s="7">
        <f>VLOOKUP(D8,episodes!$A$1:$D$76,4,FALSE)</f>
        <v>0</v>
      </c>
      <c r="I8" s="11">
        <v>5</v>
      </c>
      <c r="J8" s="1" t="s">
        <v>2593</v>
      </c>
      <c r="K8" s="12"/>
      <c r="L8" s="12"/>
      <c r="M8" s="1"/>
      <c r="N8" s="5"/>
      <c r="O8" s="1"/>
      <c r="P8" s="1"/>
      <c r="T8" s="30"/>
      <c r="U8" s="31"/>
      <c r="V8" s="2"/>
    </row>
    <row r="9" spans="1:22" x14ac:dyDescent="0.3">
      <c r="A9" s="2" t="s">
        <v>1823</v>
      </c>
      <c r="B9" s="1" t="s">
        <v>762</v>
      </c>
      <c r="C9" s="28" t="s">
        <v>1972</v>
      </c>
      <c r="D9" s="4">
        <v>100</v>
      </c>
      <c r="E9" s="8">
        <f>VLOOKUP(D9,episodes!$A$1:$B$76,2,FALSE)</f>
        <v>1</v>
      </c>
      <c r="F9" s="7" t="str">
        <f>VLOOKUP(D9,episodes!$A$1:$E$76,5,FALSE)</f>
        <v>The Cage</v>
      </c>
      <c r="G9" s="7">
        <f>VLOOKUP(D9,episodes!$A$1:$D$76,3,FALSE)</f>
        <v>1</v>
      </c>
      <c r="H9" s="7">
        <f>VLOOKUP(D9,episodes!$A$1:$D$76,4,FALSE)</f>
        <v>0</v>
      </c>
      <c r="I9" s="11">
        <v>6</v>
      </c>
      <c r="J9" s="1" t="s">
        <v>2593</v>
      </c>
      <c r="K9" s="12"/>
      <c r="L9" s="12"/>
      <c r="M9" s="1"/>
      <c r="N9" s="5"/>
      <c r="O9" s="1"/>
      <c r="P9" s="1"/>
      <c r="T9" s="30"/>
      <c r="U9" s="31"/>
      <c r="V9" s="2"/>
    </row>
    <row r="10" spans="1:22" x14ac:dyDescent="0.3">
      <c r="A10" s="2" t="s">
        <v>1823</v>
      </c>
      <c r="B10" s="1" t="s">
        <v>762</v>
      </c>
      <c r="C10" s="28" t="s">
        <v>1991</v>
      </c>
      <c r="D10" s="3">
        <v>101</v>
      </c>
      <c r="E10" s="8">
        <f>VLOOKUP(D10,episodes!$A$1:$B$76,2,FALSE)</f>
        <v>2</v>
      </c>
      <c r="F10" s="7" t="str">
        <f>VLOOKUP(D10,episodes!$A$1:$E$76,5,FALSE)</f>
        <v>The Man Trap</v>
      </c>
      <c r="G10" s="7">
        <f>VLOOKUP(D10,episodes!$A$1:$D$76,3,FALSE)</f>
        <v>1</v>
      </c>
      <c r="H10" s="7">
        <f>VLOOKUP(D10,episodes!$A$1:$D$76,4,FALSE)</f>
        <v>1</v>
      </c>
      <c r="I10" s="11">
        <v>0</v>
      </c>
      <c r="J10" s="1" t="s">
        <v>2593</v>
      </c>
      <c r="K10" s="12"/>
      <c r="L10" s="12"/>
      <c r="M10" s="1"/>
      <c r="N10" s="5"/>
      <c r="O10" s="1"/>
      <c r="P10" s="2"/>
      <c r="T10" s="30"/>
      <c r="U10" s="31"/>
      <c r="V10" s="2"/>
    </row>
    <row r="11" spans="1:22" x14ac:dyDescent="0.3">
      <c r="A11" s="2" t="s">
        <v>1823</v>
      </c>
      <c r="B11" s="1" t="s">
        <v>762</v>
      </c>
      <c r="C11" s="28" t="s">
        <v>1992</v>
      </c>
      <c r="D11" s="3">
        <v>101</v>
      </c>
      <c r="E11" s="8">
        <f>VLOOKUP(D11,episodes!$A$1:$B$76,2,FALSE)</f>
        <v>2</v>
      </c>
      <c r="F11" s="7" t="str">
        <f>VLOOKUP(D11,episodes!$A$1:$E$76,5,FALSE)</f>
        <v>The Man Trap</v>
      </c>
      <c r="G11" s="7">
        <f>VLOOKUP(D11,episodes!$A$1:$D$76,3,FALSE)</f>
        <v>1</v>
      </c>
      <c r="H11" s="7">
        <f>VLOOKUP(D11,episodes!$A$1:$D$76,4,FALSE)</f>
        <v>1</v>
      </c>
      <c r="I11" s="11">
        <v>1</v>
      </c>
      <c r="J11" s="1" t="s">
        <v>2593</v>
      </c>
      <c r="K11" s="12"/>
      <c r="L11" s="12"/>
      <c r="M11" s="1"/>
      <c r="N11" s="5"/>
      <c r="O11" s="1"/>
      <c r="P11" s="2"/>
      <c r="T11" s="30"/>
      <c r="U11" s="31"/>
      <c r="V11" s="2"/>
    </row>
    <row r="12" spans="1:22" x14ac:dyDescent="0.3">
      <c r="A12" s="2" t="s">
        <v>1823</v>
      </c>
      <c r="B12" s="1" t="s">
        <v>762</v>
      </c>
      <c r="C12" s="28" t="s">
        <v>1992</v>
      </c>
      <c r="D12" s="3">
        <v>101</v>
      </c>
      <c r="E12" s="8">
        <f>VLOOKUP(D12,episodes!$A$1:$B$76,2,FALSE)</f>
        <v>2</v>
      </c>
      <c r="F12" s="7" t="str">
        <f>VLOOKUP(D12,episodes!$A$1:$E$76,5,FALSE)</f>
        <v>The Man Trap</v>
      </c>
      <c r="G12" s="7">
        <f>VLOOKUP(D12,episodes!$A$1:$D$76,3,FALSE)</f>
        <v>1</v>
      </c>
      <c r="H12" s="7">
        <f>VLOOKUP(D12,episodes!$A$1:$D$76,4,FALSE)</f>
        <v>1</v>
      </c>
      <c r="I12" s="11">
        <v>2</v>
      </c>
      <c r="J12" s="1" t="s">
        <v>2593</v>
      </c>
      <c r="K12" s="12"/>
      <c r="L12" s="12"/>
      <c r="M12" s="12"/>
      <c r="N12" s="5"/>
      <c r="O12" s="2"/>
      <c r="P12" s="1"/>
      <c r="T12" s="30"/>
      <c r="U12" s="31"/>
      <c r="V12" s="2"/>
    </row>
    <row r="13" spans="1:22" x14ac:dyDescent="0.3">
      <c r="A13" s="2" t="s">
        <v>1823</v>
      </c>
      <c r="B13" s="1" t="s">
        <v>762</v>
      </c>
      <c r="C13" s="28" t="s">
        <v>1992</v>
      </c>
      <c r="D13" s="3">
        <v>101</v>
      </c>
      <c r="E13" s="8">
        <f>VLOOKUP(D13,episodes!$A$1:$B$76,2,FALSE)</f>
        <v>2</v>
      </c>
      <c r="F13" s="7" t="str">
        <f>VLOOKUP(D13,episodes!$A$1:$E$76,5,FALSE)</f>
        <v>The Man Trap</v>
      </c>
      <c r="G13" s="7">
        <f>VLOOKUP(D13,episodes!$A$1:$D$76,3,FALSE)</f>
        <v>1</v>
      </c>
      <c r="H13" s="7">
        <f>VLOOKUP(D13,episodes!$A$1:$D$76,4,FALSE)</f>
        <v>1</v>
      </c>
      <c r="I13" s="11">
        <v>3</v>
      </c>
      <c r="J13" s="1" t="s">
        <v>2593</v>
      </c>
      <c r="K13" s="12"/>
      <c r="L13" s="12"/>
      <c r="M13" s="12"/>
      <c r="N13" s="5"/>
      <c r="O13" s="1"/>
      <c r="P13" s="1"/>
      <c r="T13" s="30"/>
      <c r="U13" s="31"/>
      <c r="V13" s="2"/>
    </row>
    <row r="14" spans="1:22" x14ac:dyDescent="0.3">
      <c r="A14" s="2" t="s">
        <v>1823</v>
      </c>
      <c r="B14" s="1" t="s">
        <v>762</v>
      </c>
      <c r="C14" s="28" t="s">
        <v>1992</v>
      </c>
      <c r="D14" s="4">
        <v>101</v>
      </c>
      <c r="E14" s="8">
        <f>VLOOKUP(D14,episodes!$A$1:$B$76,2,FALSE)</f>
        <v>2</v>
      </c>
      <c r="F14" s="7" t="str">
        <f>VLOOKUP(D14,episodes!$A$1:$E$76,5,FALSE)</f>
        <v>The Man Trap</v>
      </c>
      <c r="G14" s="7">
        <f>VLOOKUP(D14,episodes!$A$1:$D$76,3,FALSE)</f>
        <v>1</v>
      </c>
      <c r="H14" s="7">
        <f>VLOOKUP(D14,episodes!$A$1:$D$76,4,FALSE)</f>
        <v>1</v>
      </c>
      <c r="I14" s="11">
        <v>4</v>
      </c>
      <c r="J14" s="1" t="s">
        <v>2593</v>
      </c>
      <c r="K14" s="12"/>
      <c r="L14" s="12"/>
      <c r="M14" s="18"/>
      <c r="N14" s="5"/>
      <c r="O14" s="2"/>
      <c r="P14" s="1"/>
      <c r="T14" s="30"/>
      <c r="U14" s="31"/>
      <c r="V14" s="2"/>
    </row>
    <row r="15" spans="1:22" x14ac:dyDescent="0.3">
      <c r="A15" s="2" t="s">
        <v>1823</v>
      </c>
      <c r="B15" s="1" t="s">
        <v>762</v>
      </c>
      <c r="C15" s="28" t="s">
        <v>1992</v>
      </c>
      <c r="D15" s="4">
        <v>101</v>
      </c>
      <c r="E15" s="8">
        <f>VLOOKUP(D15,episodes!$A$1:$B$76,2,FALSE)</f>
        <v>2</v>
      </c>
      <c r="F15" s="7" t="str">
        <f>VLOOKUP(D15,episodes!$A$1:$E$76,5,FALSE)</f>
        <v>The Man Trap</v>
      </c>
      <c r="G15" s="7">
        <f>VLOOKUP(D15,episodes!$A$1:$D$76,3,FALSE)</f>
        <v>1</v>
      </c>
      <c r="H15" s="7">
        <f>VLOOKUP(D15,episodes!$A$1:$D$76,4,FALSE)</f>
        <v>1</v>
      </c>
      <c r="I15" s="11">
        <v>5</v>
      </c>
      <c r="J15" s="1" t="s">
        <v>2593</v>
      </c>
      <c r="K15" s="12"/>
      <c r="L15" s="12"/>
      <c r="M15" s="12"/>
      <c r="N15" s="5"/>
      <c r="O15" s="1"/>
      <c r="P15" s="1"/>
      <c r="V15" s="2"/>
    </row>
    <row r="16" spans="1:22" x14ac:dyDescent="0.3">
      <c r="A16" s="2" t="s">
        <v>1823</v>
      </c>
      <c r="B16" s="1" t="s">
        <v>762</v>
      </c>
      <c r="C16" s="28" t="s">
        <v>1993</v>
      </c>
      <c r="D16" s="4">
        <v>101</v>
      </c>
      <c r="E16" s="8">
        <f>VLOOKUP(D16,episodes!$A$1:$B$76,2,FALSE)</f>
        <v>2</v>
      </c>
      <c r="F16" s="7" t="str">
        <f>VLOOKUP(D16,episodes!$A$1:$E$76,5,FALSE)</f>
        <v>The Man Trap</v>
      </c>
      <c r="G16" s="7">
        <f>VLOOKUP(D16,episodes!$A$1:$D$76,3,FALSE)</f>
        <v>1</v>
      </c>
      <c r="H16" s="7">
        <f>VLOOKUP(D16,episodes!$A$1:$D$76,4,FALSE)</f>
        <v>1</v>
      </c>
      <c r="I16" s="11">
        <v>6</v>
      </c>
      <c r="J16" s="1" t="s">
        <v>2593</v>
      </c>
      <c r="K16" s="12"/>
      <c r="L16" s="12"/>
      <c r="M16" s="18"/>
      <c r="N16" s="5"/>
      <c r="O16" s="2"/>
      <c r="P16" s="1"/>
      <c r="V16" s="2"/>
    </row>
    <row r="17" spans="1:22" x14ac:dyDescent="0.3">
      <c r="A17" s="2" t="s">
        <v>1823</v>
      </c>
      <c r="B17" s="1" t="s">
        <v>762</v>
      </c>
      <c r="C17" s="28" t="s">
        <v>1972</v>
      </c>
      <c r="D17" s="4">
        <v>101</v>
      </c>
      <c r="E17" s="8">
        <f>VLOOKUP(D17,episodes!$A$1:$B$76,2,FALSE)</f>
        <v>2</v>
      </c>
      <c r="F17" s="7" t="str">
        <f>VLOOKUP(D17,episodes!$A$1:$E$76,5,FALSE)</f>
        <v>The Man Trap</v>
      </c>
      <c r="G17" s="7">
        <f>VLOOKUP(D17,episodes!$A$1:$D$76,3,FALSE)</f>
        <v>1</v>
      </c>
      <c r="H17" s="7">
        <f>VLOOKUP(D17,episodes!$A$1:$D$76,4,FALSE)</f>
        <v>1</v>
      </c>
      <c r="I17" s="11">
        <v>7</v>
      </c>
      <c r="J17" s="1" t="s">
        <v>2593</v>
      </c>
      <c r="K17" s="12"/>
      <c r="L17" s="12"/>
      <c r="M17" s="2"/>
      <c r="N17" s="32"/>
      <c r="O17" s="2"/>
      <c r="P17" s="2"/>
      <c r="V17" s="2"/>
    </row>
    <row r="18" spans="1:22" x14ac:dyDescent="0.3">
      <c r="A18" s="2" t="s">
        <v>1823</v>
      </c>
      <c r="B18" s="1" t="s">
        <v>762</v>
      </c>
      <c r="C18" s="28" t="s">
        <v>1994</v>
      </c>
      <c r="D18" s="4">
        <v>101</v>
      </c>
      <c r="E18" s="8">
        <f>VLOOKUP(D18,episodes!$A$1:$B$76,2,FALSE)</f>
        <v>2</v>
      </c>
      <c r="F18" s="7" t="str">
        <f>VLOOKUP(D18,episodes!$A$1:$E$76,5,FALSE)</f>
        <v>The Man Trap</v>
      </c>
      <c r="G18" s="7">
        <f>VLOOKUP(D18,episodes!$A$1:$D$76,3,FALSE)</f>
        <v>1</v>
      </c>
      <c r="H18" s="7">
        <f>VLOOKUP(D18,episodes!$A$1:$D$76,4,FALSE)</f>
        <v>1</v>
      </c>
      <c r="I18" s="11">
        <v>8</v>
      </c>
      <c r="J18" s="1" t="s">
        <v>2593</v>
      </c>
      <c r="K18" s="12"/>
      <c r="L18" s="12"/>
      <c r="M18" s="2"/>
      <c r="N18" s="32"/>
      <c r="O18" s="2"/>
      <c r="P18" s="2"/>
      <c r="V18" s="2"/>
    </row>
    <row r="19" spans="1:22" x14ac:dyDescent="0.3">
      <c r="A19" s="2" t="s">
        <v>1823</v>
      </c>
      <c r="B19" s="1" t="s">
        <v>762</v>
      </c>
      <c r="C19" s="28" t="s">
        <v>1992</v>
      </c>
      <c r="D19" s="4">
        <v>103</v>
      </c>
      <c r="E19" s="8">
        <f>VLOOKUP(D19,episodes!$A$1:$B$76,2,FALSE)</f>
        <v>4</v>
      </c>
      <c r="F19" s="7" t="str">
        <f>VLOOKUP(D19,episodes!$A$1:$E$76,5,FALSE)</f>
        <v>Where No Man Has Gone Before</v>
      </c>
      <c r="G19" s="7">
        <f>VLOOKUP(D19,episodes!$A$1:$D$76,3,FALSE)</f>
        <v>1</v>
      </c>
      <c r="H19" s="7">
        <f>VLOOKUP(D19,episodes!$A$1:$D$76,4,FALSE)</f>
        <v>3</v>
      </c>
      <c r="I19" s="11">
        <v>0</v>
      </c>
      <c r="J19" s="1" t="s">
        <v>2593</v>
      </c>
      <c r="K19" s="12"/>
      <c r="L19" s="12"/>
      <c r="M19" s="2"/>
      <c r="N19" s="32"/>
      <c r="O19" s="2"/>
      <c r="P19" s="2"/>
      <c r="V19" s="2"/>
    </row>
    <row r="20" spans="1:22" x14ac:dyDescent="0.3">
      <c r="A20" s="2" t="s">
        <v>1823</v>
      </c>
      <c r="B20" s="1" t="s">
        <v>762</v>
      </c>
      <c r="C20" s="28" t="s">
        <v>2040</v>
      </c>
      <c r="D20" s="4">
        <v>105</v>
      </c>
      <c r="E20" s="8">
        <f>VLOOKUP(D20,episodes!$A$1:$B$76,2,FALSE)</f>
        <v>6</v>
      </c>
      <c r="F20" s="7" t="str">
        <f>VLOOKUP(D20,episodes!$A$1:$E$76,5,FALSE)</f>
        <v>The Enemy Within</v>
      </c>
      <c r="G20" s="7">
        <f>VLOOKUP(D20,episodes!$A$1:$D$76,3,FALSE)</f>
        <v>1</v>
      </c>
      <c r="H20" s="7">
        <f>VLOOKUP(D20,episodes!$A$1:$D$76,4,FALSE)</f>
        <v>5</v>
      </c>
      <c r="I20" s="11">
        <v>0</v>
      </c>
      <c r="J20" s="1" t="s">
        <v>2593</v>
      </c>
      <c r="K20" s="12"/>
      <c r="L20" s="12"/>
      <c r="M20" s="2"/>
      <c r="N20" s="32"/>
      <c r="O20" s="2"/>
      <c r="P20" s="2"/>
      <c r="V20" s="2"/>
    </row>
    <row r="21" spans="1:22" x14ac:dyDescent="0.3">
      <c r="A21" s="2" t="s">
        <v>1823</v>
      </c>
      <c r="B21" s="1" t="s">
        <v>762</v>
      </c>
      <c r="C21" s="28" t="s">
        <v>2040</v>
      </c>
      <c r="D21" s="4">
        <v>105</v>
      </c>
      <c r="E21" s="8">
        <f>VLOOKUP(D21,episodes!$A$1:$B$76,2,FALSE)</f>
        <v>6</v>
      </c>
      <c r="F21" s="7" t="str">
        <f>VLOOKUP(D21,episodes!$A$1:$E$76,5,FALSE)</f>
        <v>The Enemy Within</v>
      </c>
      <c r="G21" s="7">
        <f>VLOOKUP(D21,episodes!$A$1:$D$76,3,FALSE)</f>
        <v>1</v>
      </c>
      <c r="H21" s="7">
        <f>VLOOKUP(D21,episodes!$A$1:$D$76,4,FALSE)</f>
        <v>5</v>
      </c>
      <c r="I21" s="11">
        <v>1</v>
      </c>
      <c r="J21" s="1" t="s">
        <v>2593</v>
      </c>
      <c r="K21" s="12"/>
      <c r="L21" s="12"/>
      <c r="M21" s="2"/>
      <c r="N21" s="32"/>
      <c r="O21" s="2"/>
      <c r="P21" s="1"/>
      <c r="V21" s="2"/>
    </row>
    <row r="22" spans="1:22" x14ac:dyDescent="0.3">
      <c r="A22" s="2" t="s">
        <v>1823</v>
      </c>
      <c r="B22" s="1" t="s">
        <v>762</v>
      </c>
      <c r="C22" s="28" t="s">
        <v>2040</v>
      </c>
      <c r="D22" s="4">
        <v>105</v>
      </c>
      <c r="E22" s="8">
        <f>VLOOKUP(D22,episodes!$A$1:$B$76,2,FALSE)</f>
        <v>6</v>
      </c>
      <c r="F22" s="7" t="str">
        <f>VLOOKUP(D22,episodes!$A$1:$E$76,5,FALSE)</f>
        <v>The Enemy Within</v>
      </c>
      <c r="G22" s="7">
        <f>VLOOKUP(D22,episodes!$A$1:$D$76,3,FALSE)</f>
        <v>1</v>
      </c>
      <c r="H22" s="7">
        <f>VLOOKUP(D22,episodes!$A$1:$D$76,4,FALSE)</f>
        <v>5</v>
      </c>
      <c r="I22" s="11">
        <v>2</v>
      </c>
      <c r="J22" s="1" t="s">
        <v>2593</v>
      </c>
      <c r="K22" s="12"/>
      <c r="L22" s="12"/>
      <c r="M22" s="2"/>
      <c r="N22" s="32"/>
      <c r="O22" s="2"/>
      <c r="P22" s="1"/>
      <c r="V22" s="2"/>
    </row>
    <row r="23" spans="1:22" x14ac:dyDescent="0.3">
      <c r="A23" s="2" t="s">
        <v>1823</v>
      </c>
      <c r="B23" s="1" t="s">
        <v>762</v>
      </c>
      <c r="C23" s="28" t="s">
        <v>2040</v>
      </c>
      <c r="D23" s="4">
        <v>105</v>
      </c>
      <c r="E23" s="8">
        <f>VLOOKUP(D23,episodes!$A$1:$B$76,2,FALSE)</f>
        <v>6</v>
      </c>
      <c r="F23" s="7" t="str">
        <f>VLOOKUP(D23,episodes!$A$1:$E$76,5,FALSE)</f>
        <v>The Enemy Within</v>
      </c>
      <c r="G23" s="7">
        <f>VLOOKUP(D23,episodes!$A$1:$D$76,3,FALSE)</f>
        <v>1</v>
      </c>
      <c r="H23" s="7">
        <f>VLOOKUP(D23,episodes!$A$1:$D$76,4,FALSE)</f>
        <v>5</v>
      </c>
      <c r="I23" s="11">
        <v>3</v>
      </c>
      <c r="J23" s="1" t="s">
        <v>2593</v>
      </c>
      <c r="K23" s="12"/>
      <c r="L23" s="12"/>
      <c r="M23" s="2"/>
      <c r="N23" s="32"/>
      <c r="O23" s="2"/>
      <c r="P23" s="1"/>
      <c r="V23" s="2"/>
    </row>
    <row r="24" spans="1:22" x14ac:dyDescent="0.3">
      <c r="A24" s="2" t="s">
        <v>1823</v>
      </c>
      <c r="B24" s="1" t="s">
        <v>762</v>
      </c>
      <c r="C24" s="28" t="s">
        <v>2054</v>
      </c>
      <c r="D24" s="4">
        <v>106</v>
      </c>
      <c r="E24" s="8">
        <f>VLOOKUP(D24,episodes!$A$1:$B$76,2,FALSE)</f>
        <v>7</v>
      </c>
      <c r="F24" s="7" t="str">
        <f>VLOOKUP(D24,episodes!$A$1:$E$76,5,FALSE)</f>
        <v>Mudd's Women</v>
      </c>
      <c r="G24" s="7">
        <f>VLOOKUP(D24,episodes!$A$1:$D$76,3,FALSE)</f>
        <v>1</v>
      </c>
      <c r="H24" s="7">
        <f>VLOOKUP(D24,episodes!$A$1:$D$76,4,FALSE)</f>
        <v>6</v>
      </c>
      <c r="I24" s="11">
        <v>0</v>
      </c>
      <c r="J24" s="1" t="s">
        <v>2593</v>
      </c>
      <c r="K24" s="12"/>
      <c r="L24" s="12"/>
      <c r="M24" s="1"/>
      <c r="N24" s="5"/>
      <c r="O24" s="1"/>
      <c r="P24" s="1"/>
      <c r="V24" s="2"/>
    </row>
    <row r="25" spans="1:22" x14ac:dyDescent="0.3">
      <c r="A25" s="2" t="s">
        <v>1823</v>
      </c>
      <c r="B25" s="1" t="s">
        <v>762</v>
      </c>
      <c r="C25" s="28" t="s">
        <v>2055</v>
      </c>
      <c r="D25" s="4">
        <v>106</v>
      </c>
      <c r="E25" s="8">
        <f>VLOOKUP(D25,episodes!$A$1:$B$76,2,FALSE)</f>
        <v>7</v>
      </c>
      <c r="F25" s="7" t="str">
        <f>VLOOKUP(D25,episodes!$A$1:$E$76,5,FALSE)</f>
        <v>Mudd's Women</v>
      </c>
      <c r="G25" s="7">
        <f>VLOOKUP(D25,episodes!$A$1:$D$76,3,FALSE)</f>
        <v>1</v>
      </c>
      <c r="H25" s="7">
        <f>VLOOKUP(D25,episodes!$A$1:$D$76,4,FALSE)</f>
        <v>6</v>
      </c>
      <c r="I25" s="11">
        <v>1</v>
      </c>
      <c r="J25" s="1" t="s">
        <v>2593</v>
      </c>
      <c r="K25" s="12"/>
      <c r="L25" s="12"/>
      <c r="M25" s="1"/>
      <c r="N25" s="5"/>
      <c r="O25" s="2"/>
      <c r="P25" s="1"/>
      <c r="V25" s="2"/>
    </row>
    <row r="26" spans="1:22" x14ac:dyDescent="0.3">
      <c r="A26" s="2" t="s">
        <v>1823</v>
      </c>
      <c r="B26" s="1" t="s">
        <v>762</v>
      </c>
      <c r="C26" s="28" t="s">
        <v>1992</v>
      </c>
      <c r="D26" s="4">
        <v>107</v>
      </c>
      <c r="E26" s="8">
        <f>VLOOKUP(D26,episodes!$A$1:$B$76,2,FALSE)</f>
        <v>8</v>
      </c>
      <c r="F26" s="7" t="str">
        <f>VLOOKUP(D26,episodes!$A$1:$E$76,5,FALSE)</f>
        <v>What Are Little Girls Made Of?</v>
      </c>
      <c r="G26" s="7">
        <f>VLOOKUP(D26,episodes!$A$1:$D$76,3,FALSE)</f>
        <v>1</v>
      </c>
      <c r="H26" s="7">
        <f>VLOOKUP(D26,episodes!$A$1:$D$76,4,FALSE)</f>
        <v>7</v>
      </c>
      <c r="I26" s="11">
        <v>0</v>
      </c>
      <c r="J26" s="1" t="s">
        <v>2593</v>
      </c>
      <c r="K26" s="12"/>
      <c r="L26" s="12"/>
      <c r="M26" s="1"/>
      <c r="N26" s="1"/>
      <c r="O26" s="1"/>
      <c r="P26" s="1"/>
      <c r="V26" s="2"/>
    </row>
    <row r="27" spans="1:22" x14ac:dyDescent="0.3">
      <c r="A27" s="2" t="s">
        <v>1823</v>
      </c>
      <c r="B27" s="1" t="s">
        <v>762</v>
      </c>
      <c r="C27" s="28" t="s">
        <v>1992</v>
      </c>
      <c r="D27" s="4">
        <v>107</v>
      </c>
      <c r="E27" s="8">
        <f>VLOOKUP(D27,episodes!$A$1:$B$76,2,FALSE)</f>
        <v>8</v>
      </c>
      <c r="F27" s="7" t="str">
        <f>VLOOKUP(D27,episodes!$A$1:$E$76,5,FALSE)</f>
        <v>What Are Little Girls Made Of?</v>
      </c>
      <c r="G27" s="7">
        <f>VLOOKUP(D27,episodes!$A$1:$D$76,3,FALSE)</f>
        <v>1</v>
      </c>
      <c r="H27" s="7">
        <f>VLOOKUP(D27,episodes!$A$1:$D$76,4,FALSE)</f>
        <v>7</v>
      </c>
      <c r="I27" s="11">
        <v>1</v>
      </c>
      <c r="J27" s="1" t="s">
        <v>2593</v>
      </c>
      <c r="K27" s="12"/>
      <c r="L27" s="12"/>
      <c r="M27" s="2"/>
      <c r="N27" s="1"/>
      <c r="O27" s="1"/>
      <c r="P27" s="1"/>
      <c r="V27" s="2"/>
    </row>
    <row r="28" spans="1:22" x14ac:dyDescent="0.3">
      <c r="A28" s="2" t="s">
        <v>1823</v>
      </c>
      <c r="B28" s="1" t="s">
        <v>762</v>
      </c>
      <c r="C28" s="28" t="s">
        <v>2076</v>
      </c>
      <c r="D28" s="4">
        <v>107</v>
      </c>
      <c r="E28" s="8">
        <f>VLOOKUP(D28,episodes!$A$1:$B$76,2,FALSE)</f>
        <v>8</v>
      </c>
      <c r="F28" s="7" t="str">
        <f>VLOOKUP(D28,episodes!$A$1:$E$76,5,FALSE)</f>
        <v>What Are Little Girls Made Of?</v>
      </c>
      <c r="G28" s="7">
        <f>VLOOKUP(D28,episodes!$A$1:$D$76,3,FALSE)</f>
        <v>1</v>
      </c>
      <c r="H28" s="7">
        <f>VLOOKUP(D28,episodes!$A$1:$D$76,4,FALSE)</f>
        <v>7</v>
      </c>
      <c r="I28" s="11">
        <v>2</v>
      </c>
      <c r="J28" s="1" t="s">
        <v>2593</v>
      </c>
      <c r="K28" s="12"/>
      <c r="L28" s="12"/>
      <c r="M28" s="2"/>
      <c r="N28" s="5"/>
      <c r="O28" s="1"/>
      <c r="P28" s="2"/>
      <c r="V28" s="2"/>
    </row>
    <row r="29" spans="1:22" x14ac:dyDescent="0.3">
      <c r="A29" s="2" t="s">
        <v>1823</v>
      </c>
      <c r="B29" s="1" t="s">
        <v>762</v>
      </c>
      <c r="C29" s="28" t="s">
        <v>2077</v>
      </c>
      <c r="D29" s="4">
        <v>107</v>
      </c>
      <c r="E29" s="8">
        <f>VLOOKUP(D29,episodes!$A$1:$B$76,2,FALSE)</f>
        <v>8</v>
      </c>
      <c r="F29" s="7" t="str">
        <f>VLOOKUP(D29,episodes!$A$1:$E$76,5,FALSE)</f>
        <v>What Are Little Girls Made Of?</v>
      </c>
      <c r="G29" s="7">
        <f>VLOOKUP(D29,episodes!$A$1:$D$76,3,FALSE)</f>
        <v>1</v>
      </c>
      <c r="H29" s="7">
        <f>VLOOKUP(D29,episodes!$A$1:$D$76,4,FALSE)</f>
        <v>7</v>
      </c>
      <c r="I29" s="11">
        <v>3</v>
      </c>
      <c r="J29" s="1" t="s">
        <v>2593</v>
      </c>
      <c r="K29" s="12"/>
      <c r="L29" s="12"/>
      <c r="M29" s="2"/>
      <c r="N29" s="1"/>
      <c r="O29" s="1"/>
      <c r="P29" s="1"/>
      <c r="V29" s="2"/>
    </row>
    <row r="30" spans="1:22" x14ac:dyDescent="0.3">
      <c r="A30" s="2" t="s">
        <v>1823</v>
      </c>
      <c r="B30" s="1" t="s">
        <v>762</v>
      </c>
      <c r="C30" s="28" t="s">
        <v>1984</v>
      </c>
      <c r="D30" s="4">
        <v>108</v>
      </c>
      <c r="E30" s="8">
        <f>VLOOKUP(D30,episodes!$A$1:$B$76,2,FALSE)</f>
        <v>9</v>
      </c>
      <c r="F30" s="7" t="str">
        <f>VLOOKUP(D30,episodes!$A$1:$E$76,5,FALSE)</f>
        <v>Miri</v>
      </c>
      <c r="G30" s="7">
        <f>VLOOKUP(D30,episodes!$A$1:$D$76,3,FALSE)</f>
        <v>1</v>
      </c>
      <c r="H30" s="7">
        <f>VLOOKUP(D30,episodes!$A$1:$D$76,4,FALSE)</f>
        <v>8</v>
      </c>
      <c r="I30" s="11">
        <v>0</v>
      </c>
      <c r="J30" s="1" t="s">
        <v>2593</v>
      </c>
      <c r="K30" s="12"/>
      <c r="L30" s="12"/>
      <c r="M30" s="2"/>
      <c r="N30" s="1"/>
      <c r="O30" s="1"/>
      <c r="P30" s="1"/>
      <c r="V30" s="2"/>
    </row>
    <row r="31" spans="1:22" x14ac:dyDescent="0.3">
      <c r="A31" s="2" t="s">
        <v>1823</v>
      </c>
      <c r="B31" s="1" t="s">
        <v>762</v>
      </c>
      <c r="C31" s="28" t="s">
        <v>1992</v>
      </c>
      <c r="D31" s="4">
        <v>108</v>
      </c>
      <c r="E31" s="8">
        <f>VLOOKUP(D31,episodes!$A$1:$B$76,2,FALSE)</f>
        <v>9</v>
      </c>
      <c r="F31" s="7" t="str">
        <f>VLOOKUP(D31,episodes!$A$1:$E$76,5,FALSE)</f>
        <v>Miri</v>
      </c>
      <c r="G31" s="7">
        <f>VLOOKUP(D31,episodes!$A$1:$D$76,3,FALSE)</f>
        <v>1</v>
      </c>
      <c r="H31" s="7">
        <f>VLOOKUP(D31,episodes!$A$1:$D$76,4,FALSE)</f>
        <v>8</v>
      </c>
      <c r="I31" s="11">
        <v>1</v>
      </c>
      <c r="J31" s="1" t="s">
        <v>2593</v>
      </c>
      <c r="K31" s="12"/>
      <c r="L31" s="12"/>
      <c r="M31" s="2"/>
      <c r="N31" s="1"/>
      <c r="O31" s="1"/>
      <c r="P31" s="1"/>
      <c r="V31" s="2"/>
    </row>
    <row r="32" spans="1:22" x14ac:dyDescent="0.3">
      <c r="A32" s="2" t="s">
        <v>1823</v>
      </c>
      <c r="B32" s="1" t="s">
        <v>762</v>
      </c>
      <c r="C32" s="28" t="s">
        <v>2092</v>
      </c>
      <c r="D32" s="4">
        <v>108</v>
      </c>
      <c r="E32" s="8">
        <f>VLOOKUP(D32,episodes!$A$1:$B$76,2,FALSE)</f>
        <v>9</v>
      </c>
      <c r="F32" s="7" t="str">
        <f>VLOOKUP(D32,episodes!$A$1:$E$76,5,FALSE)</f>
        <v>Miri</v>
      </c>
      <c r="G32" s="7">
        <f>VLOOKUP(D32,episodes!$A$1:$D$76,3,FALSE)</f>
        <v>1</v>
      </c>
      <c r="H32" s="7">
        <f>VLOOKUP(D32,episodes!$A$1:$D$76,4,FALSE)</f>
        <v>8</v>
      </c>
      <c r="I32" s="11">
        <v>2</v>
      </c>
      <c r="J32" s="1" t="s">
        <v>2593</v>
      </c>
      <c r="K32" s="12"/>
      <c r="L32" s="12"/>
      <c r="M32" s="1"/>
      <c r="N32" s="1"/>
      <c r="O32" s="1"/>
      <c r="P32" s="1"/>
      <c r="V32" s="2"/>
    </row>
    <row r="33" spans="1:22" x14ac:dyDescent="0.3">
      <c r="A33" s="2" t="s">
        <v>1823</v>
      </c>
      <c r="B33" s="1" t="s">
        <v>762</v>
      </c>
      <c r="C33" s="28" t="s">
        <v>2092</v>
      </c>
      <c r="D33" s="4">
        <v>108</v>
      </c>
      <c r="E33" s="8">
        <f>VLOOKUP(D33,episodes!$A$1:$B$76,2,FALSE)</f>
        <v>9</v>
      </c>
      <c r="F33" s="7" t="str">
        <f>VLOOKUP(D33,episodes!$A$1:$E$76,5,FALSE)</f>
        <v>Miri</v>
      </c>
      <c r="G33" s="7">
        <f>VLOOKUP(D33,episodes!$A$1:$D$76,3,FALSE)</f>
        <v>1</v>
      </c>
      <c r="H33" s="7">
        <f>VLOOKUP(D33,episodes!$A$1:$D$76,4,FALSE)</f>
        <v>8</v>
      </c>
      <c r="I33" s="11">
        <v>3</v>
      </c>
      <c r="J33" s="1" t="s">
        <v>2593</v>
      </c>
      <c r="K33" s="12"/>
      <c r="L33" s="12"/>
      <c r="M33" s="2"/>
      <c r="N33" s="1"/>
      <c r="O33" s="1"/>
      <c r="P33" s="1"/>
      <c r="V33" s="2"/>
    </row>
    <row r="34" spans="1:22" x14ac:dyDescent="0.3">
      <c r="A34" s="2" t="s">
        <v>1823</v>
      </c>
      <c r="B34" s="1" t="s">
        <v>762</v>
      </c>
      <c r="C34" s="28" t="s">
        <v>1992</v>
      </c>
      <c r="D34" s="4">
        <v>109</v>
      </c>
      <c r="E34" s="8">
        <f>VLOOKUP(D34,episodes!$A$1:$B$76,2,FALSE)</f>
        <v>10</v>
      </c>
      <c r="F34" s="7" t="str">
        <f>VLOOKUP(D34,episodes!$A$1:$E$76,5,FALSE)</f>
        <v>Dagger of the Mind</v>
      </c>
      <c r="G34" s="7">
        <f>VLOOKUP(D34,episodes!$A$1:$D$76,3,FALSE)</f>
        <v>1</v>
      </c>
      <c r="H34" s="7">
        <f>VLOOKUP(D34,episodes!$A$1:$D$76,4,FALSE)</f>
        <v>9</v>
      </c>
      <c r="I34" s="11">
        <v>0</v>
      </c>
      <c r="J34" s="1" t="s">
        <v>2593</v>
      </c>
      <c r="K34" s="12"/>
      <c r="L34" s="12"/>
      <c r="M34" s="2"/>
      <c r="N34" s="32"/>
      <c r="O34" s="1"/>
      <c r="P34" s="1"/>
      <c r="V34" s="2"/>
    </row>
    <row r="35" spans="1:22" x14ac:dyDescent="0.3">
      <c r="A35" s="2" t="s">
        <v>1823</v>
      </c>
      <c r="B35" s="1" t="s">
        <v>762</v>
      </c>
      <c r="C35" s="28" t="s">
        <v>1992</v>
      </c>
      <c r="D35" s="4">
        <v>109</v>
      </c>
      <c r="E35" s="8">
        <f>VLOOKUP(D35,episodes!$A$1:$B$76,2,FALSE)</f>
        <v>10</v>
      </c>
      <c r="F35" s="7" t="str">
        <f>VLOOKUP(D35,episodes!$A$1:$E$76,5,FALSE)</f>
        <v>Dagger of the Mind</v>
      </c>
      <c r="G35" s="7">
        <f>VLOOKUP(D35,episodes!$A$1:$D$76,3,FALSE)</f>
        <v>1</v>
      </c>
      <c r="H35" s="7">
        <f>VLOOKUP(D35,episodes!$A$1:$D$76,4,FALSE)</f>
        <v>9</v>
      </c>
      <c r="I35" s="11">
        <v>1</v>
      </c>
      <c r="J35" s="1" t="s">
        <v>2593</v>
      </c>
      <c r="K35" s="12"/>
      <c r="L35" s="12"/>
      <c r="M35" s="1"/>
      <c r="N35" s="1"/>
      <c r="O35" s="1"/>
      <c r="P35" s="1"/>
      <c r="V35" s="2"/>
    </row>
    <row r="36" spans="1:22" x14ac:dyDescent="0.3">
      <c r="A36" s="2" t="s">
        <v>1823</v>
      </c>
      <c r="B36" s="1" t="s">
        <v>762</v>
      </c>
      <c r="C36" s="28" t="s">
        <v>1992</v>
      </c>
      <c r="D36" s="4">
        <v>113</v>
      </c>
      <c r="E36" s="8">
        <f>VLOOKUP(D36,episodes!$A$1:$B$76,2,FALSE)</f>
        <v>14</v>
      </c>
      <c r="F36" s="7" t="str">
        <f>VLOOKUP(D36,episodes!$A$1:$E$76,5,FALSE)</f>
        <v>The Conscience of the King</v>
      </c>
      <c r="G36" s="7">
        <f>VLOOKUP(D36,episodes!$A$1:$D$76,3,FALSE)</f>
        <v>1</v>
      </c>
      <c r="H36" s="7">
        <f>VLOOKUP(D36,episodes!$A$1:$D$76,4,FALSE)</f>
        <v>13</v>
      </c>
      <c r="I36" s="11">
        <v>0</v>
      </c>
      <c r="J36" s="1" t="s">
        <v>2593</v>
      </c>
      <c r="K36" s="12"/>
      <c r="L36" s="12"/>
      <c r="M36" s="1"/>
      <c r="N36" s="1"/>
      <c r="O36" s="1"/>
      <c r="P36" s="1"/>
      <c r="V36" s="2"/>
    </row>
    <row r="37" spans="1:22" x14ac:dyDescent="0.3">
      <c r="A37" s="2" t="s">
        <v>1823</v>
      </c>
      <c r="B37" s="1" t="s">
        <v>762</v>
      </c>
      <c r="C37" s="28" t="s">
        <v>1991</v>
      </c>
      <c r="D37" s="3">
        <v>115</v>
      </c>
      <c r="E37" s="8">
        <f>VLOOKUP(D37,episodes!$A$1:$B$76,2,FALSE)</f>
        <v>16</v>
      </c>
      <c r="F37" s="7" t="str">
        <f>VLOOKUP(D37,episodes!$A$1:$E$76,5,FALSE)</f>
        <v>Shore Leave</v>
      </c>
      <c r="G37" s="7">
        <f>VLOOKUP(D37,episodes!$A$1:$D$76,3,FALSE)</f>
        <v>1</v>
      </c>
      <c r="H37" s="7">
        <f>VLOOKUP(D37,episodes!$A$1:$D$76,4,FALSE)</f>
        <v>15</v>
      </c>
      <c r="I37" s="11">
        <v>0</v>
      </c>
      <c r="J37" s="1" t="s">
        <v>2593</v>
      </c>
      <c r="K37" s="12"/>
      <c r="L37" s="12"/>
      <c r="M37" s="1"/>
      <c r="N37" s="1"/>
      <c r="O37" s="1"/>
      <c r="P37" s="1"/>
      <c r="V37" s="2"/>
    </row>
    <row r="38" spans="1:22" x14ac:dyDescent="0.3">
      <c r="A38" s="2" t="s">
        <v>1823</v>
      </c>
      <c r="B38" s="1" t="s">
        <v>762</v>
      </c>
      <c r="C38" s="28" t="s">
        <v>1991</v>
      </c>
      <c r="D38" s="3">
        <v>115</v>
      </c>
      <c r="E38" s="8">
        <f>VLOOKUP(D38,episodes!$A$1:$B$76,2,FALSE)</f>
        <v>16</v>
      </c>
      <c r="F38" s="7" t="str">
        <f>VLOOKUP(D38,episodes!$A$1:$E$76,5,FALSE)</f>
        <v>Shore Leave</v>
      </c>
      <c r="G38" s="7">
        <f>VLOOKUP(D38,episodes!$A$1:$D$76,3,FALSE)</f>
        <v>1</v>
      </c>
      <c r="H38" s="7">
        <f>VLOOKUP(D38,episodes!$A$1:$D$76,4,FALSE)</f>
        <v>15</v>
      </c>
      <c r="I38" s="11">
        <v>1</v>
      </c>
      <c r="J38" s="1" t="s">
        <v>2593</v>
      </c>
      <c r="K38" s="12"/>
      <c r="L38" s="12"/>
      <c r="M38" s="1"/>
      <c r="N38" s="1"/>
      <c r="O38" s="1"/>
      <c r="P38" s="1"/>
      <c r="V38" s="2"/>
    </row>
    <row r="39" spans="1:22" x14ac:dyDescent="0.3">
      <c r="A39" s="2" t="s">
        <v>1823</v>
      </c>
      <c r="B39" s="1" t="s">
        <v>762</v>
      </c>
      <c r="C39" s="28" t="s">
        <v>1992</v>
      </c>
      <c r="D39" s="3">
        <v>115</v>
      </c>
      <c r="E39" s="8">
        <f>VLOOKUP(D39,episodes!$A$1:$B$76,2,FALSE)</f>
        <v>16</v>
      </c>
      <c r="F39" s="7" t="str">
        <f>VLOOKUP(D39,episodes!$A$1:$E$76,5,FALSE)</f>
        <v>Shore Leave</v>
      </c>
      <c r="G39" s="7">
        <f>VLOOKUP(D39,episodes!$A$1:$D$76,3,FALSE)</f>
        <v>1</v>
      </c>
      <c r="H39" s="7">
        <f>VLOOKUP(D39,episodes!$A$1:$D$76,4,FALSE)</f>
        <v>15</v>
      </c>
      <c r="I39" s="11">
        <v>2</v>
      </c>
      <c r="J39" s="1" t="s">
        <v>2593</v>
      </c>
      <c r="K39" s="12"/>
      <c r="L39" s="12"/>
      <c r="M39" s="1"/>
      <c r="N39" s="5"/>
      <c r="O39" s="1"/>
      <c r="P39" s="1"/>
      <c r="V39" s="2"/>
    </row>
    <row r="40" spans="1:22" x14ac:dyDescent="0.3">
      <c r="A40" s="2" t="s">
        <v>1823</v>
      </c>
      <c r="B40" s="1" t="s">
        <v>762</v>
      </c>
      <c r="C40" s="28" t="s">
        <v>2158</v>
      </c>
      <c r="D40" s="3">
        <v>115</v>
      </c>
      <c r="E40" s="8">
        <f>VLOOKUP(D40,episodes!$A$1:$B$76,2,FALSE)</f>
        <v>16</v>
      </c>
      <c r="F40" s="7" t="str">
        <f>VLOOKUP(D40,episodes!$A$1:$E$76,5,FALSE)</f>
        <v>Shore Leave</v>
      </c>
      <c r="G40" s="7">
        <f>VLOOKUP(D40,episodes!$A$1:$D$76,3,FALSE)</f>
        <v>1</v>
      </c>
      <c r="H40" s="7">
        <f>VLOOKUP(D40,episodes!$A$1:$D$76,4,FALSE)</f>
        <v>15</v>
      </c>
      <c r="I40" s="11">
        <v>3</v>
      </c>
      <c r="J40" s="1" t="s">
        <v>2593</v>
      </c>
      <c r="K40" s="12"/>
      <c r="L40" s="12"/>
      <c r="M40" s="2"/>
      <c r="N40" s="5"/>
      <c r="O40" s="1"/>
      <c r="P40" s="2"/>
      <c r="V40" s="2"/>
    </row>
    <row r="41" spans="1:22" x14ac:dyDescent="0.3">
      <c r="A41" s="2" t="s">
        <v>1823</v>
      </c>
      <c r="B41" s="1" t="s">
        <v>762</v>
      </c>
      <c r="C41" s="28" t="s">
        <v>2159</v>
      </c>
      <c r="D41" s="3">
        <v>115</v>
      </c>
      <c r="E41" s="8">
        <f>VLOOKUP(D41,episodes!$A$1:$B$76,2,FALSE)</f>
        <v>16</v>
      </c>
      <c r="F41" s="7" t="str">
        <f>VLOOKUP(D41,episodes!$A$1:$E$76,5,FALSE)</f>
        <v>Shore Leave</v>
      </c>
      <c r="G41" s="7">
        <f>VLOOKUP(D41,episodes!$A$1:$D$76,3,FALSE)</f>
        <v>1</v>
      </c>
      <c r="H41" s="7">
        <f>VLOOKUP(D41,episodes!$A$1:$D$76,4,FALSE)</f>
        <v>15</v>
      </c>
      <c r="I41" s="11">
        <v>4</v>
      </c>
      <c r="J41" s="1" t="s">
        <v>2593</v>
      </c>
      <c r="K41" s="12"/>
      <c r="L41" s="12"/>
      <c r="M41" s="1"/>
      <c r="N41" s="1"/>
      <c r="O41" s="1"/>
      <c r="P41" s="1"/>
      <c r="V41" s="2"/>
    </row>
    <row r="42" spans="1:22" x14ac:dyDescent="0.3">
      <c r="A42" s="2" t="s">
        <v>1823</v>
      </c>
      <c r="B42" s="1" t="s">
        <v>762</v>
      </c>
      <c r="C42" s="28" t="s">
        <v>1993</v>
      </c>
      <c r="D42" s="3">
        <v>115</v>
      </c>
      <c r="E42" s="8">
        <f>VLOOKUP(D42,episodes!$A$1:$B$76,2,FALSE)</f>
        <v>16</v>
      </c>
      <c r="F42" s="7" t="str">
        <f>VLOOKUP(D42,episodes!$A$1:$E$76,5,FALSE)</f>
        <v>Shore Leave</v>
      </c>
      <c r="G42" s="7">
        <f>VLOOKUP(D42,episodes!$A$1:$D$76,3,FALSE)</f>
        <v>1</v>
      </c>
      <c r="H42" s="7">
        <f>VLOOKUP(D42,episodes!$A$1:$D$76,4,FALSE)</f>
        <v>15</v>
      </c>
      <c r="I42" s="11">
        <v>5</v>
      </c>
      <c r="J42" s="1" t="s">
        <v>2593</v>
      </c>
      <c r="K42" s="12"/>
      <c r="L42" s="12"/>
      <c r="M42" s="1"/>
      <c r="N42" s="1"/>
      <c r="O42" s="1"/>
      <c r="P42" s="1"/>
      <c r="V42" s="2"/>
    </row>
    <row r="43" spans="1:22" x14ac:dyDescent="0.3">
      <c r="A43" s="2" t="s">
        <v>1823</v>
      </c>
      <c r="B43" s="1" t="s">
        <v>762</v>
      </c>
      <c r="C43" s="28" t="s">
        <v>1993</v>
      </c>
      <c r="D43" s="3">
        <v>115</v>
      </c>
      <c r="E43" s="8">
        <f>VLOOKUP(D43,episodes!$A$1:$B$76,2,FALSE)</f>
        <v>16</v>
      </c>
      <c r="F43" s="7" t="str">
        <f>VLOOKUP(D43,episodes!$A$1:$E$76,5,FALSE)</f>
        <v>Shore Leave</v>
      </c>
      <c r="G43" s="7">
        <f>VLOOKUP(D43,episodes!$A$1:$D$76,3,FALSE)</f>
        <v>1</v>
      </c>
      <c r="H43" s="7">
        <f>VLOOKUP(D43,episodes!$A$1:$D$76,4,FALSE)</f>
        <v>15</v>
      </c>
      <c r="I43" s="11">
        <v>6</v>
      </c>
      <c r="J43" s="1" t="s">
        <v>2593</v>
      </c>
      <c r="K43" s="12"/>
      <c r="L43" s="12"/>
      <c r="M43" s="1"/>
      <c r="N43" s="1"/>
      <c r="O43" s="1"/>
      <c r="P43" s="1"/>
      <c r="V43" s="2"/>
    </row>
    <row r="44" spans="1:22" x14ac:dyDescent="0.3">
      <c r="A44" s="2" t="s">
        <v>1823</v>
      </c>
      <c r="B44" s="1" t="s">
        <v>762</v>
      </c>
      <c r="C44" s="28" t="s">
        <v>2160</v>
      </c>
      <c r="D44" s="3">
        <v>115</v>
      </c>
      <c r="E44" s="8">
        <f>VLOOKUP(D44,episodes!$A$1:$B$76,2,FALSE)</f>
        <v>16</v>
      </c>
      <c r="F44" s="7" t="str">
        <f>VLOOKUP(D44,episodes!$A$1:$E$76,5,FALSE)</f>
        <v>Shore Leave</v>
      </c>
      <c r="G44" s="7">
        <f>VLOOKUP(D44,episodes!$A$1:$D$76,3,FALSE)</f>
        <v>1</v>
      </c>
      <c r="H44" s="7">
        <f>VLOOKUP(D44,episodes!$A$1:$D$76,4,FALSE)</f>
        <v>15</v>
      </c>
      <c r="I44" s="11">
        <v>7</v>
      </c>
      <c r="J44" s="1" t="s">
        <v>2593</v>
      </c>
      <c r="K44" s="12"/>
      <c r="L44" s="12"/>
      <c r="M44" s="1"/>
      <c r="N44" s="1"/>
      <c r="O44" s="1"/>
      <c r="P44" s="1"/>
      <c r="V44" s="2"/>
    </row>
    <row r="45" spans="1:22" x14ac:dyDescent="0.3">
      <c r="A45" s="2" t="s">
        <v>1823</v>
      </c>
      <c r="B45" s="1" t="s">
        <v>762</v>
      </c>
      <c r="C45" s="28" t="s">
        <v>2161</v>
      </c>
      <c r="D45" s="3">
        <v>115</v>
      </c>
      <c r="E45" s="8">
        <f>VLOOKUP(D45,episodes!$A$1:$B$76,2,FALSE)</f>
        <v>16</v>
      </c>
      <c r="F45" s="7" t="str">
        <f>VLOOKUP(D45,episodes!$A$1:$E$76,5,FALSE)</f>
        <v>Shore Leave</v>
      </c>
      <c r="G45" s="7">
        <f>VLOOKUP(D45,episodes!$A$1:$D$76,3,FALSE)</f>
        <v>1</v>
      </c>
      <c r="H45" s="7">
        <f>VLOOKUP(D45,episodes!$A$1:$D$76,4,FALSE)</f>
        <v>15</v>
      </c>
      <c r="I45" s="11">
        <v>8</v>
      </c>
      <c r="J45" s="1" t="s">
        <v>2593</v>
      </c>
      <c r="K45" s="12"/>
      <c r="L45" s="12"/>
      <c r="M45" s="1"/>
      <c r="N45" s="5"/>
      <c r="O45" s="1"/>
      <c r="P45" s="1"/>
      <c r="V45" s="2"/>
    </row>
    <row r="46" spans="1:22" x14ac:dyDescent="0.3">
      <c r="A46" s="2" t="s">
        <v>1823</v>
      </c>
      <c r="B46" s="1" t="s">
        <v>762</v>
      </c>
      <c r="C46" s="28" t="s">
        <v>2180</v>
      </c>
      <c r="D46" s="3">
        <v>116</v>
      </c>
      <c r="E46" s="8">
        <f>VLOOKUP(D46,episodes!$A$1:$B$76,2,FALSE)</f>
        <v>17</v>
      </c>
      <c r="F46" s="7" t="str">
        <f>VLOOKUP(D46,episodes!$A$1:$E$76,5,FALSE)</f>
        <v>The Galileo Seven</v>
      </c>
      <c r="G46" s="7">
        <f>VLOOKUP(D46,episodes!$A$1:$D$76,3,FALSE)</f>
        <v>1</v>
      </c>
      <c r="H46" s="7">
        <f>VLOOKUP(D46,episodes!$A$1:$D$76,4,FALSE)</f>
        <v>16</v>
      </c>
      <c r="I46" s="11">
        <v>0</v>
      </c>
      <c r="J46" s="1" t="s">
        <v>2593</v>
      </c>
      <c r="K46" s="12"/>
      <c r="L46" s="12"/>
      <c r="M46" s="1"/>
      <c r="N46" s="5"/>
      <c r="O46" s="1"/>
      <c r="P46" s="1"/>
      <c r="V46" s="2"/>
    </row>
    <row r="47" spans="1:22" x14ac:dyDescent="0.3">
      <c r="A47" s="2" t="s">
        <v>1823</v>
      </c>
      <c r="B47" s="1" t="s">
        <v>762</v>
      </c>
      <c r="C47" s="28" t="s">
        <v>2189</v>
      </c>
      <c r="D47" s="3">
        <v>117</v>
      </c>
      <c r="E47" s="8">
        <f>VLOOKUP(D47,episodes!$A$1:$B$76,2,FALSE)</f>
        <v>18</v>
      </c>
      <c r="F47" s="7" t="str">
        <f>VLOOKUP(D47,episodes!$A$1:$E$76,5,FALSE)</f>
        <v>The Squire of Gothos</v>
      </c>
      <c r="G47" s="7">
        <f>VLOOKUP(D47,episodes!$A$1:$D$76,3,FALSE)</f>
        <v>1</v>
      </c>
      <c r="H47" s="7">
        <f>VLOOKUP(D47,episodes!$A$1:$D$76,4,FALSE)</f>
        <v>17</v>
      </c>
      <c r="I47" s="11">
        <v>0</v>
      </c>
      <c r="J47" s="1" t="s">
        <v>2593</v>
      </c>
      <c r="K47" s="12"/>
      <c r="L47" s="12"/>
      <c r="M47" s="2"/>
      <c r="N47" s="5"/>
      <c r="O47" s="1"/>
      <c r="P47" s="1"/>
      <c r="V47" s="2"/>
    </row>
    <row r="48" spans="1:22" x14ac:dyDescent="0.3">
      <c r="A48" s="2" t="s">
        <v>1823</v>
      </c>
      <c r="B48" s="1" t="s">
        <v>762</v>
      </c>
      <c r="C48" s="28" t="s">
        <v>2189</v>
      </c>
      <c r="D48" s="3">
        <v>117</v>
      </c>
      <c r="E48" s="8">
        <f>VLOOKUP(D48,episodes!$A$1:$B$76,2,FALSE)</f>
        <v>18</v>
      </c>
      <c r="F48" s="7" t="str">
        <f>VLOOKUP(D48,episodes!$A$1:$E$76,5,FALSE)</f>
        <v>The Squire of Gothos</v>
      </c>
      <c r="G48" s="7">
        <f>VLOOKUP(D48,episodes!$A$1:$D$76,3,FALSE)</f>
        <v>1</v>
      </c>
      <c r="H48" s="7">
        <f>VLOOKUP(D48,episodes!$A$1:$D$76,4,FALSE)</f>
        <v>17</v>
      </c>
      <c r="I48" s="11">
        <v>1</v>
      </c>
      <c r="J48" s="1" t="s">
        <v>2593</v>
      </c>
      <c r="K48" s="12"/>
      <c r="L48" s="12"/>
      <c r="M48" s="1"/>
      <c r="N48" s="5"/>
      <c r="O48" s="1"/>
      <c r="P48" s="1"/>
      <c r="V48" s="2"/>
    </row>
    <row r="49" spans="1:22" x14ac:dyDescent="0.3">
      <c r="A49" s="2" t="s">
        <v>1823</v>
      </c>
      <c r="B49" s="1" t="s">
        <v>762</v>
      </c>
      <c r="C49" s="28" t="s">
        <v>1992</v>
      </c>
      <c r="D49" s="3">
        <v>117</v>
      </c>
      <c r="E49" s="8">
        <f>VLOOKUP(D49,episodes!$A$1:$B$76,2,FALSE)</f>
        <v>18</v>
      </c>
      <c r="F49" s="7" t="str">
        <f>VLOOKUP(D49,episodes!$A$1:$E$76,5,FALSE)</f>
        <v>The Squire of Gothos</v>
      </c>
      <c r="G49" s="7">
        <f>VLOOKUP(D49,episodes!$A$1:$D$76,3,FALSE)</f>
        <v>1</v>
      </c>
      <c r="H49" s="7">
        <f>VLOOKUP(D49,episodes!$A$1:$D$76,4,FALSE)</f>
        <v>17</v>
      </c>
      <c r="I49" s="11">
        <v>2</v>
      </c>
      <c r="J49" s="1" t="s">
        <v>2593</v>
      </c>
      <c r="K49" s="12"/>
      <c r="L49" s="12"/>
      <c r="M49" s="1"/>
      <c r="N49" s="1"/>
      <c r="O49" s="1"/>
      <c r="P49" s="1"/>
      <c r="V49" s="2"/>
    </row>
    <row r="50" spans="1:22" x14ac:dyDescent="0.3">
      <c r="A50" s="2" t="s">
        <v>1823</v>
      </c>
      <c r="B50" s="1" t="s">
        <v>762</v>
      </c>
      <c r="C50" s="28" t="s">
        <v>1992</v>
      </c>
      <c r="D50" s="3">
        <v>117</v>
      </c>
      <c r="E50" s="8">
        <f>VLOOKUP(D50,episodes!$A$1:$B$76,2,FALSE)</f>
        <v>18</v>
      </c>
      <c r="F50" s="7" t="str">
        <f>VLOOKUP(D50,episodes!$A$1:$E$76,5,FALSE)</f>
        <v>The Squire of Gothos</v>
      </c>
      <c r="G50" s="7">
        <f>VLOOKUP(D50,episodes!$A$1:$D$76,3,FALSE)</f>
        <v>1</v>
      </c>
      <c r="H50" s="7">
        <f>VLOOKUP(D50,episodes!$A$1:$D$76,4,FALSE)</f>
        <v>17</v>
      </c>
      <c r="I50" s="11">
        <v>3</v>
      </c>
      <c r="J50" s="1" t="s">
        <v>2593</v>
      </c>
      <c r="K50" s="12"/>
      <c r="L50" s="12"/>
      <c r="M50" s="2"/>
      <c r="N50" s="5"/>
      <c r="O50" s="1"/>
      <c r="P50" s="2"/>
      <c r="V50" s="2"/>
    </row>
    <row r="51" spans="1:22" x14ac:dyDescent="0.3">
      <c r="A51" s="2" t="s">
        <v>1823</v>
      </c>
      <c r="B51" s="1" t="s">
        <v>762</v>
      </c>
      <c r="C51" s="28" t="s">
        <v>2190</v>
      </c>
      <c r="D51" s="3">
        <v>117</v>
      </c>
      <c r="E51" s="8">
        <f>VLOOKUP(D51,episodes!$A$1:$B$76,2,FALSE)</f>
        <v>18</v>
      </c>
      <c r="F51" s="7" t="str">
        <f>VLOOKUP(D51,episodes!$A$1:$E$76,5,FALSE)</f>
        <v>The Squire of Gothos</v>
      </c>
      <c r="G51" s="7">
        <f>VLOOKUP(D51,episodes!$A$1:$D$76,3,FALSE)</f>
        <v>1</v>
      </c>
      <c r="H51" s="7">
        <f>VLOOKUP(D51,episodes!$A$1:$D$76,4,FALSE)</f>
        <v>17</v>
      </c>
      <c r="I51" s="11">
        <v>4</v>
      </c>
      <c r="J51" s="1" t="s">
        <v>2593</v>
      </c>
      <c r="K51" s="12"/>
      <c r="L51" s="12"/>
      <c r="M51" s="2"/>
      <c r="N51" s="5"/>
      <c r="O51" s="1"/>
      <c r="P51" s="2"/>
      <c r="V51" s="2"/>
    </row>
    <row r="52" spans="1:22" x14ac:dyDescent="0.3">
      <c r="A52" s="2" t="s">
        <v>1823</v>
      </c>
      <c r="B52" s="1" t="s">
        <v>762</v>
      </c>
      <c r="C52" s="28" t="s">
        <v>2199</v>
      </c>
      <c r="D52" s="3">
        <v>118</v>
      </c>
      <c r="E52" s="8">
        <f>VLOOKUP(D52,episodes!$A$1:$B$76,2,FALSE)</f>
        <v>19</v>
      </c>
      <c r="F52" s="7" t="str">
        <f>VLOOKUP(D52,episodes!$A$1:$E$76,5,FALSE)</f>
        <v>Arena</v>
      </c>
      <c r="G52" s="7">
        <f>VLOOKUP(D52,episodes!$A$1:$D$76,3,FALSE)</f>
        <v>1</v>
      </c>
      <c r="H52" s="7">
        <f>VLOOKUP(D52,episodes!$A$1:$D$76,4,FALSE)</f>
        <v>18</v>
      </c>
      <c r="I52" s="11">
        <v>0</v>
      </c>
      <c r="J52" s="1" t="s">
        <v>2593</v>
      </c>
      <c r="K52" s="12"/>
      <c r="L52" s="12"/>
      <c r="M52" s="2"/>
      <c r="N52" s="5"/>
      <c r="O52" s="1"/>
      <c r="P52" s="2"/>
      <c r="V52" s="2"/>
    </row>
    <row r="53" spans="1:22" x14ac:dyDescent="0.3">
      <c r="A53" s="2" t="s">
        <v>1823</v>
      </c>
      <c r="B53" s="1" t="s">
        <v>762</v>
      </c>
      <c r="C53" s="28" t="s">
        <v>2200</v>
      </c>
      <c r="D53" s="3">
        <v>118</v>
      </c>
      <c r="E53" s="8">
        <f>VLOOKUP(D53,episodes!$A$1:$B$76,2,FALSE)</f>
        <v>19</v>
      </c>
      <c r="F53" s="7" t="str">
        <f>VLOOKUP(D53,episodes!$A$1:$E$76,5,FALSE)</f>
        <v>Arena</v>
      </c>
      <c r="G53" s="7">
        <f>VLOOKUP(D53,episodes!$A$1:$D$76,3,FALSE)</f>
        <v>1</v>
      </c>
      <c r="H53" s="7">
        <f>VLOOKUP(D53,episodes!$A$1:$D$76,4,FALSE)</f>
        <v>18</v>
      </c>
      <c r="I53" s="11">
        <v>1</v>
      </c>
      <c r="J53" s="1" t="s">
        <v>2593</v>
      </c>
      <c r="K53" s="12"/>
      <c r="L53" s="12"/>
      <c r="M53" s="2"/>
      <c r="N53" s="5"/>
      <c r="O53" s="1"/>
      <c r="P53" s="1"/>
      <c r="V53" s="2"/>
    </row>
    <row r="54" spans="1:22" x14ac:dyDescent="0.3">
      <c r="A54" s="2" t="s">
        <v>1823</v>
      </c>
      <c r="B54" s="1" t="s">
        <v>762</v>
      </c>
      <c r="C54" s="28" t="s">
        <v>2200</v>
      </c>
      <c r="D54" s="3">
        <v>118</v>
      </c>
      <c r="E54" s="8">
        <f>VLOOKUP(D54,episodes!$A$1:$B$76,2,FALSE)</f>
        <v>19</v>
      </c>
      <c r="F54" s="7" t="str">
        <f>VLOOKUP(D54,episodes!$A$1:$E$76,5,FALSE)</f>
        <v>Arena</v>
      </c>
      <c r="G54" s="7">
        <f>VLOOKUP(D54,episodes!$A$1:$D$76,3,FALSE)</f>
        <v>1</v>
      </c>
      <c r="H54" s="7">
        <f>VLOOKUP(D54,episodes!$A$1:$D$76,4,FALSE)</f>
        <v>18</v>
      </c>
      <c r="I54" s="11">
        <v>2</v>
      </c>
      <c r="J54" s="1" t="s">
        <v>2593</v>
      </c>
      <c r="K54" s="12"/>
      <c r="L54" s="12"/>
      <c r="M54" s="12"/>
      <c r="N54" s="1"/>
      <c r="O54" s="1"/>
      <c r="P54" s="1"/>
      <c r="V54" s="2"/>
    </row>
    <row r="55" spans="1:22" x14ac:dyDescent="0.3">
      <c r="A55" s="2" t="s">
        <v>1823</v>
      </c>
      <c r="B55" s="1" t="s">
        <v>762</v>
      </c>
      <c r="C55" s="28" t="s">
        <v>2200</v>
      </c>
      <c r="D55" s="3">
        <v>118</v>
      </c>
      <c r="E55" s="8">
        <f>VLOOKUP(D55,episodes!$A$1:$B$76,2,FALSE)</f>
        <v>19</v>
      </c>
      <c r="F55" s="7" t="str">
        <f>VLOOKUP(D55,episodes!$A$1:$E$76,5,FALSE)</f>
        <v>Arena</v>
      </c>
      <c r="G55" s="7">
        <f>VLOOKUP(D55,episodes!$A$1:$D$76,3,FALSE)</f>
        <v>1</v>
      </c>
      <c r="H55" s="7">
        <f>VLOOKUP(D55,episodes!$A$1:$D$76,4,FALSE)</f>
        <v>18</v>
      </c>
      <c r="I55" s="11">
        <v>3</v>
      </c>
      <c r="J55" s="1" t="s">
        <v>2593</v>
      </c>
      <c r="K55" s="12"/>
      <c r="L55" s="12"/>
      <c r="M55" s="1"/>
      <c r="N55" s="1"/>
      <c r="O55" s="1"/>
      <c r="P55" s="1"/>
      <c r="V55" s="2"/>
    </row>
    <row r="56" spans="1:22" x14ac:dyDescent="0.3">
      <c r="A56" s="2" t="s">
        <v>1823</v>
      </c>
      <c r="B56" s="1" t="s">
        <v>762</v>
      </c>
      <c r="C56" s="28" t="s">
        <v>2201</v>
      </c>
      <c r="D56" s="3">
        <v>118</v>
      </c>
      <c r="E56" s="8">
        <f>VLOOKUP(D56,episodes!$A$1:$B$76,2,FALSE)</f>
        <v>19</v>
      </c>
      <c r="F56" s="7" t="str">
        <f>VLOOKUP(D56,episodes!$A$1:$E$76,5,FALSE)</f>
        <v>Arena</v>
      </c>
      <c r="G56" s="7">
        <f>VLOOKUP(D56,episodes!$A$1:$D$76,3,FALSE)</f>
        <v>1</v>
      </c>
      <c r="H56" s="7">
        <f>VLOOKUP(D56,episodes!$A$1:$D$76,4,FALSE)</f>
        <v>18</v>
      </c>
      <c r="I56" s="11">
        <v>4</v>
      </c>
      <c r="J56" s="1" t="s">
        <v>2593</v>
      </c>
      <c r="K56" s="12"/>
      <c r="L56" s="12"/>
      <c r="M56" s="1"/>
      <c r="N56" s="1"/>
      <c r="O56" s="1"/>
      <c r="P56" s="1"/>
      <c r="V56" s="2"/>
    </row>
    <row r="57" spans="1:22" x14ac:dyDescent="0.3">
      <c r="A57" s="2" t="s">
        <v>1823</v>
      </c>
      <c r="B57" s="1" t="s">
        <v>762</v>
      </c>
      <c r="C57" s="28" t="s">
        <v>1993</v>
      </c>
      <c r="D57" s="3">
        <v>119</v>
      </c>
      <c r="E57" s="8">
        <f>VLOOKUP(D57,episodes!$A$1:$B$76,2,FALSE)</f>
        <v>20</v>
      </c>
      <c r="F57" s="7" t="str">
        <f>VLOOKUP(D57,episodes!$A$1:$E$76,5,FALSE)</f>
        <v>Tomorrow Is Yesterday</v>
      </c>
      <c r="G57" s="7">
        <f>VLOOKUP(D57,episodes!$A$1:$D$76,3,FALSE)</f>
        <v>1</v>
      </c>
      <c r="H57" s="7">
        <f>VLOOKUP(D57,episodes!$A$1:$D$76,4,FALSE)</f>
        <v>19</v>
      </c>
      <c r="I57" s="11">
        <v>0</v>
      </c>
      <c r="J57" s="1" t="s">
        <v>2593</v>
      </c>
      <c r="K57" s="12"/>
      <c r="L57" s="12"/>
      <c r="M57" s="1"/>
      <c r="N57" s="1"/>
      <c r="O57" s="1"/>
      <c r="P57" s="1"/>
      <c r="V57" s="2"/>
    </row>
    <row r="58" spans="1:22" x14ac:dyDescent="0.3">
      <c r="A58" s="2" t="s">
        <v>1823</v>
      </c>
      <c r="B58" s="1" t="s">
        <v>762</v>
      </c>
      <c r="C58" s="28" t="s">
        <v>2211</v>
      </c>
      <c r="D58" s="3">
        <v>119</v>
      </c>
      <c r="E58" s="8">
        <f>VLOOKUP(D58,episodes!$A$1:$B$76,2,FALSE)</f>
        <v>20</v>
      </c>
      <c r="F58" s="7" t="str">
        <f>VLOOKUP(D58,episodes!$A$1:$E$76,5,FALSE)</f>
        <v>Tomorrow Is Yesterday</v>
      </c>
      <c r="G58" s="7">
        <f>VLOOKUP(D58,episodes!$A$1:$D$76,3,FALSE)</f>
        <v>1</v>
      </c>
      <c r="H58" s="7">
        <f>VLOOKUP(D58,episodes!$A$1:$D$76,4,FALSE)</f>
        <v>19</v>
      </c>
      <c r="I58" s="11">
        <v>1</v>
      </c>
      <c r="J58" s="1" t="s">
        <v>2593</v>
      </c>
      <c r="K58" s="12"/>
      <c r="L58" s="12"/>
      <c r="M58" s="1"/>
      <c r="N58" s="1"/>
      <c r="O58" s="1"/>
      <c r="P58" s="1"/>
      <c r="V58" s="2"/>
    </row>
    <row r="59" spans="1:22" x14ac:dyDescent="0.3">
      <c r="A59" s="2" t="s">
        <v>1823</v>
      </c>
      <c r="B59" s="1" t="s">
        <v>762</v>
      </c>
      <c r="C59" s="28" t="s">
        <v>2212</v>
      </c>
      <c r="D59" s="3">
        <v>119</v>
      </c>
      <c r="E59" s="8">
        <f>VLOOKUP(D59,episodes!$A$1:$B$76,2,FALSE)</f>
        <v>20</v>
      </c>
      <c r="F59" s="7" t="str">
        <f>VLOOKUP(D59,episodes!$A$1:$E$76,5,FALSE)</f>
        <v>Tomorrow Is Yesterday</v>
      </c>
      <c r="G59" s="7">
        <f>VLOOKUP(D59,episodes!$A$1:$D$76,3,FALSE)</f>
        <v>1</v>
      </c>
      <c r="H59" s="7">
        <f>VLOOKUP(D59,episodes!$A$1:$D$76,4,FALSE)</f>
        <v>19</v>
      </c>
      <c r="I59" s="11">
        <v>2</v>
      </c>
      <c r="J59" s="1" t="s">
        <v>2593</v>
      </c>
      <c r="K59" s="12"/>
      <c r="L59" s="12"/>
      <c r="M59" s="2"/>
      <c r="N59" s="1"/>
      <c r="O59" s="1"/>
      <c r="P59" s="1"/>
      <c r="V59" s="2"/>
    </row>
    <row r="60" spans="1:22" x14ac:dyDescent="0.3">
      <c r="A60" s="2" t="s">
        <v>1823</v>
      </c>
      <c r="B60" s="1" t="s">
        <v>762</v>
      </c>
      <c r="C60" s="28" t="s">
        <v>2225</v>
      </c>
      <c r="D60" s="3">
        <v>120</v>
      </c>
      <c r="E60" s="8">
        <f>VLOOKUP(D60,episodes!$A$1:$B$76,2,FALSE)</f>
        <v>21</v>
      </c>
      <c r="F60" s="7" t="str">
        <f>VLOOKUP(D60,episodes!$A$1:$E$76,5,FALSE)</f>
        <v>Court Martial</v>
      </c>
      <c r="G60" s="7">
        <f>VLOOKUP(D60,episodes!$A$1:$D$76,3,FALSE)</f>
        <v>1</v>
      </c>
      <c r="H60" s="7">
        <f>VLOOKUP(D60,episodes!$A$1:$D$76,4,FALSE)</f>
        <v>20</v>
      </c>
      <c r="I60" s="11">
        <v>0</v>
      </c>
      <c r="J60" s="1" t="s">
        <v>2593</v>
      </c>
      <c r="K60" s="12"/>
      <c r="L60" s="12"/>
      <c r="M60" s="1"/>
      <c r="N60" s="1"/>
      <c r="O60" s="1"/>
      <c r="P60" s="1"/>
      <c r="V60" s="2"/>
    </row>
    <row r="61" spans="1:22" x14ac:dyDescent="0.3">
      <c r="A61" s="2" t="s">
        <v>1823</v>
      </c>
      <c r="B61" s="1" t="s">
        <v>762</v>
      </c>
      <c r="C61" s="28" t="s">
        <v>1994</v>
      </c>
      <c r="D61" s="3">
        <v>120</v>
      </c>
      <c r="E61" s="8">
        <f>VLOOKUP(D61,episodes!$A$1:$B$76,2,FALSE)</f>
        <v>21</v>
      </c>
      <c r="F61" s="7" t="str">
        <f>VLOOKUP(D61,episodes!$A$1:$E$76,5,FALSE)</f>
        <v>Court Martial</v>
      </c>
      <c r="G61" s="7">
        <f>VLOOKUP(D61,episodes!$A$1:$D$76,3,FALSE)</f>
        <v>1</v>
      </c>
      <c r="H61" s="7">
        <f>VLOOKUP(D61,episodes!$A$1:$D$76,4,FALSE)</f>
        <v>20</v>
      </c>
      <c r="I61" s="11">
        <v>1</v>
      </c>
      <c r="J61" s="1" t="s">
        <v>2593</v>
      </c>
      <c r="K61" s="12"/>
      <c r="L61" s="12"/>
      <c r="M61" s="1"/>
      <c r="N61" s="1"/>
      <c r="O61" s="1"/>
      <c r="P61" s="1"/>
      <c r="V61" s="2"/>
    </row>
    <row r="62" spans="1:22" x14ac:dyDescent="0.3">
      <c r="A62" s="2" t="s">
        <v>1823</v>
      </c>
      <c r="B62" s="1" t="s">
        <v>762</v>
      </c>
      <c r="C62" s="28" t="s">
        <v>1992</v>
      </c>
      <c r="D62" s="3">
        <v>121</v>
      </c>
      <c r="E62" s="8">
        <f>VLOOKUP(D62,episodes!$A$1:$B$76,2,FALSE)</f>
        <v>22</v>
      </c>
      <c r="F62" s="7" t="str">
        <f>VLOOKUP(D62,episodes!$A$1:$E$76,5,FALSE)</f>
        <v>The Return of the Archons</v>
      </c>
      <c r="G62" s="7">
        <f>VLOOKUP(D62,episodes!$A$1:$D$76,3,FALSE)</f>
        <v>1</v>
      </c>
      <c r="H62" s="7">
        <f>VLOOKUP(D62,episodes!$A$1:$D$76,4,FALSE)</f>
        <v>21</v>
      </c>
      <c r="I62" s="11">
        <v>1</v>
      </c>
      <c r="J62" s="1" t="s">
        <v>2593</v>
      </c>
      <c r="K62" s="12"/>
      <c r="L62" s="12"/>
      <c r="M62" s="2"/>
      <c r="N62" s="1"/>
      <c r="O62" s="1"/>
      <c r="P62" s="1"/>
      <c r="V62" s="2"/>
    </row>
    <row r="63" spans="1:22" x14ac:dyDescent="0.3">
      <c r="A63" s="2" t="s">
        <v>1823</v>
      </c>
      <c r="B63" s="1" t="s">
        <v>762</v>
      </c>
      <c r="C63" s="28" t="s">
        <v>1992</v>
      </c>
      <c r="D63" s="3">
        <v>121</v>
      </c>
      <c r="E63" s="8">
        <f>VLOOKUP(D63,episodes!$A$1:$B$76,2,FALSE)</f>
        <v>22</v>
      </c>
      <c r="F63" s="7" t="str">
        <f>VLOOKUP(D63,episodes!$A$1:$E$76,5,FALSE)</f>
        <v>The Return of the Archons</v>
      </c>
      <c r="G63" s="7">
        <f>VLOOKUP(D63,episodes!$A$1:$D$76,3,FALSE)</f>
        <v>1</v>
      </c>
      <c r="H63" s="7">
        <f>VLOOKUP(D63,episodes!$A$1:$D$76,4,FALSE)</f>
        <v>21</v>
      </c>
      <c r="I63" s="11">
        <v>2</v>
      </c>
      <c r="J63" s="1" t="s">
        <v>2593</v>
      </c>
      <c r="K63" s="12"/>
      <c r="L63" s="12"/>
      <c r="M63" s="1"/>
      <c r="N63" s="1"/>
      <c r="O63" s="1"/>
      <c r="P63" s="1"/>
      <c r="V63" s="2"/>
    </row>
    <row r="64" spans="1:22" x14ac:dyDescent="0.3">
      <c r="A64" s="2" t="s">
        <v>1823</v>
      </c>
      <c r="B64" s="1" t="s">
        <v>762</v>
      </c>
      <c r="C64" s="28" t="s">
        <v>1992</v>
      </c>
      <c r="D64" s="3">
        <v>121</v>
      </c>
      <c r="E64" s="8">
        <f>VLOOKUP(D64,episodes!$A$1:$B$76,2,FALSE)</f>
        <v>22</v>
      </c>
      <c r="F64" s="7" t="str">
        <f>VLOOKUP(D64,episodes!$A$1:$E$76,5,FALSE)</f>
        <v>The Return of the Archons</v>
      </c>
      <c r="G64" s="7">
        <f>VLOOKUP(D64,episodes!$A$1:$D$76,3,FALSE)</f>
        <v>1</v>
      </c>
      <c r="H64" s="7">
        <f>VLOOKUP(D64,episodes!$A$1:$D$76,4,FALSE)</f>
        <v>21</v>
      </c>
      <c r="I64" s="11">
        <v>3</v>
      </c>
      <c r="J64" s="1" t="s">
        <v>2593</v>
      </c>
      <c r="K64" s="12"/>
      <c r="L64" s="12"/>
      <c r="M64" s="1"/>
      <c r="N64" s="1"/>
      <c r="O64" s="1"/>
      <c r="P64" s="1"/>
      <c r="V64" s="2"/>
    </row>
    <row r="65" spans="1:22" x14ac:dyDescent="0.3">
      <c r="A65" s="2" t="s">
        <v>1823</v>
      </c>
      <c r="B65" s="1" t="s">
        <v>762</v>
      </c>
      <c r="C65" s="28" t="s">
        <v>1992</v>
      </c>
      <c r="D65" s="3">
        <v>121</v>
      </c>
      <c r="E65" s="8">
        <f>VLOOKUP(D65,episodes!$A$1:$B$76,2,FALSE)</f>
        <v>22</v>
      </c>
      <c r="F65" s="7" t="str">
        <f>VLOOKUP(D65,episodes!$A$1:$E$76,5,FALSE)</f>
        <v>The Return of the Archons</v>
      </c>
      <c r="G65" s="7">
        <f>VLOOKUP(D65,episodes!$A$1:$D$76,3,FALSE)</f>
        <v>1</v>
      </c>
      <c r="H65" s="7">
        <f>VLOOKUP(D65,episodes!$A$1:$D$76,4,FALSE)</f>
        <v>21</v>
      </c>
      <c r="I65" s="11">
        <v>4</v>
      </c>
      <c r="J65" s="1" t="s">
        <v>2593</v>
      </c>
      <c r="K65" s="12"/>
      <c r="L65" s="12"/>
      <c r="M65" s="1"/>
      <c r="N65" s="1"/>
      <c r="O65" s="1"/>
      <c r="P65" s="1"/>
      <c r="V65" s="2"/>
    </row>
    <row r="66" spans="1:22" x14ac:dyDescent="0.3">
      <c r="A66" s="2" t="s">
        <v>1823</v>
      </c>
      <c r="B66" s="1" t="s">
        <v>762</v>
      </c>
      <c r="C66" s="28" t="s">
        <v>2236</v>
      </c>
      <c r="D66" s="3">
        <v>121</v>
      </c>
      <c r="E66" s="8">
        <f>VLOOKUP(D66,episodes!$A$1:$B$76,2,FALSE)</f>
        <v>22</v>
      </c>
      <c r="F66" s="7" t="str">
        <f>VLOOKUP(D66,episodes!$A$1:$E$76,5,FALSE)</f>
        <v>The Return of the Archons</v>
      </c>
      <c r="G66" s="7">
        <f>VLOOKUP(D66,episodes!$A$1:$D$76,3,FALSE)</f>
        <v>1</v>
      </c>
      <c r="H66" s="7">
        <f>VLOOKUP(D66,episodes!$A$1:$D$76,4,FALSE)</f>
        <v>21</v>
      </c>
      <c r="I66" s="11">
        <v>5</v>
      </c>
      <c r="J66" s="1" t="s">
        <v>2593</v>
      </c>
      <c r="K66" s="12"/>
      <c r="L66" s="12"/>
      <c r="M66" s="1"/>
      <c r="N66" s="1"/>
      <c r="O66" s="1"/>
      <c r="P66" s="1"/>
      <c r="V66" s="2"/>
    </row>
    <row r="67" spans="1:22" x14ac:dyDescent="0.3">
      <c r="A67" s="2" t="s">
        <v>1823</v>
      </c>
      <c r="B67" s="1" t="s">
        <v>762</v>
      </c>
      <c r="C67" s="28" t="s">
        <v>2040</v>
      </c>
      <c r="D67" s="3">
        <v>121</v>
      </c>
      <c r="E67" s="8">
        <f>VLOOKUP(D67,episodes!$A$1:$B$76,2,FALSE)</f>
        <v>22</v>
      </c>
      <c r="F67" s="7" t="str">
        <f>VLOOKUP(D67,episodes!$A$1:$E$76,5,FALSE)</f>
        <v>The Return of the Archons</v>
      </c>
      <c r="G67" s="7">
        <f>VLOOKUP(D67,episodes!$A$1:$D$76,3,FALSE)</f>
        <v>1</v>
      </c>
      <c r="H67" s="7">
        <f>VLOOKUP(D67,episodes!$A$1:$D$76,4,FALSE)</f>
        <v>21</v>
      </c>
      <c r="I67" s="11">
        <v>6</v>
      </c>
      <c r="J67" s="1" t="s">
        <v>2593</v>
      </c>
      <c r="K67" s="12"/>
      <c r="L67" s="12"/>
      <c r="M67" s="1"/>
      <c r="N67" s="1"/>
      <c r="O67" s="1"/>
      <c r="P67" s="1"/>
      <c r="V67" s="2"/>
    </row>
    <row r="68" spans="1:22" x14ac:dyDescent="0.3">
      <c r="A68" s="2" t="s">
        <v>1823</v>
      </c>
      <c r="B68" s="1" t="s">
        <v>762</v>
      </c>
      <c r="C68" s="28" t="s">
        <v>1992</v>
      </c>
      <c r="D68" s="3">
        <v>122</v>
      </c>
      <c r="E68" s="8">
        <f>VLOOKUP(D68,episodes!$A$1:$B$76,2,FALSE)</f>
        <v>23</v>
      </c>
      <c r="F68" s="7" t="str">
        <f>VLOOKUP(D68,episodes!$A$1:$E$76,5,FALSE)</f>
        <v>Space Seed</v>
      </c>
      <c r="G68" s="7">
        <f>VLOOKUP(D68,episodes!$A$1:$D$76,3,FALSE)</f>
        <v>1</v>
      </c>
      <c r="H68" s="7">
        <f>VLOOKUP(D68,episodes!$A$1:$D$76,4,FALSE)</f>
        <v>22</v>
      </c>
      <c r="I68" s="11">
        <v>0</v>
      </c>
      <c r="J68" s="1" t="s">
        <v>2593</v>
      </c>
      <c r="K68" s="12"/>
      <c r="L68" s="12"/>
      <c r="M68" s="1"/>
      <c r="N68" s="1"/>
      <c r="O68" s="1"/>
      <c r="P68" s="1"/>
      <c r="V68" s="2"/>
    </row>
    <row r="69" spans="1:22" x14ac:dyDescent="0.3">
      <c r="A69" s="2" t="s">
        <v>1823</v>
      </c>
      <c r="B69" s="1" t="s">
        <v>762</v>
      </c>
      <c r="C69" s="28" t="s">
        <v>2276</v>
      </c>
      <c r="D69" s="3">
        <v>123</v>
      </c>
      <c r="E69" s="8">
        <f>VLOOKUP(D69,episodes!$A$1:$B$76,2,FALSE)</f>
        <v>24</v>
      </c>
      <c r="F69" s="7" t="str">
        <f>VLOOKUP(D69,episodes!$A$1:$E$76,5,FALSE)</f>
        <v>A Taste of Armageddon</v>
      </c>
      <c r="G69" s="7">
        <f>VLOOKUP(D69,episodes!$A$1:$D$76,3,FALSE)</f>
        <v>1</v>
      </c>
      <c r="H69" s="7">
        <f>VLOOKUP(D69,episodes!$A$1:$D$76,4,FALSE)</f>
        <v>23</v>
      </c>
      <c r="I69" s="11">
        <v>0</v>
      </c>
      <c r="J69" s="1" t="s">
        <v>2593</v>
      </c>
      <c r="K69" s="12"/>
      <c r="L69" s="12"/>
      <c r="M69" s="2"/>
      <c r="N69" s="1"/>
      <c r="O69" s="1"/>
      <c r="P69" s="1"/>
      <c r="V69" s="2"/>
    </row>
    <row r="70" spans="1:22" x14ac:dyDescent="0.3">
      <c r="A70" s="2" t="s">
        <v>1823</v>
      </c>
      <c r="B70" s="1" t="s">
        <v>762</v>
      </c>
      <c r="C70" s="28" t="s">
        <v>2277</v>
      </c>
      <c r="D70" s="3">
        <v>123</v>
      </c>
      <c r="E70" s="8">
        <f>VLOOKUP(D70,episodes!$A$1:$B$76,2,FALSE)</f>
        <v>24</v>
      </c>
      <c r="F70" s="7" t="str">
        <f>VLOOKUP(D70,episodes!$A$1:$E$76,5,FALSE)</f>
        <v>A Taste of Armageddon</v>
      </c>
      <c r="G70" s="7">
        <f>VLOOKUP(D70,episodes!$A$1:$D$76,3,FALSE)</f>
        <v>1</v>
      </c>
      <c r="H70" s="7">
        <f>VLOOKUP(D70,episodes!$A$1:$D$76,4,FALSE)</f>
        <v>23</v>
      </c>
      <c r="I70" s="11">
        <v>1</v>
      </c>
      <c r="J70" s="1" t="s">
        <v>2593</v>
      </c>
      <c r="K70" s="12"/>
      <c r="L70" s="12"/>
      <c r="M70" s="1"/>
      <c r="N70" s="1"/>
      <c r="O70" s="1"/>
      <c r="P70" s="1"/>
      <c r="V70" s="2"/>
    </row>
    <row r="71" spans="1:22" x14ac:dyDescent="0.3">
      <c r="A71" s="2" t="s">
        <v>1823</v>
      </c>
      <c r="B71" s="1" t="s">
        <v>762</v>
      </c>
      <c r="C71" s="28" t="s">
        <v>2277</v>
      </c>
      <c r="D71" s="3">
        <v>123</v>
      </c>
      <c r="E71" s="8">
        <f>VLOOKUP(D71,episodes!$A$1:$B$76,2,FALSE)</f>
        <v>24</v>
      </c>
      <c r="F71" s="7" t="str">
        <f>VLOOKUP(D71,episodes!$A$1:$E$76,5,FALSE)</f>
        <v>A Taste of Armageddon</v>
      </c>
      <c r="G71" s="7">
        <f>VLOOKUP(D71,episodes!$A$1:$D$76,3,FALSE)</f>
        <v>1</v>
      </c>
      <c r="H71" s="7">
        <f>VLOOKUP(D71,episodes!$A$1:$D$76,4,FALSE)</f>
        <v>23</v>
      </c>
      <c r="I71" s="11">
        <v>2</v>
      </c>
      <c r="J71" s="1" t="s">
        <v>2593</v>
      </c>
      <c r="K71" s="12"/>
      <c r="L71" s="12"/>
      <c r="M71" s="2"/>
      <c r="N71" s="1"/>
      <c r="O71" s="1"/>
      <c r="P71" s="1"/>
      <c r="V71" s="2"/>
    </row>
    <row r="72" spans="1:22" x14ac:dyDescent="0.3">
      <c r="A72" s="2" t="s">
        <v>1823</v>
      </c>
      <c r="B72" s="1" t="s">
        <v>762</v>
      </c>
      <c r="C72" s="28" t="s">
        <v>2199</v>
      </c>
      <c r="D72" s="3">
        <v>123</v>
      </c>
      <c r="E72" s="8">
        <f>VLOOKUP(D72,episodes!$A$1:$B$76,2,FALSE)</f>
        <v>24</v>
      </c>
      <c r="F72" s="7" t="str">
        <f>VLOOKUP(D72,episodes!$A$1:$E$76,5,FALSE)</f>
        <v>A Taste of Armageddon</v>
      </c>
      <c r="G72" s="7">
        <f>VLOOKUP(D72,episodes!$A$1:$D$76,3,FALSE)</f>
        <v>1</v>
      </c>
      <c r="H72" s="7">
        <f>VLOOKUP(D72,episodes!$A$1:$D$76,4,FALSE)</f>
        <v>23</v>
      </c>
      <c r="I72" s="11">
        <v>3</v>
      </c>
      <c r="J72" s="1" t="s">
        <v>2593</v>
      </c>
      <c r="K72" s="12"/>
      <c r="L72" s="12"/>
      <c r="M72" s="1"/>
      <c r="N72" s="1"/>
      <c r="O72" s="1"/>
      <c r="P72" s="1"/>
      <c r="V72" s="2"/>
    </row>
    <row r="73" spans="1:22" x14ac:dyDescent="0.3">
      <c r="A73" s="2" t="s">
        <v>1823</v>
      </c>
      <c r="B73" s="1" t="s">
        <v>762</v>
      </c>
      <c r="C73" s="28" t="s">
        <v>1992</v>
      </c>
      <c r="D73" s="3">
        <v>123</v>
      </c>
      <c r="E73" s="8">
        <f>VLOOKUP(D73,episodes!$A$1:$B$76,2,FALSE)</f>
        <v>24</v>
      </c>
      <c r="F73" s="7" t="str">
        <f>VLOOKUP(D73,episodes!$A$1:$E$76,5,FALSE)</f>
        <v>A Taste of Armageddon</v>
      </c>
      <c r="G73" s="7">
        <f>VLOOKUP(D73,episodes!$A$1:$D$76,3,FALSE)</f>
        <v>1</v>
      </c>
      <c r="H73" s="7">
        <f>VLOOKUP(D73,episodes!$A$1:$D$76,4,FALSE)</f>
        <v>23</v>
      </c>
      <c r="I73" s="11">
        <v>4</v>
      </c>
      <c r="J73" s="1" t="s">
        <v>2593</v>
      </c>
      <c r="K73" s="12"/>
      <c r="L73" s="12"/>
      <c r="M73" s="1"/>
      <c r="N73" s="1"/>
      <c r="O73" s="1"/>
      <c r="P73" s="1"/>
      <c r="V73" s="2"/>
    </row>
    <row r="74" spans="1:22" x14ac:dyDescent="0.3">
      <c r="A74" s="2" t="s">
        <v>1823</v>
      </c>
      <c r="B74" s="1" t="s">
        <v>762</v>
      </c>
      <c r="C74" s="28" t="s">
        <v>2278</v>
      </c>
      <c r="D74" s="3">
        <v>123</v>
      </c>
      <c r="E74" s="8">
        <f>VLOOKUP(D74,episodes!$A$1:$B$76,2,FALSE)</f>
        <v>24</v>
      </c>
      <c r="F74" s="7" t="str">
        <f>VLOOKUP(D74,episodes!$A$1:$E$76,5,FALSE)</f>
        <v>A Taste of Armageddon</v>
      </c>
      <c r="G74" s="7">
        <f>VLOOKUP(D74,episodes!$A$1:$D$76,3,FALSE)</f>
        <v>1</v>
      </c>
      <c r="H74" s="7">
        <f>VLOOKUP(D74,episodes!$A$1:$D$76,4,FALSE)</f>
        <v>23</v>
      </c>
      <c r="I74" s="11">
        <v>5</v>
      </c>
      <c r="J74" s="1" t="s">
        <v>2593</v>
      </c>
      <c r="K74" s="12"/>
      <c r="L74" s="12"/>
      <c r="M74" s="1"/>
      <c r="N74" s="1"/>
      <c r="O74" s="1"/>
      <c r="P74" s="1"/>
      <c r="V74" s="2"/>
    </row>
    <row r="75" spans="1:22" x14ac:dyDescent="0.3">
      <c r="A75" s="2" t="s">
        <v>1823</v>
      </c>
      <c r="B75" s="1" t="s">
        <v>762</v>
      </c>
      <c r="C75" s="28" t="s">
        <v>2158</v>
      </c>
      <c r="D75" s="3">
        <v>124</v>
      </c>
      <c r="E75" s="8">
        <f>VLOOKUP(D75,episodes!$A$1:$B$76,2,FALSE)</f>
        <v>25</v>
      </c>
      <c r="F75" s="7" t="str">
        <f>VLOOKUP(D75,episodes!$A$1:$E$76,5,FALSE)</f>
        <v>This Side of Paradise</v>
      </c>
      <c r="G75" s="7">
        <f>VLOOKUP(D75,episodes!$A$1:$D$76,3,FALSE)</f>
        <v>1</v>
      </c>
      <c r="H75" s="7">
        <f>VLOOKUP(D75,episodes!$A$1:$D$76,4,FALSE)</f>
        <v>24</v>
      </c>
      <c r="I75" s="11">
        <v>0</v>
      </c>
      <c r="J75" s="1" t="s">
        <v>2593</v>
      </c>
      <c r="K75" s="12"/>
      <c r="L75" s="12"/>
      <c r="M75" s="2"/>
      <c r="N75" s="5"/>
      <c r="O75" s="1"/>
      <c r="P75" s="2"/>
      <c r="V75" s="2"/>
    </row>
    <row r="76" spans="1:22" x14ac:dyDescent="0.3">
      <c r="A76" s="2" t="s">
        <v>1823</v>
      </c>
      <c r="B76" s="1" t="s">
        <v>762</v>
      </c>
      <c r="C76" s="28" t="s">
        <v>2285</v>
      </c>
      <c r="D76" s="3">
        <v>124</v>
      </c>
      <c r="E76" s="8">
        <f>VLOOKUP(D76,episodes!$A$1:$B$76,2,FALSE)</f>
        <v>25</v>
      </c>
      <c r="F76" s="7" t="str">
        <f>VLOOKUP(D76,episodes!$A$1:$E$76,5,FALSE)</f>
        <v>This Side of Paradise</v>
      </c>
      <c r="G76" s="7">
        <f>VLOOKUP(D76,episodes!$A$1:$D$76,3,FALSE)</f>
        <v>1</v>
      </c>
      <c r="H76" s="7">
        <f>VLOOKUP(D76,episodes!$A$1:$D$76,4,FALSE)</f>
        <v>24</v>
      </c>
      <c r="I76" s="11">
        <v>1</v>
      </c>
      <c r="J76" s="1" t="s">
        <v>2593</v>
      </c>
      <c r="K76" s="12"/>
      <c r="L76" s="12"/>
      <c r="M76" s="1"/>
      <c r="N76" s="1"/>
      <c r="O76" s="1"/>
      <c r="P76" s="1"/>
      <c r="V76" s="2"/>
    </row>
    <row r="77" spans="1:22" x14ac:dyDescent="0.3">
      <c r="A77" s="2" t="s">
        <v>1823</v>
      </c>
      <c r="B77" s="1" t="s">
        <v>762</v>
      </c>
      <c r="C77" s="28" t="s">
        <v>2285</v>
      </c>
      <c r="D77" s="3">
        <v>124</v>
      </c>
      <c r="E77" s="8">
        <f>VLOOKUP(D77,episodes!$A$1:$B$76,2,FALSE)</f>
        <v>25</v>
      </c>
      <c r="F77" s="7" t="str">
        <f>VLOOKUP(D77,episodes!$A$1:$E$76,5,FALSE)</f>
        <v>This Side of Paradise</v>
      </c>
      <c r="G77" s="7">
        <f>VLOOKUP(D77,episodes!$A$1:$D$76,3,FALSE)</f>
        <v>1</v>
      </c>
      <c r="H77" s="7">
        <f>VLOOKUP(D77,episodes!$A$1:$D$76,4,FALSE)</f>
        <v>24</v>
      </c>
      <c r="I77" s="11">
        <v>2</v>
      </c>
      <c r="J77" s="1" t="s">
        <v>2593</v>
      </c>
      <c r="K77" s="12"/>
      <c r="L77" s="12"/>
      <c r="M77" s="2"/>
      <c r="N77" s="1"/>
      <c r="O77" s="1"/>
      <c r="P77" s="1"/>
      <c r="V77" s="2"/>
    </row>
    <row r="78" spans="1:22" x14ac:dyDescent="0.3">
      <c r="A78" s="2" t="s">
        <v>1823</v>
      </c>
      <c r="B78" s="1" t="s">
        <v>762</v>
      </c>
      <c r="C78" s="28" t="s">
        <v>1993</v>
      </c>
      <c r="D78" s="3">
        <v>124</v>
      </c>
      <c r="E78" s="8">
        <f>VLOOKUP(D78,episodes!$A$1:$B$76,2,FALSE)</f>
        <v>25</v>
      </c>
      <c r="F78" s="7" t="str">
        <f>VLOOKUP(D78,episodes!$A$1:$E$76,5,FALSE)</f>
        <v>This Side of Paradise</v>
      </c>
      <c r="G78" s="7">
        <f>VLOOKUP(D78,episodes!$A$1:$D$76,3,FALSE)</f>
        <v>1</v>
      </c>
      <c r="H78" s="7">
        <f>VLOOKUP(D78,episodes!$A$1:$D$76,4,FALSE)</f>
        <v>24</v>
      </c>
      <c r="I78" s="11">
        <v>3</v>
      </c>
      <c r="J78" s="1" t="s">
        <v>2593</v>
      </c>
      <c r="K78" s="12"/>
      <c r="L78" s="12"/>
      <c r="M78" s="1"/>
      <c r="N78" s="1"/>
      <c r="O78" s="1"/>
      <c r="P78" s="1"/>
      <c r="V78" s="2"/>
    </row>
    <row r="79" spans="1:22" x14ac:dyDescent="0.3">
      <c r="A79" s="2" t="s">
        <v>1823</v>
      </c>
      <c r="B79" s="1" t="s">
        <v>762</v>
      </c>
      <c r="C79" s="28" t="s">
        <v>2092</v>
      </c>
      <c r="D79" s="3">
        <v>124</v>
      </c>
      <c r="E79" s="8">
        <f>VLOOKUP(D79,episodes!$A$1:$B$76,2,FALSE)</f>
        <v>25</v>
      </c>
      <c r="F79" s="7" t="str">
        <f>VLOOKUP(D79,episodes!$A$1:$E$76,5,FALSE)</f>
        <v>This Side of Paradise</v>
      </c>
      <c r="G79" s="7">
        <f>VLOOKUP(D79,episodes!$A$1:$D$76,3,FALSE)</f>
        <v>1</v>
      </c>
      <c r="H79" s="7">
        <f>VLOOKUP(D79,episodes!$A$1:$D$76,4,FALSE)</f>
        <v>24</v>
      </c>
      <c r="I79" s="11">
        <v>4</v>
      </c>
      <c r="J79" s="1" t="s">
        <v>2593</v>
      </c>
      <c r="K79" s="12"/>
      <c r="L79" s="12"/>
      <c r="M79" s="2"/>
      <c r="N79" s="1"/>
      <c r="O79" s="1"/>
      <c r="P79" s="1"/>
      <c r="V79" s="2"/>
    </row>
    <row r="80" spans="1:22" x14ac:dyDescent="0.3">
      <c r="A80" s="2" t="s">
        <v>1823</v>
      </c>
      <c r="B80" s="1" t="s">
        <v>762</v>
      </c>
      <c r="C80" s="28" t="s">
        <v>2092</v>
      </c>
      <c r="D80" s="3">
        <v>124</v>
      </c>
      <c r="E80" s="8">
        <f>VLOOKUP(D80,episodes!$A$1:$B$76,2,FALSE)</f>
        <v>25</v>
      </c>
      <c r="F80" s="7" t="str">
        <f>VLOOKUP(D80,episodes!$A$1:$E$76,5,FALSE)</f>
        <v>This Side of Paradise</v>
      </c>
      <c r="G80" s="7">
        <f>VLOOKUP(D80,episodes!$A$1:$D$76,3,FALSE)</f>
        <v>1</v>
      </c>
      <c r="H80" s="7">
        <f>VLOOKUP(D80,episodes!$A$1:$D$76,4,FALSE)</f>
        <v>24</v>
      </c>
      <c r="I80" s="11">
        <v>5</v>
      </c>
      <c r="J80" s="1" t="s">
        <v>2593</v>
      </c>
      <c r="K80" s="12"/>
      <c r="L80" s="12"/>
      <c r="M80" s="2"/>
      <c r="N80" s="5"/>
      <c r="O80" s="1"/>
      <c r="P80" s="1"/>
      <c r="V80" s="2"/>
    </row>
    <row r="81" spans="1:22" x14ac:dyDescent="0.3">
      <c r="A81" s="2" t="s">
        <v>1823</v>
      </c>
      <c r="B81" s="1" t="s">
        <v>762</v>
      </c>
      <c r="C81" s="28" t="s">
        <v>2092</v>
      </c>
      <c r="D81" s="3">
        <v>124</v>
      </c>
      <c r="E81" s="8">
        <f>VLOOKUP(D81,episodes!$A$1:$B$76,2,FALSE)</f>
        <v>25</v>
      </c>
      <c r="F81" s="7" t="str">
        <f>VLOOKUP(D81,episodes!$A$1:$E$76,5,FALSE)</f>
        <v>This Side of Paradise</v>
      </c>
      <c r="G81" s="7">
        <f>VLOOKUP(D81,episodes!$A$1:$D$76,3,FALSE)</f>
        <v>1</v>
      </c>
      <c r="H81" s="7">
        <f>VLOOKUP(D81,episodes!$A$1:$D$76,4,FALSE)</f>
        <v>24</v>
      </c>
      <c r="I81" s="11">
        <v>6</v>
      </c>
      <c r="J81" s="1" t="s">
        <v>2593</v>
      </c>
      <c r="K81" s="12"/>
      <c r="L81" s="12"/>
      <c r="M81" s="2"/>
      <c r="N81" s="5"/>
      <c r="O81" s="1"/>
      <c r="P81" s="1"/>
      <c r="V81" s="2"/>
    </row>
    <row r="82" spans="1:22" x14ac:dyDescent="0.3">
      <c r="A82" s="2" t="s">
        <v>1823</v>
      </c>
      <c r="B82" s="1" t="s">
        <v>762</v>
      </c>
      <c r="C82" s="28" t="s">
        <v>2160</v>
      </c>
      <c r="D82" s="3">
        <v>124</v>
      </c>
      <c r="E82" s="8">
        <f>VLOOKUP(D82,episodes!$A$1:$B$76,2,FALSE)</f>
        <v>25</v>
      </c>
      <c r="F82" s="7" t="str">
        <f>VLOOKUP(D82,episodes!$A$1:$E$76,5,FALSE)</f>
        <v>This Side of Paradise</v>
      </c>
      <c r="G82" s="7">
        <f>VLOOKUP(D82,episodes!$A$1:$D$76,3,FALSE)</f>
        <v>1</v>
      </c>
      <c r="H82" s="7">
        <f>VLOOKUP(D82,episodes!$A$1:$D$76,4,FALSE)</f>
        <v>24</v>
      </c>
      <c r="I82" s="11">
        <v>7</v>
      </c>
      <c r="J82" s="1" t="s">
        <v>2593</v>
      </c>
      <c r="K82" s="12"/>
      <c r="L82" s="12"/>
      <c r="M82" s="2"/>
      <c r="N82" s="1"/>
      <c r="O82" s="1"/>
      <c r="P82" s="1"/>
      <c r="V82" s="2"/>
    </row>
    <row r="83" spans="1:22" x14ac:dyDescent="0.3">
      <c r="A83" s="2" t="s">
        <v>1823</v>
      </c>
      <c r="B83" s="1" t="s">
        <v>762</v>
      </c>
      <c r="C83" s="28" t="s">
        <v>1994</v>
      </c>
      <c r="D83" s="3">
        <v>124</v>
      </c>
      <c r="E83" s="8">
        <f>VLOOKUP(D83,episodes!$A$1:$B$76,2,FALSE)</f>
        <v>25</v>
      </c>
      <c r="F83" s="7" t="str">
        <f>VLOOKUP(D83,episodes!$A$1:$E$76,5,FALSE)</f>
        <v>This Side of Paradise</v>
      </c>
      <c r="G83" s="7">
        <f>VLOOKUP(D83,episodes!$A$1:$D$76,3,FALSE)</f>
        <v>1</v>
      </c>
      <c r="H83" s="7">
        <f>VLOOKUP(D83,episodes!$A$1:$D$76,4,FALSE)</f>
        <v>24</v>
      </c>
      <c r="I83" s="11">
        <v>8</v>
      </c>
      <c r="J83" s="1" t="s">
        <v>2593</v>
      </c>
      <c r="K83" s="12"/>
      <c r="L83" s="12"/>
      <c r="M83" s="2"/>
      <c r="N83" s="1"/>
      <c r="O83" s="1"/>
      <c r="P83" s="1"/>
      <c r="V83" s="2"/>
    </row>
    <row r="84" spans="1:22" x14ac:dyDescent="0.3">
      <c r="A84" s="2" t="s">
        <v>1823</v>
      </c>
      <c r="B84" s="1" t="s">
        <v>762</v>
      </c>
      <c r="C84" s="28" t="s">
        <v>1994</v>
      </c>
      <c r="D84" s="3">
        <v>124</v>
      </c>
      <c r="E84" s="8">
        <f>VLOOKUP(D84,episodes!$A$1:$B$76,2,FALSE)</f>
        <v>25</v>
      </c>
      <c r="F84" s="7" t="str">
        <f>VLOOKUP(D84,episodes!$A$1:$E$76,5,FALSE)</f>
        <v>This Side of Paradise</v>
      </c>
      <c r="G84" s="7">
        <f>VLOOKUP(D84,episodes!$A$1:$D$76,3,FALSE)</f>
        <v>1</v>
      </c>
      <c r="H84" s="7">
        <f>VLOOKUP(D84,episodes!$A$1:$D$76,4,FALSE)</f>
        <v>24</v>
      </c>
      <c r="I84" s="11">
        <v>9</v>
      </c>
      <c r="J84" s="1" t="s">
        <v>2593</v>
      </c>
      <c r="K84" s="12"/>
      <c r="L84" s="12"/>
      <c r="M84" s="2"/>
      <c r="N84" s="1"/>
      <c r="O84" s="1"/>
      <c r="P84" s="1"/>
      <c r="V84" s="2"/>
    </row>
    <row r="85" spans="1:22" x14ac:dyDescent="0.3">
      <c r="A85" s="2" t="s">
        <v>1823</v>
      </c>
      <c r="B85" s="1" t="s">
        <v>762</v>
      </c>
      <c r="C85" s="28" t="s">
        <v>2300</v>
      </c>
      <c r="D85" s="3">
        <v>125</v>
      </c>
      <c r="E85" s="8">
        <f>VLOOKUP(D85,episodes!$A$1:$B$76,2,FALSE)</f>
        <v>26</v>
      </c>
      <c r="F85" s="7" t="str">
        <f>VLOOKUP(D85,episodes!$A$1:$E$76,5,FALSE)</f>
        <v>The Devil in the Dark</v>
      </c>
      <c r="G85" s="7">
        <f>VLOOKUP(D85,episodes!$A$1:$D$76,3,FALSE)</f>
        <v>1</v>
      </c>
      <c r="H85" s="7">
        <f>VLOOKUP(D85,episodes!$A$1:$D$76,4,FALSE)</f>
        <v>25</v>
      </c>
      <c r="I85" s="11">
        <v>0</v>
      </c>
      <c r="J85" s="1" t="s">
        <v>2593</v>
      </c>
      <c r="K85" s="12"/>
      <c r="L85" s="12"/>
      <c r="M85" s="1"/>
      <c r="N85" s="1"/>
      <c r="O85" s="1"/>
      <c r="P85" s="1"/>
      <c r="V85" s="2"/>
    </row>
    <row r="86" spans="1:22" x14ac:dyDescent="0.3">
      <c r="A86" s="2" t="s">
        <v>1823</v>
      </c>
      <c r="B86" s="1" t="s">
        <v>762</v>
      </c>
      <c r="C86" s="28" t="s">
        <v>2300</v>
      </c>
      <c r="D86" s="3">
        <v>125</v>
      </c>
      <c r="E86" s="8">
        <f>VLOOKUP(D86,episodes!$A$1:$B$76,2,FALSE)</f>
        <v>26</v>
      </c>
      <c r="F86" s="7" t="str">
        <f>VLOOKUP(D86,episodes!$A$1:$E$76,5,FALSE)</f>
        <v>The Devil in the Dark</v>
      </c>
      <c r="G86" s="7">
        <f>VLOOKUP(D86,episodes!$A$1:$D$76,3,FALSE)</f>
        <v>1</v>
      </c>
      <c r="H86" s="7">
        <f>VLOOKUP(D86,episodes!$A$1:$D$76,4,FALSE)</f>
        <v>25</v>
      </c>
      <c r="I86" s="11">
        <v>1</v>
      </c>
      <c r="J86" s="1" t="s">
        <v>2593</v>
      </c>
      <c r="K86" s="12"/>
      <c r="L86" s="12"/>
      <c r="M86" s="1"/>
      <c r="N86" s="1"/>
      <c r="O86" s="1"/>
      <c r="P86" s="1"/>
      <c r="V86" s="2"/>
    </row>
    <row r="87" spans="1:22" x14ac:dyDescent="0.3">
      <c r="A87" s="2" t="s">
        <v>1823</v>
      </c>
      <c r="B87" s="1" t="s">
        <v>762</v>
      </c>
      <c r="C87" s="28" t="s">
        <v>2199</v>
      </c>
      <c r="D87" s="3">
        <v>125</v>
      </c>
      <c r="E87" s="8">
        <f>VLOOKUP(D87,episodes!$A$1:$B$76,2,FALSE)</f>
        <v>26</v>
      </c>
      <c r="F87" s="7" t="str">
        <f>VLOOKUP(D87,episodes!$A$1:$E$76,5,FALSE)</f>
        <v>The Devil in the Dark</v>
      </c>
      <c r="G87" s="7">
        <f>VLOOKUP(D87,episodes!$A$1:$D$76,3,FALSE)</f>
        <v>1</v>
      </c>
      <c r="H87" s="7">
        <f>VLOOKUP(D87,episodes!$A$1:$D$76,4,FALSE)</f>
        <v>25</v>
      </c>
      <c r="I87" s="11">
        <v>2</v>
      </c>
      <c r="J87" s="1" t="s">
        <v>2593</v>
      </c>
      <c r="K87" s="12"/>
      <c r="L87" s="12"/>
      <c r="M87" s="1"/>
      <c r="N87" s="1"/>
      <c r="O87" s="1"/>
      <c r="P87" s="1"/>
      <c r="V87" s="2"/>
    </row>
    <row r="88" spans="1:22" x14ac:dyDescent="0.3">
      <c r="A88" s="2" t="s">
        <v>1823</v>
      </c>
      <c r="B88" s="1" t="s">
        <v>762</v>
      </c>
      <c r="C88" s="28" t="s">
        <v>2301</v>
      </c>
      <c r="D88" s="3">
        <v>125</v>
      </c>
      <c r="E88" s="8">
        <f>VLOOKUP(D88,episodes!$A$1:$B$76,2,FALSE)</f>
        <v>26</v>
      </c>
      <c r="F88" s="7" t="str">
        <f>VLOOKUP(D88,episodes!$A$1:$E$76,5,FALSE)</f>
        <v>The Devil in the Dark</v>
      </c>
      <c r="G88" s="7">
        <f>VLOOKUP(D88,episodes!$A$1:$D$76,3,FALSE)</f>
        <v>1</v>
      </c>
      <c r="H88" s="7">
        <f>VLOOKUP(D88,episodes!$A$1:$D$76,4,FALSE)</f>
        <v>25</v>
      </c>
      <c r="I88" s="11">
        <v>3</v>
      </c>
      <c r="J88" s="1" t="s">
        <v>2593</v>
      </c>
      <c r="K88" s="12"/>
      <c r="L88" s="12"/>
      <c r="M88" s="1"/>
      <c r="N88" s="1"/>
      <c r="O88" s="1"/>
      <c r="P88" s="1"/>
      <c r="V88" s="2"/>
    </row>
    <row r="89" spans="1:22" x14ac:dyDescent="0.3">
      <c r="A89" s="2" t="s">
        <v>1823</v>
      </c>
      <c r="B89" s="1" t="s">
        <v>762</v>
      </c>
      <c r="C89" s="28" t="s">
        <v>2158</v>
      </c>
      <c r="D89" s="3">
        <v>125</v>
      </c>
      <c r="E89" s="8">
        <f>VLOOKUP(D89,episodes!$A$1:$B$76,2,FALSE)</f>
        <v>26</v>
      </c>
      <c r="F89" s="7" t="str">
        <f>VLOOKUP(D89,episodes!$A$1:$E$76,5,FALSE)</f>
        <v>The Devil in the Dark</v>
      </c>
      <c r="G89" s="7">
        <f>VLOOKUP(D89,episodes!$A$1:$D$76,3,FALSE)</f>
        <v>1</v>
      </c>
      <c r="H89" s="7">
        <f>VLOOKUP(D89,episodes!$A$1:$D$76,4,FALSE)</f>
        <v>25</v>
      </c>
      <c r="I89" s="11">
        <v>4</v>
      </c>
      <c r="J89" s="1" t="s">
        <v>2593</v>
      </c>
      <c r="K89" s="12"/>
      <c r="L89" s="12"/>
      <c r="M89" s="1"/>
      <c r="N89" s="1"/>
      <c r="O89" s="1"/>
      <c r="P89" s="1"/>
      <c r="V89" s="2"/>
    </row>
    <row r="90" spans="1:22" x14ac:dyDescent="0.3">
      <c r="A90" s="2" t="s">
        <v>1823</v>
      </c>
      <c r="B90" s="1" t="s">
        <v>762</v>
      </c>
      <c r="C90" s="28" t="s">
        <v>2302</v>
      </c>
      <c r="D90" s="3">
        <v>125</v>
      </c>
      <c r="E90" s="8">
        <f>VLOOKUP(D90,episodes!$A$1:$B$76,2,FALSE)</f>
        <v>26</v>
      </c>
      <c r="F90" s="7" t="str">
        <f>VLOOKUP(D90,episodes!$A$1:$E$76,5,FALSE)</f>
        <v>The Devil in the Dark</v>
      </c>
      <c r="G90" s="7">
        <f>VLOOKUP(D90,episodes!$A$1:$D$76,3,FALSE)</f>
        <v>1</v>
      </c>
      <c r="H90" s="7">
        <f>VLOOKUP(D90,episodes!$A$1:$D$76,4,FALSE)</f>
        <v>25</v>
      </c>
      <c r="I90" s="11">
        <v>5</v>
      </c>
      <c r="J90" s="1" t="s">
        <v>2593</v>
      </c>
      <c r="K90" s="12"/>
      <c r="L90" s="12"/>
      <c r="M90" s="1"/>
      <c r="N90" s="1"/>
      <c r="O90" s="1"/>
      <c r="P90" s="1"/>
      <c r="V90" s="2"/>
    </row>
    <row r="91" spans="1:22" x14ac:dyDescent="0.3">
      <c r="A91" s="2" t="s">
        <v>1823</v>
      </c>
      <c r="B91" s="1" t="s">
        <v>762</v>
      </c>
      <c r="C91" s="28" t="s">
        <v>1993</v>
      </c>
      <c r="D91" s="3">
        <v>125</v>
      </c>
      <c r="E91" s="8">
        <f>VLOOKUP(D91,episodes!$A$1:$B$76,2,FALSE)</f>
        <v>26</v>
      </c>
      <c r="F91" s="7" t="str">
        <f>VLOOKUP(D91,episodes!$A$1:$E$76,5,FALSE)</f>
        <v>The Devil in the Dark</v>
      </c>
      <c r="G91" s="7">
        <f>VLOOKUP(D91,episodes!$A$1:$D$76,3,FALSE)</f>
        <v>1</v>
      </c>
      <c r="H91" s="7">
        <f>VLOOKUP(D91,episodes!$A$1:$D$76,4,FALSE)</f>
        <v>25</v>
      </c>
      <c r="I91" s="11">
        <v>6</v>
      </c>
      <c r="J91" s="1" t="s">
        <v>2593</v>
      </c>
      <c r="K91" s="12"/>
      <c r="L91" s="12"/>
      <c r="M91" s="1"/>
      <c r="N91" s="1"/>
      <c r="O91" s="1"/>
      <c r="P91" s="1"/>
      <c r="V91" s="2"/>
    </row>
    <row r="92" spans="1:22" x14ac:dyDescent="0.3">
      <c r="A92" s="2" t="s">
        <v>1823</v>
      </c>
      <c r="B92" s="1" t="s">
        <v>762</v>
      </c>
      <c r="C92" s="28" t="s">
        <v>1993</v>
      </c>
      <c r="D92" s="3">
        <v>125</v>
      </c>
      <c r="E92" s="8">
        <f>VLOOKUP(D92,episodes!$A$1:$B$76,2,FALSE)</f>
        <v>26</v>
      </c>
      <c r="F92" s="7" t="str">
        <f>VLOOKUP(D92,episodes!$A$1:$E$76,5,FALSE)</f>
        <v>The Devil in the Dark</v>
      </c>
      <c r="G92" s="7">
        <f>VLOOKUP(D92,episodes!$A$1:$D$76,3,FALSE)</f>
        <v>1</v>
      </c>
      <c r="H92" s="7">
        <f>VLOOKUP(D92,episodes!$A$1:$D$76,4,FALSE)</f>
        <v>25</v>
      </c>
      <c r="I92" s="11">
        <v>7</v>
      </c>
      <c r="J92" s="1" t="s">
        <v>2593</v>
      </c>
      <c r="K92" s="12"/>
      <c r="L92" s="12"/>
      <c r="M92" s="2"/>
      <c r="N92" s="1"/>
      <c r="O92" s="1"/>
      <c r="P92" s="1"/>
      <c r="V92" s="2"/>
    </row>
    <row r="93" spans="1:22" x14ac:dyDescent="0.3">
      <c r="A93" s="2" t="s">
        <v>1823</v>
      </c>
      <c r="B93" s="1" t="s">
        <v>762</v>
      </c>
      <c r="C93" s="28" t="s">
        <v>2303</v>
      </c>
      <c r="D93" s="3">
        <v>125</v>
      </c>
      <c r="E93" s="8">
        <f>VLOOKUP(D93,episodes!$A$1:$B$76,2,FALSE)</f>
        <v>26</v>
      </c>
      <c r="F93" s="7" t="str">
        <f>VLOOKUP(D93,episodes!$A$1:$E$76,5,FALSE)</f>
        <v>The Devil in the Dark</v>
      </c>
      <c r="G93" s="7">
        <f>VLOOKUP(D93,episodes!$A$1:$D$76,3,FALSE)</f>
        <v>1</v>
      </c>
      <c r="H93" s="7">
        <f>VLOOKUP(D93,episodes!$A$1:$D$76,4,FALSE)</f>
        <v>25</v>
      </c>
      <c r="I93" s="11">
        <v>8</v>
      </c>
      <c r="J93" s="1" t="s">
        <v>2593</v>
      </c>
      <c r="K93" s="12"/>
      <c r="L93" s="12"/>
      <c r="M93" s="1"/>
      <c r="N93" s="2"/>
      <c r="O93" s="33"/>
      <c r="P93" s="1"/>
      <c r="V93" s="2"/>
    </row>
    <row r="94" spans="1:22" x14ac:dyDescent="0.3">
      <c r="A94" s="2" t="s">
        <v>1823</v>
      </c>
      <c r="B94" s="1" t="s">
        <v>762</v>
      </c>
      <c r="C94" s="28" t="s">
        <v>1994</v>
      </c>
      <c r="D94" s="3">
        <v>125</v>
      </c>
      <c r="E94" s="8">
        <f>VLOOKUP(D94,episodes!$A$1:$B$76,2,FALSE)</f>
        <v>26</v>
      </c>
      <c r="F94" s="7" t="str">
        <f>VLOOKUP(D94,episodes!$A$1:$E$76,5,FALSE)</f>
        <v>The Devil in the Dark</v>
      </c>
      <c r="G94" s="7">
        <f>VLOOKUP(D94,episodes!$A$1:$D$76,3,FALSE)</f>
        <v>1</v>
      </c>
      <c r="H94" s="7">
        <f>VLOOKUP(D94,episodes!$A$1:$D$76,4,FALSE)</f>
        <v>25</v>
      </c>
      <c r="I94" s="11">
        <v>9</v>
      </c>
      <c r="J94" s="1" t="s">
        <v>2593</v>
      </c>
      <c r="K94" s="12"/>
      <c r="L94" s="12"/>
      <c r="M94" s="1"/>
      <c r="N94" s="5"/>
      <c r="O94" s="1"/>
      <c r="P94" s="1"/>
      <c r="V94" s="2"/>
    </row>
    <row r="95" spans="1:22" x14ac:dyDescent="0.3">
      <c r="A95" s="2" t="s">
        <v>1823</v>
      </c>
      <c r="B95" s="1" t="s">
        <v>762</v>
      </c>
      <c r="C95" s="28" t="s">
        <v>2200</v>
      </c>
      <c r="D95" s="3">
        <v>126</v>
      </c>
      <c r="E95" s="8">
        <f>VLOOKUP(D95,episodes!$A$1:$B$76,2,FALSE)</f>
        <v>27</v>
      </c>
      <c r="F95" s="7" t="str">
        <f>VLOOKUP(D95,episodes!$A$1:$E$76,5,FALSE)</f>
        <v>Errand of Mercy</v>
      </c>
      <c r="G95" s="7">
        <f>VLOOKUP(D95,episodes!$A$1:$D$76,3,FALSE)</f>
        <v>1</v>
      </c>
      <c r="H95" s="7">
        <f>VLOOKUP(D95,episodes!$A$1:$D$76,4,FALSE)</f>
        <v>26</v>
      </c>
      <c r="I95" s="11">
        <v>0</v>
      </c>
      <c r="J95" s="1" t="s">
        <v>2593</v>
      </c>
      <c r="K95" s="12"/>
      <c r="L95" s="12"/>
      <c r="M95" s="1"/>
      <c r="N95" s="5"/>
      <c r="O95" s="1"/>
      <c r="P95" s="1"/>
      <c r="V95" s="2"/>
    </row>
    <row r="96" spans="1:22" x14ac:dyDescent="0.3">
      <c r="A96" s="2" t="s">
        <v>1823</v>
      </c>
      <c r="B96" s="1" t="s">
        <v>762</v>
      </c>
      <c r="C96" s="28" t="s">
        <v>2200</v>
      </c>
      <c r="D96" s="3">
        <v>126</v>
      </c>
      <c r="E96" s="8">
        <f>VLOOKUP(D96,episodes!$A$1:$B$76,2,FALSE)</f>
        <v>27</v>
      </c>
      <c r="F96" s="7" t="str">
        <f>VLOOKUP(D96,episodes!$A$1:$E$76,5,FALSE)</f>
        <v>Errand of Mercy</v>
      </c>
      <c r="G96" s="7">
        <f>VLOOKUP(D96,episodes!$A$1:$D$76,3,FALSE)</f>
        <v>1</v>
      </c>
      <c r="H96" s="7">
        <f>VLOOKUP(D96,episodes!$A$1:$D$76,4,FALSE)</f>
        <v>26</v>
      </c>
      <c r="I96" s="11">
        <v>1</v>
      </c>
      <c r="J96" s="1" t="s">
        <v>2593</v>
      </c>
      <c r="K96" s="12"/>
      <c r="L96" s="12"/>
      <c r="M96" s="1"/>
      <c r="N96" s="5"/>
      <c r="O96" s="1"/>
      <c r="P96" s="1"/>
      <c r="V96" s="2"/>
    </row>
    <row r="97" spans="1:22" x14ac:dyDescent="0.3">
      <c r="A97" s="2" t="s">
        <v>1823</v>
      </c>
      <c r="B97" s="1" t="s">
        <v>762</v>
      </c>
      <c r="C97" s="28" t="s">
        <v>2315</v>
      </c>
      <c r="D97" s="3">
        <v>126</v>
      </c>
      <c r="E97" s="8">
        <f>VLOOKUP(D97,episodes!$A$1:$B$76,2,FALSE)</f>
        <v>27</v>
      </c>
      <c r="F97" s="7" t="str">
        <f>VLOOKUP(D97,episodes!$A$1:$E$76,5,FALSE)</f>
        <v>Errand of Mercy</v>
      </c>
      <c r="G97" s="7">
        <f>VLOOKUP(D97,episodes!$A$1:$D$76,3,FALSE)</f>
        <v>1</v>
      </c>
      <c r="H97" s="7">
        <f>VLOOKUP(D97,episodes!$A$1:$D$76,4,FALSE)</f>
        <v>26</v>
      </c>
      <c r="I97" s="11">
        <v>2</v>
      </c>
      <c r="J97" s="1" t="s">
        <v>2593</v>
      </c>
      <c r="K97" s="12"/>
      <c r="L97" s="12"/>
      <c r="M97" s="1"/>
      <c r="N97" s="5"/>
      <c r="O97" s="1"/>
      <c r="P97" s="1"/>
      <c r="V97" s="2"/>
    </row>
    <row r="98" spans="1:22" x14ac:dyDescent="0.3">
      <c r="A98" s="2" t="s">
        <v>1823</v>
      </c>
      <c r="B98" s="1" t="s">
        <v>762</v>
      </c>
      <c r="C98" s="28" t="s">
        <v>2349</v>
      </c>
      <c r="D98" s="3">
        <v>128</v>
      </c>
      <c r="E98" s="8">
        <f>VLOOKUP(D98,episodes!$A$1:$B$76,2,FALSE)</f>
        <v>29</v>
      </c>
      <c r="F98" s="7" t="str">
        <f>VLOOKUP(D98,episodes!$A$1:$E$76,5,FALSE)</f>
        <v>The City on the Edge of Forever</v>
      </c>
      <c r="G98" s="7">
        <f>VLOOKUP(D98,episodes!$A$1:$D$76,3,FALSE)</f>
        <v>1</v>
      </c>
      <c r="H98" s="7">
        <f>VLOOKUP(D98,episodes!$A$1:$D$76,4,FALSE)</f>
        <v>28</v>
      </c>
      <c r="I98" s="11">
        <v>0</v>
      </c>
      <c r="J98" s="1" t="s">
        <v>2593</v>
      </c>
      <c r="K98" s="12"/>
      <c r="L98" s="12"/>
      <c r="M98" s="1"/>
      <c r="N98" s="5"/>
      <c r="O98" s="1"/>
      <c r="P98" s="1"/>
      <c r="V98" s="2"/>
    </row>
    <row r="99" spans="1:22" x14ac:dyDescent="0.3">
      <c r="A99" s="2" t="s">
        <v>1823</v>
      </c>
      <c r="B99" s="1" t="s">
        <v>762</v>
      </c>
      <c r="C99" s="28" t="s">
        <v>2350</v>
      </c>
      <c r="D99" s="3">
        <v>128</v>
      </c>
      <c r="E99" s="8">
        <f>VLOOKUP(D99,episodes!$A$1:$B$76,2,FALSE)</f>
        <v>29</v>
      </c>
      <c r="F99" s="7" t="str">
        <f>VLOOKUP(D99,episodes!$A$1:$E$76,5,FALSE)</f>
        <v>The City on the Edge of Forever</v>
      </c>
      <c r="G99" s="7">
        <f>VLOOKUP(D99,episodes!$A$1:$D$76,3,FALSE)</f>
        <v>1</v>
      </c>
      <c r="H99" s="7">
        <f>VLOOKUP(D99,episodes!$A$1:$D$76,4,FALSE)</f>
        <v>28</v>
      </c>
      <c r="I99" s="11">
        <v>1</v>
      </c>
      <c r="J99" s="1" t="s">
        <v>2593</v>
      </c>
      <c r="K99" s="12"/>
      <c r="L99" s="12"/>
      <c r="M99" s="1"/>
      <c r="N99" s="5"/>
      <c r="O99" s="1"/>
      <c r="P99" s="1"/>
      <c r="V99" s="2"/>
    </row>
    <row r="100" spans="1:22" x14ac:dyDescent="0.3">
      <c r="A100" s="2" t="s">
        <v>1823</v>
      </c>
      <c r="B100" s="1" t="s">
        <v>762</v>
      </c>
      <c r="C100" s="28" t="s">
        <v>2351</v>
      </c>
      <c r="D100" s="3">
        <v>128</v>
      </c>
      <c r="E100" s="8">
        <f>VLOOKUP(D100,episodes!$A$1:$B$76,2,FALSE)</f>
        <v>29</v>
      </c>
      <c r="F100" s="7" t="str">
        <f>VLOOKUP(D100,episodes!$A$1:$E$76,5,FALSE)</f>
        <v>The City on the Edge of Forever</v>
      </c>
      <c r="G100" s="7">
        <f>VLOOKUP(D100,episodes!$A$1:$D$76,3,FALSE)</f>
        <v>1</v>
      </c>
      <c r="H100" s="7">
        <f>VLOOKUP(D100,episodes!$A$1:$D$76,4,FALSE)</f>
        <v>28</v>
      </c>
      <c r="I100" s="11">
        <v>2</v>
      </c>
      <c r="J100" s="1" t="s">
        <v>2593</v>
      </c>
      <c r="K100" s="12"/>
      <c r="L100" s="12"/>
      <c r="M100" s="1"/>
      <c r="N100" s="5"/>
      <c r="O100" s="1"/>
      <c r="P100" s="1"/>
      <c r="V100" s="2"/>
    </row>
    <row r="101" spans="1:22" x14ac:dyDescent="0.3">
      <c r="A101" s="2" t="s">
        <v>1823</v>
      </c>
      <c r="B101" s="1" t="s">
        <v>762</v>
      </c>
      <c r="C101" s="28" t="s">
        <v>2352</v>
      </c>
      <c r="D101" s="3">
        <v>128</v>
      </c>
      <c r="E101" s="8">
        <f>VLOOKUP(D101,episodes!$A$1:$B$76,2,FALSE)</f>
        <v>29</v>
      </c>
      <c r="F101" s="7" t="str">
        <f>VLOOKUP(D101,episodes!$A$1:$E$76,5,FALSE)</f>
        <v>The City on the Edge of Forever</v>
      </c>
      <c r="G101" s="7">
        <f>VLOOKUP(D101,episodes!$A$1:$D$76,3,FALSE)</f>
        <v>1</v>
      </c>
      <c r="H101" s="7">
        <f>VLOOKUP(D101,episodes!$A$1:$D$76,4,FALSE)</f>
        <v>28</v>
      </c>
      <c r="I101" s="11">
        <v>3</v>
      </c>
      <c r="J101" s="1" t="s">
        <v>2593</v>
      </c>
      <c r="K101" s="12"/>
      <c r="L101" s="12"/>
      <c r="M101" s="2"/>
      <c r="N101" s="1"/>
      <c r="O101" s="1"/>
      <c r="P101" s="2"/>
      <c r="V101" s="2"/>
    </row>
    <row r="102" spans="1:22" x14ac:dyDescent="0.3">
      <c r="A102" s="2" t="s">
        <v>1823</v>
      </c>
      <c r="B102" s="1" t="s">
        <v>762</v>
      </c>
      <c r="C102" s="28" t="s">
        <v>2092</v>
      </c>
      <c r="D102" s="3">
        <v>129</v>
      </c>
      <c r="E102" s="8">
        <f>VLOOKUP(D102,episodes!$A$1:$B$76,2,FALSE)</f>
        <v>30</v>
      </c>
      <c r="F102" s="7" t="str">
        <f>VLOOKUP(D102,episodes!$A$1:$E$76,5,FALSE)</f>
        <v>Operation: Annihilate!</v>
      </c>
      <c r="G102" s="7">
        <f>VLOOKUP(D102,episodes!$A$1:$D$76,3,FALSE)</f>
        <v>1</v>
      </c>
      <c r="H102" s="7">
        <f>VLOOKUP(D102,episodes!$A$1:$D$76,4,FALSE)</f>
        <v>29</v>
      </c>
      <c r="I102" s="11">
        <v>0</v>
      </c>
      <c r="J102" s="1" t="s">
        <v>2593</v>
      </c>
      <c r="K102" s="12"/>
      <c r="L102" s="12"/>
      <c r="M102" s="2"/>
      <c r="N102" s="1"/>
      <c r="O102" s="1"/>
      <c r="P102" s="1"/>
      <c r="V102" s="2"/>
    </row>
    <row r="103" spans="1:22" x14ac:dyDescent="0.3">
      <c r="A103" s="2" t="s">
        <v>1823</v>
      </c>
      <c r="B103" s="1" t="s">
        <v>762</v>
      </c>
      <c r="C103" s="28" t="s">
        <v>2190</v>
      </c>
      <c r="D103" s="3">
        <v>201</v>
      </c>
      <c r="E103" s="8">
        <f>VLOOKUP(D103,episodes!$A$1:$B$76,2,FALSE)</f>
        <v>31</v>
      </c>
      <c r="F103" s="7" t="str">
        <f>VLOOKUP(D103,episodes!$A$1:$E$76,5,FALSE)</f>
        <v>Amok Time</v>
      </c>
      <c r="G103" s="7">
        <f>VLOOKUP(D103,episodes!$A$1:$D$76,3,FALSE)</f>
        <v>2</v>
      </c>
      <c r="H103" s="7">
        <f>VLOOKUP(D103,episodes!$A$1:$D$76,4,FALSE)</f>
        <v>1</v>
      </c>
      <c r="I103" s="11">
        <v>0</v>
      </c>
      <c r="J103" s="1" t="s">
        <v>2593</v>
      </c>
      <c r="K103" s="12"/>
      <c r="L103" s="12"/>
      <c r="M103" s="1"/>
      <c r="N103" s="5"/>
      <c r="O103" s="1"/>
      <c r="P103" s="1"/>
      <c r="V103" s="2"/>
    </row>
    <row r="104" spans="1:22" x14ac:dyDescent="0.3">
      <c r="A104" s="2" t="s">
        <v>1823</v>
      </c>
      <c r="B104" s="1" t="s">
        <v>762</v>
      </c>
      <c r="C104" s="28" t="s">
        <v>1972</v>
      </c>
      <c r="D104" s="3">
        <v>201</v>
      </c>
      <c r="E104" s="8">
        <f>VLOOKUP(D104,episodes!$A$1:$B$76,2,FALSE)</f>
        <v>31</v>
      </c>
      <c r="F104" s="7" t="str">
        <f>VLOOKUP(D104,episodes!$A$1:$E$76,5,FALSE)</f>
        <v>Amok Time</v>
      </c>
      <c r="G104" s="7">
        <f>VLOOKUP(D104,episodes!$A$1:$D$76,3,FALSE)</f>
        <v>2</v>
      </c>
      <c r="H104" s="7">
        <f>VLOOKUP(D104,episodes!$A$1:$D$76,4,FALSE)</f>
        <v>1</v>
      </c>
      <c r="I104" s="11">
        <v>1</v>
      </c>
      <c r="J104" s="1" t="s">
        <v>2593</v>
      </c>
      <c r="K104" s="12"/>
      <c r="L104" s="12"/>
      <c r="M104" s="1"/>
      <c r="N104" s="5"/>
      <c r="O104" s="1"/>
      <c r="P104" s="1"/>
      <c r="V104" s="2"/>
    </row>
    <row r="105" spans="1:22" x14ac:dyDescent="0.3">
      <c r="A105" s="2" t="s">
        <v>1823</v>
      </c>
      <c r="B105" s="1" t="s">
        <v>762</v>
      </c>
      <c r="C105" s="28" t="s">
        <v>1972</v>
      </c>
      <c r="D105" s="3">
        <v>201</v>
      </c>
      <c r="E105" s="8">
        <f>VLOOKUP(D105,episodes!$A$1:$B$76,2,FALSE)</f>
        <v>31</v>
      </c>
      <c r="F105" s="7" t="str">
        <f>VLOOKUP(D105,episodes!$A$1:$E$76,5,FALSE)</f>
        <v>Amok Time</v>
      </c>
      <c r="G105" s="7">
        <f>VLOOKUP(D105,episodes!$A$1:$D$76,3,FALSE)</f>
        <v>2</v>
      </c>
      <c r="H105" s="7">
        <f>VLOOKUP(D105,episodes!$A$1:$D$76,4,FALSE)</f>
        <v>1</v>
      </c>
      <c r="I105" s="11">
        <v>2</v>
      </c>
      <c r="J105" s="1" t="s">
        <v>2593</v>
      </c>
      <c r="K105" s="12"/>
      <c r="L105" s="12"/>
      <c r="M105" s="1"/>
      <c r="N105" s="5"/>
      <c r="O105" s="1"/>
      <c r="P105" s="1"/>
      <c r="V105" s="2"/>
    </row>
    <row r="106" spans="1:22" x14ac:dyDescent="0.3">
      <c r="A106" s="2" t="s">
        <v>1823</v>
      </c>
      <c r="B106" s="1" t="s">
        <v>762</v>
      </c>
      <c r="C106" s="28" t="s">
        <v>2425</v>
      </c>
      <c r="D106" s="3">
        <v>202</v>
      </c>
      <c r="E106" s="8">
        <f>VLOOKUP(D106,episodes!$A$1:$B$76,2,FALSE)</f>
        <v>32</v>
      </c>
      <c r="F106" s="7" t="str">
        <f>VLOOKUP(D106,episodes!$A$1:$E$76,5,FALSE)</f>
        <v>Who Mourns for Adonais?</v>
      </c>
      <c r="G106" s="7">
        <f>VLOOKUP(D106,episodes!$A$1:$D$76,3,FALSE)</f>
        <v>2</v>
      </c>
      <c r="H106" s="7">
        <f>VLOOKUP(D106,episodes!$A$1:$D$76,4,FALSE)</f>
        <v>2</v>
      </c>
      <c r="I106" s="11">
        <v>0</v>
      </c>
      <c r="J106" s="1" t="s">
        <v>2593</v>
      </c>
      <c r="K106" s="12"/>
      <c r="L106" s="12"/>
      <c r="M106" s="1"/>
      <c r="N106" s="5"/>
      <c r="O106" s="1"/>
      <c r="P106" s="1"/>
      <c r="V106" s="2"/>
    </row>
    <row r="107" spans="1:22" x14ac:dyDescent="0.3">
      <c r="A107" s="2" t="s">
        <v>1823</v>
      </c>
      <c r="B107" s="1" t="s">
        <v>762</v>
      </c>
      <c r="C107" s="28" t="s">
        <v>2426</v>
      </c>
      <c r="D107" s="3">
        <v>202</v>
      </c>
      <c r="E107" s="8">
        <f>VLOOKUP(D107,episodes!$A$1:$B$76,2,FALSE)</f>
        <v>32</v>
      </c>
      <c r="F107" s="7" t="str">
        <f>VLOOKUP(D107,episodes!$A$1:$E$76,5,FALSE)</f>
        <v>Who Mourns for Adonais?</v>
      </c>
      <c r="G107" s="7">
        <f>VLOOKUP(D107,episodes!$A$1:$D$76,3,FALSE)</f>
        <v>2</v>
      </c>
      <c r="H107" s="7">
        <f>VLOOKUP(D107,episodes!$A$1:$D$76,4,FALSE)</f>
        <v>2</v>
      </c>
      <c r="I107" s="11">
        <v>1</v>
      </c>
      <c r="J107" s="1" t="s">
        <v>2593</v>
      </c>
      <c r="K107" s="12"/>
      <c r="L107" s="12"/>
      <c r="M107" s="2"/>
      <c r="N107" s="5"/>
      <c r="O107" s="1"/>
      <c r="P107" s="1"/>
      <c r="V107" s="2"/>
    </row>
    <row r="108" spans="1:22" x14ac:dyDescent="0.3">
      <c r="A108" s="2" t="s">
        <v>1823</v>
      </c>
      <c r="B108" s="1" t="s">
        <v>762</v>
      </c>
      <c r="C108" s="28" t="s">
        <v>2427</v>
      </c>
      <c r="D108" s="3">
        <v>202</v>
      </c>
      <c r="E108" s="8">
        <f>VLOOKUP(D108,episodes!$A$1:$B$76,2,FALSE)</f>
        <v>32</v>
      </c>
      <c r="F108" s="7" t="str">
        <f>VLOOKUP(D108,episodes!$A$1:$E$76,5,FALSE)</f>
        <v>Who Mourns for Adonais?</v>
      </c>
      <c r="G108" s="7">
        <f>VLOOKUP(D108,episodes!$A$1:$D$76,3,FALSE)</f>
        <v>2</v>
      </c>
      <c r="H108" s="7">
        <f>VLOOKUP(D108,episodes!$A$1:$D$76,4,FALSE)</f>
        <v>2</v>
      </c>
      <c r="I108" s="11">
        <v>2</v>
      </c>
      <c r="J108" s="1" t="s">
        <v>2593</v>
      </c>
      <c r="K108" s="12"/>
      <c r="L108" s="12"/>
      <c r="M108" s="1"/>
      <c r="N108" s="5"/>
      <c r="O108" s="1"/>
      <c r="P108" s="1"/>
      <c r="V108" s="2"/>
    </row>
    <row r="109" spans="1:22" x14ac:dyDescent="0.3">
      <c r="A109" s="2" t="s">
        <v>1828</v>
      </c>
      <c r="B109" s="1" t="s">
        <v>765</v>
      </c>
      <c r="C109" s="28" t="s">
        <v>1975</v>
      </c>
      <c r="D109" s="4">
        <v>100</v>
      </c>
      <c r="E109" s="8">
        <f>VLOOKUP(D109,episodes!$A$1:$B$76,2,FALSE)</f>
        <v>1</v>
      </c>
      <c r="F109" s="7" t="str">
        <f>VLOOKUP(D109,episodes!$A$1:$E$76,5,FALSE)</f>
        <v>The Cage</v>
      </c>
      <c r="G109" s="7">
        <f>VLOOKUP(D109,episodes!$A$1:$D$76,3,FALSE)</f>
        <v>1</v>
      </c>
      <c r="H109" s="7">
        <f>VLOOKUP(D109,episodes!$A$1:$D$76,4,FALSE)</f>
        <v>0</v>
      </c>
      <c r="I109" s="11">
        <v>7</v>
      </c>
      <c r="J109" s="1" t="s">
        <v>2592</v>
      </c>
      <c r="K109" s="12"/>
      <c r="L109" s="12"/>
      <c r="M109" s="2"/>
      <c r="N109" s="1"/>
      <c r="O109" s="1"/>
      <c r="P109" s="2"/>
      <c r="V109" s="2"/>
    </row>
    <row r="110" spans="1:22" x14ac:dyDescent="0.3">
      <c r="A110" s="2" t="s">
        <v>1828</v>
      </c>
      <c r="B110" s="1" t="s">
        <v>765</v>
      </c>
      <c r="C110" s="28" t="s">
        <v>1995</v>
      </c>
      <c r="D110" s="4">
        <v>101</v>
      </c>
      <c r="E110" s="8">
        <f>VLOOKUP(D110,episodes!$A$1:$B$76,2,FALSE)</f>
        <v>2</v>
      </c>
      <c r="F110" s="7" t="str">
        <f>VLOOKUP(D110,episodes!$A$1:$E$76,5,FALSE)</f>
        <v>The Man Trap</v>
      </c>
      <c r="G110" s="7">
        <f>VLOOKUP(D110,episodes!$A$1:$D$76,3,FALSE)</f>
        <v>1</v>
      </c>
      <c r="H110" s="7">
        <f>VLOOKUP(D110,episodes!$A$1:$D$76,4,FALSE)</f>
        <v>1</v>
      </c>
      <c r="I110" s="11">
        <v>9</v>
      </c>
      <c r="J110" s="1" t="s">
        <v>2592</v>
      </c>
      <c r="K110" s="12"/>
      <c r="L110" s="12"/>
      <c r="M110" s="2"/>
      <c r="N110" s="5"/>
      <c r="O110" s="1"/>
      <c r="P110" s="1"/>
      <c r="V110" s="2"/>
    </row>
    <row r="111" spans="1:22" x14ac:dyDescent="0.3">
      <c r="A111" s="2" t="s">
        <v>1828</v>
      </c>
      <c r="B111" s="1" t="s">
        <v>765</v>
      </c>
      <c r="C111" s="28" t="s">
        <v>2002</v>
      </c>
      <c r="D111" s="4">
        <v>102</v>
      </c>
      <c r="E111" s="8">
        <f>VLOOKUP(D111,episodes!$A$1:$B$76,2,FALSE)</f>
        <v>3</v>
      </c>
      <c r="F111" s="7" t="str">
        <f>VLOOKUP(D111,episodes!$A$1:$E$76,5,FALSE)</f>
        <v>Charlie X</v>
      </c>
      <c r="G111" s="7">
        <f>VLOOKUP(D111,episodes!$A$1:$D$76,3,FALSE)</f>
        <v>1</v>
      </c>
      <c r="H111" s="7">
        <f>VLOOKUP(D111,episodes!$A$1:$D$76,4,FALSE)</f>
        <v>2</v>
      </c>
      <c r="I111" s="11">
        <v>0</v>
      </c>
      <c r="J111" s="1" t="s">
        <v>2592</v>
      </c>
      <c r="K111" s="12"/>
      <c r="L111" s="12"/>
      <c r="M111" s="1"/>
      <c r="N111" s="5"/>
      <c r="O111" s="1"/>
      <c r="P111" s="1"/>
      <c r="V111" s="2"/>
    </row>
    <row r="112" spans="1:22" x14ac:dyDescent="0.3">
      <c r="A112" s="2" t="s">
        <v>1828</v>
      </c>
      <c r="B112" s="1" t="s">
        <v>765</v>
      </c>
      <c r="C112" s="28" t="s">
        <v>2003</v>
      </c>
      <c r="D112" s="4">
        <v>102</v>
      </c>
      <c r="E112" s="8">
        <f>VLOOKUP(D112,episodes!$A$1:$B$76,2,FALSE)</f>
        <v>3</v>
      </c>
      <c r="F112" s="7" t="str">
        <f>VLOOKUP(D112,episodes!$A$1:$E$76,5,FALSE)</f>
        <v>Charlie X</v>
      </c>
      <c r="G112" s="7">
        <f>VLOOKUP(D112,episodes!$A$1:$D$76,3,FALSE)</f>
        <v>1</v>
      </c>
      <c r="H112" s="7">
        <f>VLOOKUP(D112,episodes!$A$1:$D$76,4,FALSE)</f>
        <v>2</v>
      </c>
      <c r="I112" s="11">
        <v>1</v>
      </c>
      <c r="J112" s="1" t="s">
        <v>2592</v>
      </c>
      <c r="K112" s="12"/>
      <c r="L112" s="12"/>
      <c r="M112" s="1"/>
      <c r="N112" s="5"/>
      <c r="O112" s="2"/>
      <c r="P112" s="1"/>
      <c r="V112" s="2"/>
    </row>
    <row r="113" spans="1:22" x14ac:dyDescent="0.3">
      <c r="A113" s="2" t="s">
        <v>1828</v>
      </c>
      <c r="B113" s="1" t="s">
        <v>765</v>
      </c>
      <c r="C113" s="28" t="s">
        <v>2023</v>
      </c>
      <c r="D113" s="11">
        <v>104</v>
      </c>
      <c r="E113" s="8">
        <f>VLOOKUP(D113,episodes!$A$1:$B$76,2,FALSE)</f>
        <v>5</v>
      </c>
      <c r="F113" s="7" t="str">
        <f>VLOOKUP(D113,episodes!$A$1:$E$76,5,FALSE)</f>
        <v>The Naked Time</v>
      </c>
      <c r="G113" s="7">
        <f>VLOOKUP(D113,episodes!$A$1:$D$76,3,FALSE)</f>
        <v>1</v>
      </c>
      <c r="H113" s="7">
        <f>VLOOKUP(D113,episodes!$A$1:$D$76,4,FALSE)</f>
        <v>4</v>
      </c>
      <c r="I113" s="11">
        <v>0</v>
      </c>
      <c r="J113" s="1" t="s">
        <v>2592</v>
      </c>
      <c r="K113" s="12"/>
      <c r="L113" s="12"/>
      <c r="M113" s="1"/>
      <c r="N113" s="5"/>
      <c r="O113" s="1"/>
      <c r="P113" s="1"/>
      <c r="V113" s="2"/>
    </row>
    <row r="114" spans="1:22" x14ac:dyDescent="0.3">
      <c r="A114" s="2" t="s">
        <v>1828</v>
      </c>
      <c r="B114" s="1" t="s">
        <v>765</v>
      </c>
      <c r="C114" s="28" t="s">
        <v>2021</v>
      </c>
      <c r="D114" s="11">
        <v>104</v>
      </c>
      <c r="E114" s="8">
        <f>VLOOKUP(D114,episodes!$A$1:$B$76,2,FALSE)</f>
        <v>5</v>
      </c>
      <c r="F114" s="7" t="str">
        <f>VLOOKUP(D114,episodes!$A$1:$E$76,5,FALSE)</f>
        <v>The Naked Time</v>
      </c>
      <c r="G114" s="7">
        <f>VLOOKUP(D114,episodes!$A$1:$D$76,3,FALSE)</f>
        <v>1</v>
      </c>
      <c r="H114" s="7">
        <f>VLOOKUP(D114,episodes!$A$1:$D$76,4,FALSE)</f>
        <v>4</v>
      </c>
      <c r="I114" s="11">
        <v>1</v>
      </c>
      <c r="J114" s="1" t="s">
        <v>2592</v>
      </c>
      <c r="K114" s="12"/>
      <c r="L114" s="12"/>
      <c r="M114" s="1"/>
      <c r="N114" s="5"/>
      <c r="O114" s="1"/>
      <c r="P114" s="1"/>
      <c r="V114" s="2"/>
    </row>
    <row r="115" spans="1:22" x14ac:dyDescent="0.3">
      <c r="A115" s="2" t="s">
        <v>1828</v>
      </c>
      <c r="B115" s="1" t="s">
        <v>765</v>
      </c>
      <c r="C115" s="28" t="s">
        <v>2021</v>
      </c>
      <c r="D115" s="11">
        <v>104</v>
      </c>
      <c r="E115" s="8">
        <f>VLOOKUP(D115,episodes!$A$1:$B$76,2,FALSE)</f>
        <v>5</v>
      </c>
      <c r="F115" s="7" t="str">
        <f>VLOOKUP(D115,episodes!$A$1:$E$76,5,FALSE)</f>
        <v>The Naked Time</v>
      </c>
      <c r="G115" s="7">
        <f>VLOOKUP(D115,episodes!$A$1:$D$76,3,FALSE)</f>
        <v>1</v>
      </c>
      <c r="H115" s="7">
        <f>VLOOKUP(D115,episodes!$A$1:$D$76,4,FALSE)</f>
        <v>4</v>
      </c>
      <c r="I115" s="11">
        <v>2</v>
      </c>
      <c r="J115" s="1" t="s">
        <v>2592</v>
      </c>
      <c r="K115" s="12"/>
      <c r="L115" s="12"/>
      <c r="M115" s="1"/>
      <c r="N115" s="5"/>
      <c r="O115" s="1"/>
      <c r="P115" s="1"/>
      <c r="V115" s="2"/>
    </row>
    <row r="116" spans="1:22" x14ac:dyDescent="0.3">
      <c r="A116" s="2" t="s">
        <v>1828</v>
      </c>
      <c r="B116" s="1" t="s">
        <v>765</v>
      </c>
      <c r="C116" s="28" t="s">
        <v>2003</v>
      </c>
      <c r="D116" s="11">
        <v>104</v>
      </c>
      <c r="E116" s="8">
        <f>VLOOKUP(D116,episodes!$A$1:$B$76,2,FALSE)</f>
        <v>5</v>
      </c>
      <c r="F116" s="7" t="str">
        <f>VLOOKUP(D116,episodes!$A$1:$E$76,5,FALSE)</f>
        <v>The Naked Time</v>
      </c>
      <c r="G116" s="7">
        <f>VLOOKUP(D116,episodes!$A$1:$D$76,3,FALSE)</f>
        <v>1</v>
      </c>
      <c r="H116" s="7">
        <f>VLOOKUP(D116,episodes!$A$1:$D$76,4,FALSE)</f>
        <v>4</v>
      </c>
      <c r="I116" s="11">
        <v>3</v>
      </c>
      <c r="J116" s="1" t="s">
        <v>2592</v>
      </c>
      <c r="K116" s="12"/>
      <c r="L116" s="12"/>
      <c r="M116" s="1"/>
      <c r="N116" s="5"/>
      <c r="O116" s="1"/>
      <c r="P116" s="1"/>
      <c r="V116" s="2"/>
    </row>
    <row r="117" spans="1:22" x14ac:dyDescent="0.3">
      <c r="A117" s="2" t="s">
        <v>1828</v>
      </c>
      <c r="B117" s="1" t="s">
        <v>765</v>
      </c>
      <c r="C117" s="28" t="s">
        <v>2022</v>
      </c>
      <c r="D117" s="11">
        <v>104</v>
      </c>
      <c r="E117" s="8">
        <f>VLOOKUP(D117,episodes!$A$1:$B$76,2,FALSE)</f>
        <v>5</v>
      </c>
      <c r="F117" s="7" t="str">
        <f>VLOOKUP(D117,episodes!$A$1:$E$76,5,FALSE)</f>
        <v>The Naked Time</v>
      </c>
      <c r="G117" s="7">
        <f>VLOOKUP(D117,episodes!$A$1:$D$76,3,FALSE)</f>
        <v>1</v>
      </c>
      <c r="H117" s="7">
        <f>VLOOKUP(D117,episodes!$A$1:$D$76,4,FALSE)</f>
        <v>4</v>
      </c>
      <c r="I117" s="11">
        <v>4</v>
      </c>
      <c r="J117" s="1" t="s">
        <v>2592</v>
      </c>
      <c r="K117" s="12"/>
      <c r="L117" s="12"/>
      <c r="M117" s="1"/>
      <c r="N117" s="5"/>
      <c r="O117" s="1"/>
      <c r="P117" s="1"/>
      <c r="V117" s="2"/>
    </row>
    <row r="118" spans="1:22" x14ac:dyDescent="0.3">
      <c r="A118" s="2" t="s">
        <v>1828</v>
      </c>
      <c r="B118" s="1" t="s">
        <v>765</v>
      </c>
      <c r="C118" s="28" t="s">
        <v>2041</v>
      </c>
      <c r="D118" s="4">
        <v>105</v>
      </c>
      <c r="E118" s="8">
        <f>VLOOKUP(D118,episodes!$A$1:$B$76,2,FALSE)</f>
        <v>6</v>
      </c>
      <c r="F118" s="7" t="str">
        <f>VLOOKUP(D118,episodes!$A$1:$E$76,5,FALSE)</f>
        <v>The Enemy Within</v>
      </c>
      <c r="G118" s="7">
        <f>VLOOKUP(D118,episodes!$A$1:$D$76,3,FALSE)</f>
        <v>1</v>
      </c>
      <c r="H118" s="7">
        <f>VLOOKUP(D118,episodes!$A$1:$D$76,4,FALSE)</f>
        <v>5</v>
      </c>
      <c r="I118" s="11">
        <v>4</v>
      </c>
      <c r="J118" s="1" t="s">
        <v>2592</v>
      </c>
      <c r="K118" s="12"/>
      <c r="L118" s="12"/>
      <c r="M118" s="2"/>
      <c r="N118" s="5"/>
      <c r="O118" s="1"/>
      <c r="P118" s="1"/>
      <c r="V118" s="2"/>
    </row>
    <row r="119" spans="1:22" x14ac:dyDescent="0.3">
      <c r="A119" s="2" t="s">
        <v>1828</v>
      </c>
      <c r="B119" s="1" t="s">
        <v>765</v>
      </c>
      <c r="C119" s="28" t="s">
        <v>2057</v>
      </c>
      <c r="D119" s="4">
        <v>106</v>
      </c>
      <c r="E119" s="8">
        <f>VLOOKUP(D119,episodes!$A$1:$B$76,2,FALSE)</f>
        <v>7</v>
      </c>
      <c r="F119" s="7" t="str">
        <f>VLOOKUP(D119,episodes!$A$1:$E$76,5,FALSE)</f>
        <v>Mudd's Women</v>
      </c>
      <c r="G119" s="7">
        <f>VLOOKUP(D119,episodes!$A$1:$D$76,3,FALSE)</f>
        <v>1</v>
      </c>
      <c r="H119" s="7">
        <f>VLOOKUP(D119,episodes!$A$1:$D$76,4,FALSE)</f>
        <v>6</v>
      </c>
      <c r="I119" s="11">
        <v>2</v>
      </c>
      <c r="J119" s="1" t="s">
        <v>2592</v>
      </c>
      <c r="K119" s="12"/>
      <c r="L119" s="12"/>
      <c r="M119" s="1"/>
      <c r="N119" s="1"/>
      <c r="O119" s="1"/>
      <c r="P119" s="2"/>
      <c r="V119" s="2"/>
    </row>
    <row r="120" spans="1:22" x14ac:dyDescent="0.3">
      <c r="A120" s="2" t="s">
        <v>1828</v>
      </c>
      <c r="B120" s="1" t="s">
        <v>765</v>
      </c>
      <c r="C120" s="28" t="s">
        <v>2057</v>
      </c>
      <c r="D120" s="4">
        <v>106</v>
      </c>
      <c r="E120" s="8">
        <f>VLOOKUP(D120,episodes!$A$1:$B$76,2,FALSE)</f>
        <v>7</v>
      </c>
      <c r="F120" s="7" t="str">
        <f>VLOOKUP(D120,episodes!$A$1:$E$76,5,FALSE)</f>
        <v>Mudd's Women</v>
      </c>
      <c r="G120" s="7">
        <f>VLOOKUP(D120,episodes!$A$1:$D$76,3,FALSE)</f>
        <v>1</v>
      </c>
      <c r="H120" s="7">
        <f>VLOOKUP(D120,episodes!$A$1:$D$76,4,FALSE)</f>
        <v>6</v>
      </c>
      <c r="I120" s="11">
        <v>3</v>
      </c>
      <c r="J120" s="1" t="s">
        <v>2592</v>
      </c>
      <c r="K120" s="12"/>
      <c r="L120" s="12"/>
      <c r="M120" s="1"/>
      <c r="N120" s="1"/>
      <c r="O120" s="1"/>
      <c r="P120" s="2"/>
      <c r="V120" s="2"/>
    </row>
    <row r="121" spans="1:22" x14ac:dyDescent="0.3">
      <c r="A121" s="2" t="s">
        <v>1828</v>
      </c>
      <c r="B121" s="1" t="s">
        <v>765</v>
      </c>
      <c r="C121" s="28" t="s">
        <v>2058</v>
      </c>
      <c r="D121" s="4">
        <v>106</v>
      </c>
      <c r="E121" s="8">
        <f>VLOOKUP(D121,episodes!$A$1:$B$76,2,FALSE)</f>
        <v>7</v>
      </c>
      <c r="F121" s="7" t="str">
        <f>VLOOKUP(D121,episodes!$A$1:$E$76,5,FALSE)</f>
        <v>Mudd's Women</v>
      </c>
      <c r="G121" s="7">
        <f>VLOOKUP(D121,episodes!$A$1:$D$76,3,FALSE)</f>
        <v>1</v>
      </c>
      <c r="H121" s="7">
        <f>VLOOKUP(D121,episodes!$A$1:$D$76,4,FALSE)</f>
        <v>6</v>
      </c>
      <c r="I121" s="11">
        <v>4</v>
      </c>
      <c r="J121" s="1" t="s">
        <v>2592</v>
      </c>
      <c r="K121" s="12"/>
      <c r="L121" s="12"/>
      <c r="M121" s="1"/>
      <c r="N121" s="1"/>
      <c r="O121" s="1"/>
      <c r="P121" s="2"/>
      <c r="V121" s="2"/>
    </row>
    <row r="122" spans="1:22" x14ac:dyDescent="0.3">
      <c r="A122" s="2" t="s">
        <v>1828</v>
      </c>
      <c r="B122" s="1" t="s">
        <v>765</v>
      </c>
      <c r="C122" s="28" t="s">
        <v>2056</v>
      </c>
      <c r="D122" s="4">
        <v>106</v>
      </c>
      <c r="E122" s="8">
        <f>VLOOKUP(D122,episodes!$A$1:$B$76,2,FALSE)</f>
        <v>7</v>
      </c>
      <c r="F122" s="7" t="str">
        <f>VLOOKUP(D122,episodes!$A$1:$E$76,5,FALSE)</f>
        <v>Mudd's Women</v>
      </c>
      <c r="G122" s="7">
        <f>VLOOKUP(D122,episodes!$A$1:$D$76,3,FALSE)</f>
        <v>1</v>
      </c>
      <c r="H122" s="7">
        <f>VLOOKUP(D122,episodes!$A$1:$D$76,4,FALSE)</f>
        <v>6</v>
      </c>
      <c r="I122" s="11">
        <v>5</v>
      </c>
      <c r="J122" s="1" t="s">
        <v>2592</v>
      </c>
      <c r="K122" s="12"/>
      <c r="L122" s="12"/>
      <c r="M122" s="1"/>
      <c r="N122" s="5"/>
      <c r="O122" s="1"/>
      <c r="P122" s="2"/>
      <c r="V122" s="2"/>
    </row>
    <row r="123" spans="1:22" x14ac:dyDescent="0.3">
      <c r="A123" s="2" t="s">
        <v>1828</v>
      </c>
      <c r="B123" s="1" t="s">
        <v>765</v>
      </c>
      <c r="C123" s="28" t="s">
        <v>2003</v>
      </c>
      <c r="D123" s="4">
        <v>107</v>
      </c>
      <c r="E123" s="8">
        <f>VLOOKUP(D123,episodes!$A$1:$B$76,2,FALSE)</f>
        <v>8</v>
      </c>
      <c r="F123" s="7" t="str">
        <f>VLOOKUP(D123,episodes!$A$1:$E$76,5,FALSE)</f>
        <v>What Are Little Girls Made Of?</v>
      </c>
      <c r="G123" s="7">
        <f>VLOOKUP(D123,episodes!$A$1:$D$76,3,FALSE)</f>
        <v>1</v>
      </c>
      <c r="H123" s="7">
        <f>VLOOKUP(D123,episodes!$A$1:$D$76,4,FALSE)</f>
        <v>7</v>
      </c>
      <c r="I123" s="11">
        <v>4</v>
      </c>
      <c r="J123" s="1" t="s">
        <v>2592</v>
      </c>
      <c r="K123" s="12"/>
      <c r="L123" s="12"/>
      <c r="M123" s="2"/>
      <c r="N123" s="5"/>
      <c r="O123" s="1"/>
      <c r="P123" s="2"/>
      <c r="V123" s="2"/>
    </row>
    <row r="124" spans="1:22" x14ac:dyDescent="0.3">
      <c r="A124" s="2" t="s">
        <v>1828</v>
      </c>
      <c r="B124" s="1" t="s">
        <v>765</v>
      </c>
      <c r="C124" s="28" t="s">
        <v>2078</v>
      </c>
      <c r="D124" s="4">
        <v>107</v>
      </c>
      <c r="E124" s="8">
        <f>VLOOKUP(D124,episodes!$A$1:$B$76,2,FALSE)</f>
        <v>8</v>
      </c>
      <c r="F124" s="7" t="str">
        <f>VLOOKUP(D124,episodes!$A$1:$E$76,5,FALSE)</f>
        <v>What Are Little Girls Made Of?</v>
      </c>
      <c r="G124" s="7">
        <f>VLOOKUP(D124,episodes!$A$1:$D$76,3,FALSE)</f>
        <v>1</v>
      </c>
      <c r="H124" s="7">
        <f>VLOOKUP(D124,episodes!$A$1:$D$76,4,FALSE)</f>
        <v>7</v>
      </c>
      <c r="I124" s="11">
        <v>5</v>
      </c>
      <c r="J124" s="1" t="s">
        <v>2592</v>
      </c>
      <c r="K124" s="12"/>
      <c r="L124" s="12"/>
      <c r="M124" s="1"/>
      <c r="N124" s="1"/>
      <c r="O124" s="1"/>
      <c r="P124" s="2"/>
      <c r="V124" s="2"/>
    </row>
    <row r="125" spans="1:22" x14ac:dyDescent="0.3">
      <c r="A125" s="2" t="s">
        <v>1828</v>
      </c>
      <c r="B125" s="1" t="s">
        <v>765</v>
      </c>
      <c r="C125" s="28" t="s">
        <v>2102</v>
      </c>
      <c r="D125" s="4">
        <v>109</v>
      </c>
      <c r="E125" s="8">
        <f>VLOOKUP(D125,episodes!$A$1:$B$76,2,FALSE)</f>
        <v>10</v>
      </c>
      <c r="F125" s="7" t="str">
        <f>VLOOKUP(D125,episodes!$A$1:$E$76,5,FALSE)</f>
        <v>Dagger of the Mind</v>
      </c>
      <c r="G125" s="7">
        <f>VLOOKUP(D125,episodes!$A$1:$D$76,3,FALSE)</f>
        <v>1</v>
      </c>
      <c r="H125" s="7">
        <f>VLOOKUP(D125,episodes!$A$1:$D$76,4,FALSE)</f>
        <v>9</v>
      </c>
      <c r="I125" s="11">
        <v>2</v>
      </c>
      <c r="J125" s="1" t="s">
        <v>2592</v>
      </c>
      <c r="K125" s="12"/>
      <c r="L125" s="12"/>
      <c r="M125" s="1"/>
      <c r="N125" s="1"/>
      <c r="O125" s="1"/>
      <c r="P125" s="2"/>
      <c r="V125" s="2"/>
    </row>
    <row r="126" spans="1:22" x14ac:dyDescent="0.3">
      <c r="A126" s="2" t="s">
        <v>1828</v>
      </c>
      <c r="B126" s="1" t="s">
        <v>765</v>
      </c>
      <c r="C126" s="28" t="s">
        <v>2103</v>
      </c>
      <c r="D126" s="4">
        <v>109</v>
      </c>
      <c r="E126" s="8">
        <f>VLOOKUP(D126,episodes!$A$1:$B$76,2,FALSE)</f>
        <v>10</v>
      </c>
      <c r="F126" s="7" t="str">
        <f>VLOOKUP(D126,episodes!$A$1:$E$76,5,FALSE)</f>
        <v>Dagger of the Mind</v>
      </c>
      <c r="G126" s="7">
        <f>VLOOKUP(D126,episodes!$A$1:$D$76,3,FALSE)</f>
        <v>1</v>
      </c>
      <c r="H126" s="7">
        <f>VLOOKUP(D126,episodes!$A$1:$D$76,4,FALSE)</f>
        <v>9</v>
      </c>
      <c r="I126" s="11">
        <v>3</v>
      </c>
      <c r="J126" s="1" t="s">
        <v>2592</v>
      </c>
      <c r="K126" s="12"/>
      <c r="L126" s="12"/>
      <c r="M126" s="1"/>
      <c r="N126" s="1"/>
      <c r="O126" s="1"/>
      <c r="P126" s="2"/>
      <c r="V126" s="2"/>
    </row>
    <row r="127" spans="1:22" x14ac:dyDescent="0.3">
      <c r="A127" s="2" t="s">
        <v>1828</v>
      </c>
      <c r="B127" s="1" t="s">
        <v>765</v>
      </c>
      <c r="C127" s="28" t="s">
        <v>2114</v>
      </c>
      <c r="D127" s="4">
        <v>110</v>
      </c>
      <c r="E127" s="8">
        <f>VLOOKUP(D127,episodes!$A$1:$B$76,2,FALSE)</f>
        <v>11</v>
      </c>
      <c r="F127" s="7" t="str">
        <f>VLOOKUP(D127,episodes!$A$1:$E$76,5,FALSE)</f>
        <v>The Corbomite Maneuver</v>
      </c>
      <c r="G127" s="7">
        <f>VLOOKUP(D127,episodes!$A$1:$D$76,3,FALSE)</f>
        <v>1</v>
      </c>
      <c r="H127" s="7">
        <f>VLOOKUP(D127,episodes!$A$1:$D$76,4,FALSE)</f>
        <v>10</v>
      </c>
      <c r="I127" s="11">
        <v>0</v>
      </c>
      <c r="J127" s="1" t="s">
        <v>2592</v>
      </c>
      <c r="K127" s="12"/>
      <c r="L127" s="12"/>
      <c r="M127" s="1"/>
      <c r="N127" s="1"/>
      <c r="O127" s="1"/>
      <c r="P127" s="2"/>
      <c r="V127" s="2"/>
    </row>
    <row r="128" spans="1:22" x14ac:dyDescent="0.3">
      <c r="A128" s="2" t="s">
        <v>1828</v>
      </c>
      <c r="B128" s="1" t="s">
        <v>765</v>
      </c>
      <c r="C128" s="28" t="s">
        <v>2115</v>
      </c>
      <c r="D128" s="4">
        <v>110</v>
      </c>
      <c r="E128" s="8">
        <f>VLOOKUP(D128,episodes!$A$1:$B$76,2,FALSE)</f>
        <v>11</v>
      </c>
      <c r="F128" s="7" t="str">
        <f>VLOOKUP(D128,episodes!$A$1:$E$76,5,FALSE)</f>
        <v>The Corbomite Maneuver</v>
      </c>
      <c r="G128" s="7">
        <f>VLOOKUP(D128,episodes!$A$1:$D$76,3,FALSE)</f>
        <v>1</v>
      </c>
      <c r="H128" s="7">
        <f>VLOOKUP(D128,episodes!$A$1:$D$76,4,FALSE)</f>
        <v>10</v>
      </c>
      <c r="I128" s="11">
        <v>1</v>
      </c>
      <c r="J128" s="1" t="s">
        <v>2592</v>
      </c>
      <c r="K128" s="12"/>
      <c r="L128" s="12"/>
      <c r="M128" s="1"/>
      <c r="N128" s="5"/>
      <c r="O128" s="1"/>
      <c r="P128" s="2"/>
      <c r="V128" s="2"/>
    </row>
    <row r="129" spans="1:22" x14ac:dyDescent="0.3">
      <c r="A129" s="2" t="s">
        <v>1828</v>
      </c>
      <c r="B129" s="1" t="s">
        <v>765</v>
      </c>
      <c r="C129" s="28" t="s">
        <v>2116</v>
      </c>
      <c r="D129" s="4">
        <v>110</v>
      </c>
      <c r="E129" s="8">
        <f>VLOOKUP(D129,episodes!$A$1:$B$76,2,FALSE)</f>
        <v>11</v>
      </c>
      <c r="F129" s="7" t="str">
        <f>VLOOKUP(D129,episodes!$A$1:$E$76,5,FALSE)</f>
        <v>The Corbomite Maneuver</v>
      </c>
      <c r="G129" s="7">
        <f>VLOOKUP(D129,episodes!$A$1:$D$76,3,FALSE)</f>
        <v>1</v>
      </c>
      <c r="H129" s="7">
        <f>VLOOKUP(D129,episodes!$A$1:$D$76,4,FALSE)</f>
        <v>10</v>
      </c>
      <c r="I129" s="11">
        <v>2</v>
      </c>
      <c r="J129" s="1" t="s">
        <v>2592</v>
      </c>
      <c r="K129" s="12"/>
      <c r="L129" s="12"/>
      <c r="M129" s="1"/>
      <c r="N129" s="1"/>
      <c r="O129" s="1"/>
      <c r="P129" s="2"/>
      <c r="V129" s="2"/>
    </row>
    <row r="130" spans="1:22" x14ac:dyDescent="0.3">
      <c r="A130" s="2" t="s">
        <v>1828</v>
      </c>
      <c r="B130" s="1" t="s">
        <v>765</v>
      </c>
      <c r="C130" s="28" t="s">
        <v>2117</v>
      </c>
      <c r="D130" s="4">
        <v>110</v>
      </c>
      <c r="E130" s="8">
        <f>VLOOKUP(D130,episodes!$A$1:$B$76,2,FALSE)</f>
        <v>11</v>
      </c>
      <c r="F130" s="7" t="str">
        <f>VLOOKUP(D130,episodes!$A$1:$E$76,5,FALSE)</f>
        <v>The Corbomite Maneuver</v>
      </c>
      <c r="G130" s="7">
        <f>VLOOKUP(D130,episodes!$A$1:$D$76,3,FALSE)</f>
        <v>1</v>
      </c>
      <c r="H130" s="7">
        <f>VLOOKUP(D130,episodes!$A$1:$D$76,4,FALSE)</f>
        <v>10</v>
      </c>
      <c r="I130" s="11">
        <v>3</v>
      </c>
      <c r="J130" s="1" t="s">
        <v>2592</v>
      </c>
      <c r="K130" s="12"/>
      <c r="L130" s="12"/>
      <c r="M130" s="1"/>
      <c r="N130" s="1"/>
      <c r="O130" s="1"/>
      <c r="P130" s="2"/>
      <c r="V130" s="2"/>
    </row>
    <row r="131" spans="1:22" x14ac:dyDescent="0.3">
      <c r="A131" s="2" t="s">
        <v>1828</v>
      </c>
      <c r="B131" s="1" t="s">
        <v>765</v>
      </c>
      <c r="C131" s="28" t="s">
        <v>2118</v>
      </c>
      <c r="D131" s="4">
        <v>110</v>
      </c>
      <c r="E131" s="8">
        <f>VLOOKUP(D131,episodes!$A$1:$B$76,2,FALSE)</f>
        <v>11</v>
      </c>
      <c r="F131" s="7" t="str">
        <f>VLOOKUP(D131,episodes!$A$1:$E$76,5,FALSE)</f>
        <v>The Corbomite Maneuver</v>
      </c>
      <c r="G131" s="7">
        <f>VLOOKUP(D131,episodes!$A$1:$D$76,3,FALSE)</f>
        <v>1</v>
      </c>
      <c r="H131" s="7">
        <f>VLOOKUP(D131,episodes!$A$1:$D$76,4,FALSE)</f>
        <v>10</v>
      </c>
      <c r="I131" s="11">
        <v>4</v>
      </c>
      <c r="J131" s="1" t="s">
        <v>2592</v>
      </c>
      <c r="K131" s="12"/>
      <c r="L131" s="12"/>
      <c r="M131" s="2"/>
      <c r="N131" s="5"/>
      <c r="O131" s="1"/>
      <c r="P131" s="1"/>
      <c r="V131" s="2"/>
    </row>
    <row r="132" spans="1:22" x14ac:dyDescent="0.3">
      <c r="A132" s="2" t="s">
        <v>1828</v>
      </c>
      <c r="B132" s="1" t="s">
        <v>765</v>
      </c>
      <c r="C132" s="28" t="s">
        <v>1995</v>
      </c>
      <c r="D132" s="4">
        <v>110</v>
      </c>
      <c r="E132" s="8">
        <f>VLOOKUP(D132,episodes!$A$1:$B$76,2,FALSE)</f>
        <v>11</v>
      </c>
      <c r="F132" s="7" t="str">
        <f>VLOOKUP(D132,episodes!$A$1:$E$76,5,FALSE)</f>
        <v>The Corbomite Maneuver</v>
      </c>
      <c r="G132" s="7">
        <f>VLOOKUP(D132,episodes!$A$1:$D$76,3,FALSE)</f>
        <v>1</v>
      </c>
      <c r="H132" s="7">
        <f>VLOOKUP(D132,episodes!$A$1:$D$76,4,FALSE)</f>
        <v>10</v>
      </c>
      <c r="I132" s="11">
        <v>5</v>
      </c>
      <c r="J132" s="1" t="s">
        <v>2592</v>
      </c>
      <c r="K132" s="12"/>
      <c r="L132" s="12"/>
      <c r="M132" s="2"/>
      <c r="N132" s="5"/>
      <c r="O132" s="1"/>
      <c r="P132" s="1"/>
      <c r="V132" s="2"/>
    </row>
    <row r="133" spans="1:22" x14ac:dyDescent="0.3">
      <c r="A133" s="2" t="s">
        <v>1828</v>
      </c>
      <c r="B133" s="1" t="s">
        <v>765</v>
      </c>
      <c r="C133" s="28" t="s">
        <v>2132</v>
      </c>
      <c r="D133" s="4">
        <v>111</v>
      </c>
      <c r="E133" s="8">
        <f>VLOOKUP(D133,episodes!$A$1:$B$76,2,FALSE)</f>
        <v>12</v>
      </c>
      <c r="F133" s="7" t="str">
        <f>VLOOKUP(D133,episodes!$A$1:$E$76,5,FALSE)</f>
        <v>The Menagerie, Part I</v>
      </c>
      <c r="G133" s="7">
        <f>VLOOKUP(D133,episodes!$A$1:$D$76,3,FALSE)</f>
        <v>1</v>
      </c>
      <c r="H133" s="7">
        <f>VLOOKUP(D133,episodes!$A$1:$D$76,4,FALSE)</f>
        <v>11</v>
      </c>
      <c r="I133" s="11">
        <v>0</v>
      </c>
      <c r="J133" s="1" t="s">
        <v>2592</v>
      </c>
      <c r="K133" s="12"/>
      <c r="L133" s="12"/>
      <c r="M133" s="1"/>
      <c r="N133" s="5"/>
      <c r="O133" s="1"/>
      <c r="P133" s="1"/>
      <c r="V133" s="2"/>
    </row>
    <row r="134" spans="1:22" x14ac:dyDescent="0.3">
      <c r="A134" s="2" t="s">
        <v>1828</v>
      </c>
      <c r="B134" s="1" t="s">
        <v>765</v>
      </c>
      <c r="C134" s="28" t="s">
        <v>2132</v>
      </c>
      <c r="D134" s="4">
        <v>111</v>
      </c>
      <c r="E134" s="8">
        <f>VLOOKUP(D134,episodes!$A$1:$B$76,2,FALSE)</f>
        <v>12</v>
      </c>
      <c r="F134" s="7" t="str">
        <f>VLOOKUP(D134,episodes!$A$1:$E$76,5,FALSE)</f>
        <v>The Menagerie, Part I</v>
      </c>
      <c r="G134" s="7">
        <f>VLOOKUP(D134,episodes!$A$1:$D$76,3,FALSE)</f>
        <v>1</v>
      </c>
      <c r="H134" s="7">
        <f>VLOOKUP(D134,episodes!$A$1:$D$76,4,FALSE)</f>
        <v>11</v>
      </c>
      <c r="I134" s="11">
        <v>1</v>
      </c>
      <c r="J134" s="1" t="s">
        <v>2592</v>
      </c>
      <c r="K134" s="12"/>
      <c r="L134" s="12"/>
      <c r="M134" s="1"/>
      <c r="N134" s="5"/>
      <c r="O134" s="1"/>
      <c r="P134" s="1"/>
      <c r="V134" s="2"/>
    </row>
    <row r="135" spans="1:22" x14ac:dyDescent="0.3">
      <c r="A135" s="2" t="s">
        <v>1828</v>
      </c>
      <c r="B135" s="1" t="s">
        <v>765</v>
      </c>
      <c r="C135" s="28" t="s">
        <v>2133</v>
      </c>
      <c r="D135" s="4">
        <v>111</v>
      </c>
      <c r="E135" s="8">
        <f>VLOOKUP(D135,episodes!$A$1:$B$76,2,FALSE)</f>
        <v>12</v>
      </c>
      <c r="F135" s="7" t="str">
        <f>VLOOKUP(D135,episodes!$A$1:$E$76,5,FALSE)</f>
        <v>The Menagerie, Part I</v>
      </c>
      <c r="G135" s="7">
        <f>VLOOKUP(D135,episodes!$A$1:$D$76,3,FALSE)</f>
        <v>1</v>
      </c>
      <c r="H135" s="7">
        <f>VLOOKUP(D135,episodes!$A$1:$D$76,4,FALSE)</f>
        <v>11</v>
      </c>
      <c r="I135" s="11">
        <v>2</v>
      </c>
      <c r="J135" s="1" t="s">
        <v>2592</v>
      </c>
      <c r="K135" s="12"/>
      <c r="L135" s="12"/>
      <c r="M135" s="1"/>
      <c r="N135" s="5"/>
      <c r="O135" s="1"/>
      <c r="P135" s="1"/>
      <c r="V135" s="2"/>
    </row>
    <row r="136" spans="1:22" x14ac:dyDescent="0.3">
      <c r="A136" s="2" t="s">
        <v>1828</v>
      </c>
      <c r="B136" s="1" t="s">
        <v>765</v>
      </c>
      <c r="C136" s="28" t="s">
        <v>2003</v>
      </c>
      <c r="D136" s="4">
        <v>111</v>
      </c>
      <c r="E136" s="8">
        <f>VLOOKUP(D136,episodes!$A$1:$B$76,2,FALSE)</f>
        <v>12</v>
      </c>
      <c r="F136" s="7" t="str">
        <f>VLOOKUP(D136,episodes!$A$1:$E$76,5,FALSE)</f>
        <v>The Menagerie, Part I</v>
      </c>
      <c r="G136" s="7">
        <f>VLOOKUP(D136,episodes!$A$1:$D$76,3,FALSE)</f>
        <v>1</v>
      </c>
      <c r="H136" s="7">
        <f>VLOOKUP(D136,episodes!$A$1:$D$76,4,FALSE)</f>
        <v>11</v>
      </c>
      <c r="I136" s="11">
        <v>3</v>
      </c>
      <c r="J136" s="1" t="s">
        <v>2592</v>
      </c>
      <c r="K136" s="12"/>
      <c r="L136" s="12"/>
      <c r="M136" s="1"/>
      <c r="N136" s="5"/>
      <c r="O136" s="1"/>
      <c r="P136" s="1"/>
      <c r="V136" s="2"/>
    </row>
    <row r="137" spans="1:22" x14ac:dyDescent="0.3">
      <c r="A137" s="2" t="s">
        <v>1828</v>
      </c>
      <c r="B137" s="1" t="s">
        <v>765</v>
      </c>
      <c r="C137" s="28" t="s">
        <v>2134</v>
      </c>
      <c r="D137" s="4">
        <v>111</v>
      </c>
      <c r="E137" s="8">
        <f>VLOOKUP(D137,episodes!$A$1:$B$76,2,FALSE)</f>
        <v>12</v>
      </c>
      <c r="F137" s="7" t="str">
        <f>VLOOKUP(D137,episodes!$A$1:$E$76,5,FALSE)</f>
        <v>The Menagerie, Part I</v>
      </c>
      <c r="G137" s="7">
        <f>VLOOKUP(D137,episodes!$A$1:$D$76,3,FALSE)</f>
        <v>1</v>
      </c>
      <c r="H137" s="7">
        <f>VLOOKUP(D137,episodes!$A$1:$D$76,4,FALSE)</f>
        <v>11</v>
      </c>
      <c r="I137" s="11">
        <v>4</v>
      </c>
      <c r="J137" s="1" t="s">
        <v>2592</v>
      </c>
      <c r="K137" s="12"/>
      <c r="L137" s="12"/>
      <c r="M137" s="1"/>
      <c r="N137" s="5"/>
      <c r="O137" s="1"/>
      <c r="P137" s="1"/>
      <c r="V137" s="2"/>
    </row>
    <row r="138" spans="1:22" x14ac:dyDescent="0.3">
      <c r="A138" s="2" t="s">
        <v>1828</v>
      </c>
      <c r="B138" s="1" t="s">
        <v>765</v>
      </c>
      <c r="C138" s="28" t="s">
        <v>2137</v>
      </c>
      <c r="D138" s="4">
        <v>111</v>
      </c>
      <c r="E138" s="8">
        <f>VLOOKUP(D138,episodes!$A$1:$B$76,2,FALSE)</f>
        <v>12</v>
      </c>
      <c r="F138" s="7" t="str">
        <f>VLOOKUP(D138,episodes!$A$1:$E$76,5,FALSE)</f>
        <v>The Menagerie, Part I</v>
      </c>
      <c r="G138" s="7">
        <f>VLOOKUP(D138,episodes!$A$1:$D$76,3,FALSE)</f>
        <v>1</v>
      </c>
      <c r="H138" s="7">
        <f>VLOOKUP(D138,episodes!$A$1:$D$76,4,FALSE)</f>
        <v>11</v>
      </c>
      <c r="I138" s="11">
        <v>5</v>
      </c>
      <c r="J138" s="1" t="s">
        <v>2592</v>
      </c>
      <c r="K138" s="12"/>
      <c r="L138" s="12"/>
      <c r="M138" s="1"/>
      <c r="N138" s="5"/>
      <c r="O138" s="1"/>
      <c r="P138" s="1"/>
      <c r="V138" s="2"/>
    </row>
    <row r="139" spans="1:22" x14ac:dyDescent="0.3">
      <c r="A139" s="2" t="s">
        <v>1828</v>
      </c>
      <c r="B139" s="1" t="s">
        <v>765</v>
      </c>
      <c r="C139" s="28" t="s">
        <v>2135</v>
      </c>
      <c r="D139" s="4">
        <v>111</v>
      </c>
      <c r="E139" s="8">
        <f>VLOOKUP(D139,episodes!$A$1:$B$76,2,FALSE)</f>
        <v>12</v>
      </c>
      <c r="F139" s="7" t="str">
        <f>VLOOKUP(D139,episodes!$A$1:$E$76,5,FALSE)</f>
        <v>The Menagerie, Part I</v>
      </c>
      <c r="G139" s="7">
        <f>VLOOKUP(D139,episodes!$A$1:$D$76,3,FALSE)</f>
        <v>1</v>
      </c>
      <c r="H139" s="7">
        <f>VLOOKUP(D139,episodes!$A$1:$D$76,4,FALSE)</f>
        <v>11</v>
      </c>
      <c r="I139" s="11">
        <v>6</v>
      </c>
      <c r="J139" s="1" t="s">
        <v>2592</v>
      </c>
      <c r="K139" s="12"/>
      <c r="L139" s="12"/>
      <c r="M139" s="1"/>
      <c r="N139" s="5"/>
      <c r="O139" s="1"/>
      <c r="P139" s="1"/>
      <c r="V139" s="2"/>
    </row>
    <row r="140" spans="1:22" x14ac:dyDescent="0.3">
      <c r="A140" s="2" t="s">
        <v>1828</v>
      </c>
      <c r="B140" s="1" t="s">
        <v>765</v>
      </c>
      <c r="C140" s="28" t="s">
        <v>2138</v>
      </c>
      <c r="D140" s="4">
        <v>111</v>
      </c>
      <c r="E140" s="8">
        <f>VLOOKUP(D140,episodes!$A$1:$B$76,2,FALSE)</f>
        <v>12</v>
      </c>
      <c r="F140" s="7" t="str">
        <f>VLOOKUP(D140,episodes!$A$1:$E$76,5,FALSE)</f>
        <v>The Menagerie, Part I</v>
      </c>
      <c r="G140" s="7">
        <f>VLOOKUP(D140,episodes!$A$1:$D$76,3,FALSE)</f>
        <v>1</v>
      </c>
      <c r="H140" s="7">
        <f>VLOOKUP(D140,episodes!$A$1:$D$76,4,FALSE)</f>
        <v>11</v>
      </c>
      <c r="I140" s="11">
        <v>7</v>
      </c>
      <c r="J140" s="1" t="s">
        <v>2592</v>
      </c>
      <c r="K140" s="12"/>
      <c r="L140" s="12"/>
      <c r="M140" s="1"/>
      <c r="N140" s="5"/>
      <c r="O140" s="1"/>
      <c r="P140" s="1"/>
      <c r="V140" s="2"/>
    </row>
    <row r="141" spans="1:22" x14ac:dyDescent="0.3">
      <c r="A141" s="2" t="s">
        <v>1828</v>
      </c>
      <c r="B141" s="1" t="s">
        <v>765</v>
      </c>
      <c r="C141" s="28" t="s">
        <v>2136</v>
      </c>
      <c r="D141" s="4">
        <v>111</v>
      </c>
      <c r="E141" s="8">
        <f>VLOOKUP(D141,episodes!$A$1:$B$76,2,FALSE)</f>
        <v>12</v>
      </c>
      <c r="F141" s="7" t="str">
        <f>VLOOKUP(D141,episodes!$A$1:$E$76,5,FALSE)</f>
        <v>The Menagerie, Part I</v>
      </c>
      <c r="G141" s="7">
        <f>VLOOKUP(D141,episodes!$A$1:$D$76,3,FALSE)</f>
        <v>1</v>
      </c>
      <c r="H141" s="7">
        <f>VLOOKUP(D141,episodes!$A$1:$D$76,4,FALSE)</f>
        <v>11</v>
      </c>
      <c r="I141" s="11">
        <v>8</v>
      </c>
      <c r="J141" s="1" t="s">
        <v>2592</v>
      </c>
      <c r="K141" s="12"/>
      <c r="L141" s="12"/>
      <c r="M141" s="1"/>
      <c r="N141" s="5"/>
      <c r="O141" s="1"/>
      <c r="P141" s="1"/>
      <c r="V141" s="2"/>
    </row>
    <row r="142" spans="1:22" x14ac:dyDescent="0.3">
      <c r="A142" s="2" t="s">
        <v>1828</v>
      </c>
      <c r="B142" s="1" t="s">
        <v>765</v>
      </c>
      <c r="C142" s="28" t="s">
        <v>2143</v>
      </c>
      <c r="D142" s="4">
        <v>113</v>
      </c>
      <c r="E142" s="8">
        <f>VLOOKUP(D142,episodes!$A$1:$B$76,2,FALSE)</f>
        <v>14</v>
      </c>
      <c r="F142" s="7" t="str">
        <f>VLOOKUP(D142,episodes!$A$1:$E$76,5,FALSE)</f>
        <v>The Conscience of the King</v>
      </c>
      <c r="G142" s="7">
        <f>VLOOKUP(D142,episodes!$A$1:$D$76,3,FALSE)</f>
        <v>1</v>
      </c>
      <c r="H142" s="7">
        <f>VLOOKUP(D142,episodes!$A$1:$D$76,4,FALSE)</f>
        <v>13</v>
      </c>
      <c r="I142" s="11">
        <v>1</v>
      </c>
      <c r="J142" s="1" t="s">
        <v>2592</v>
      </c>
      <c r="K142" s="12"/>
      <c r="L142" s="12"/>
      <c r="M142" s="1"/>
      <c r="N142" s="5"/>
      <c r="O142" s="1"/>
      <c r="P142" s="1"/>
      <c r="V142" s="2"/>
    </row>
    <row r="143" spans="1:22" x14ac:dyDescent="0.3">
      <c r="A143" s="2" t="s">
        <v>1828</v>
      </c>
      <c r="B143" s="1" t="s">
        <v>765</v>
      </c>
      <c r="C143" s="28" t="s">
        <v>2003</v>
      </c>
      <c r="D143" s="4">
        <v>113</v>
      </c>
      <c r="E143" s="8">
        <f>VLOOKUP(D143,episodes!$A$1:$B$76,2,FALSE)</f>
        <v>14</v>
      </c>
      <c r="F143" s="7" t="str">
        <f>VLOOKUP(D143,episodes!$A$1:$E$76,5,FALSE)</f>
        <v>The Conscience of the King</v>
      </c>
      <c r="G143" s="7">
        <f>VLOOKUP(D143,episodes!$A$1:$D$76,3,FALSE)</f>
        <v>1</v>
      </c>
      <c r="H143" s="7">
        <f>VLOOKUP(D143,episodes!$A$1:$D$76,4,FALSE)</f>
        <v>13</v>
      </c>
      <c r="I143" s="11">
        <v>2</v>
      </c>
      <c r="J143" s="1" t="s">
        <v>2592</v>
      </c>
      <c r="K143" s="12"/>
      <c r="L143" s="12"/>
      <c r="M143" s="1"/>
      <c r="N143" s="5"/>
      <c r="O143" s="1"/>
      <c r="P143" s="1"/>
      <c r="V143" s="2"/>
    </row>
    <row r="144" spans="1:22" x14ac:dyDescent="0.3">
      <c r="A144" s="2" t="s">
        <v>1828</v>
      </c>
      <c r="B144" s="1" t="s">
        <v>765</v>
      </c>
      <c r="C144" s="28" t="s">
        <v>2144</v>
      </c>
      <c r="D144" s="4">
        <v>113</v>
      </c>
      <c r="E144" s="8">
        <f>VLOOKUP(D144,episodes!$A$1:$B$76,2,FALSE)</f>
        <v>14</v>
      </c>
      <c r="F144" s="7" t="str">
        <f>VLOOKUP(D144,episodes!$A$1:$E$76,5,FALSE)</f>
        <v>The Conscience of the King</v>
      </c>
      <c r="G144" s="7">
        <f>VLOOKUP(D144,episodes!$A$1:$D$76,3,FALSE)</f>
        <v>1</v>
      </c>
      <c r="H144" s="7">
        <f>VLOOKUP(D144,episodes!$A$1:$D$76,4,FALSE)</f>
        <v>13</v>
      </c>
      <c r="I144" s="11">
        <v>3</v>
      </c>
      <c r="J144" s="1" t="s">
        <v>2592</v>
      </c>
      <c r="K144" s="12"/>
      <c r="L144" s="12"/>
      <c r="M144" s="2"/>
      <c r="N144" s="5"/>
      <c r="O144" s="1"/>
      <c r="P144" s="1"/>
      <c r="V144" s="2"/>
    </row>
    <row r="145" spans="1:22" x14ac:dyDescent="0.3">
      <c r="A145" s="2" t="s">
        <v>1828</v>
      </c>
      <c r="B145" s="1" t="s">
        <v>765</v>
      </c>
      <c r="C145" s="28" t="s">
        <v>2144</v>
      </c>
      <c r="D145" s="4">
        <v>113</v>
      </c>
      <c r="E145" s="8">
        <f>VLOOKUP(D145,episodes!$A$1:$B$76,2,FALSE)</f>
        <v>14</v>
      </c>
      <c r="F145" s="7" t="str">
        <f>VLOOKUP(D145,episodes!$A$1:$E$76,5,FALSE)</f>
        <v>The Conscience of the King</v>
      </c>
      <c r="G145" s="7">
        <f>VLOOKUP(D145,episodes!$A$1:$D$76,3,FALSE)</f>
        <v>1</v>
      </c>
      <c r="H145" s="7">
        <f>VLOOKUP(D145,episodes!$A$1:$D$76,4,FALSE)</f>
        <v>13</v>
      </c>
      <c r="I145" s="11">
        <v>4</v>
      </c>
      <c r="J145" s="1" t="s">
        <v>2592</v>
      </c>
      <c r="K145" s="12"/>
      <c r="L145" s="12"/>
      <c r="M145" s="2"/>
      <c r="N145" s="1"/>
      <c r="O145" s="1"/>
      <c r="P145" s="1"/>
      <c r="V145" s="2"/>
    </row>
    <row r="146" spans="1:22" x14ac:dyDescent="0.3">
      <c r="A146" s="2" t="s">
        <v>1828</v>
      </c>
      <c r="B146" s="1" t="s">
        <v>765</v>
      </c>
      <c r="C146" s="28" t="s">
        <v>2145</v>
      </c>
      <c r="D146" s="4">
        <v>113</v>
      </c>
      <c r="E146" s="8">
        <f>VLOOKUP(D146,episodes!$A$1:$B$76,2,FALSE)</f>
        <v>14</v>
      </c>
      <c r="F146" s="7" t="str">
        <f>VLOOKUP(D146,episodes!$A$1:$E$76,5,FALSE)</f>
        <v>The Conscience of the King</v>
      </c>
      <c r="G146" s="7">
        <f>VLOOKUP(D146,episodes!$A$1:$D$76,3,FALSE)</f>
        <v>1</v>
      </c>
      <c r="H146" s="7">
        <f>VLOOKUP(D146,episodes!$A$1:$D$76,4,FALSE)</f>
        <v>13</v>
      </c>
      <c r="I146" s="11">
        <v>5</v>
      </c>
      <c r="J146" s="1" t="s">
        <v>2592</v>
      </c>
      <c r="K146" s="12"/>
      <c r="L146" s="12"/>
      <c r="M146" s="2"/>
      <c r="N146" s="1"/>
      <c r="O146" s="1"/>
      <c r="P146" s="1"/>
      <c r="V146" s="2"/>
    </row>
    <row r="147" spans="1:22" x14ac:dyDescent="0.3">
      <c r="A147" s="2" t="s">
        <v>1828</v>
      </c>
      <c r="B147" s="1" t="s">
        <v>765</v>
      </c>
      <c r="C147" s="28" t="s">
        <v>2151</v>
      </c>
      <c r="D147" s="3">
        <v>114</v>
      </c>
      <c r="E147" s="8">
        <f>VLOOKUP(D147,episodes!$A$1:$B$76,2,FALSE)</f>
        <v>15</v>
      </c>
      <c r="F147" s="7" t="str">
        <f>VLOOKUP(D147,episodes!$A$1:$E$76,5,FALSE)</f>
        <v>Balance of Terror</v>
      </c>
      <c r="G147" s="7">
        <f>VLOOKUP(D147,episodes!$A$1:$D$76,3,FALSE)</f>
        <v>1</v>
      </c>
      <c r="H147" s="7">
        <f>VLOOKUP(D147,episodes!$A$1:$D$76,4,FALSE)</f>
        <v>14</v>
      </c>
      <c r="I147" s="11">
        <v>0</v>
      </c>
      <c r="J147" s="1" t="s">
        <v>2592</v>
      </c>
      <c r="K147" s="12"/>
      <c r="L147" s="12"/>
      <c r="M147" s="2"/>
      <c r="N147" s="5"/>
      <c r="O147" s="1"/>
      <c r="P147" s="1"/>
      <c r="V147" s="2"/>
    </row>
    <row r="148" spans="1:22" x14ac:dyDescent="0.3">
      <c r="A148" s="2" t="s">
        <v>1828</v>
      </c>
      <c r="B148" s="1" t="s">
        <v>765</v>
      </c>
      <c r="C148" s="28" t="s">
        <v>1441</v>
      </c>
      <c r="D148" s="3">
        <v>115</v>
      </c>
      <c r="E148" s="8">
        <f>VLOOKUP(D148,episodes!$A$1:$B$76,2,FALSE)</f>
        <v>16</v>
      </c>
      <c r="F148" s="7" t="str">
        <f>VLOOKUP(D148,episodes!$A$1:$E$76,5,FALSE)</f>
        <v>Shore Leave</v>
      </c>
      <c r="G148" s="7">
        <f>VLOOKUP(D148,episodes!$A$1:$D$76,3,FALSE)</f>
        <v>1</v>
      </c>
      <c r="H148" s="7">
        <f>VLOOKUP(D148,episodes!$A$1:$D$76,4,FALSE)</f>
        <v>15</v>
      </c>
      <c r="I148" s="11">
        <v>9</v>
      </c>
      <c r="J148" s="1" t="s">
        <v>2592</v>
      </c>
      <c r="K148" s="12"/>
      <c r="L148" s="12"/>
      <c r="M148" s="1"/>
      <c r="N148" s="5"/>
      <c r="O148" s="1"/>
      <c r="P148" s="1"/>
      <c r="V148" s="2"/>
    </row>
    <row r="149" spans="1:22" x14ac:dyDescent="0.3">
      <c r="A149" s="2" t="s">
        <v>1828</v>
      </c>
      <c r="B149" s="1" t="s">
        <v>766</v>
      </c>
      <c r="C149" s="28" t="s">
        <v>2162</v>
      </c>
      <c r="D149" s="3">
        <v>115</v>
      </c>
      <c r="E149" s="8">
        <f>VLOOKUP(D149,episodes!$A$1:$B$76,2,FALSE)</f>
        <v>16</v>
      </c>
      <c r="F149" s="7" t="str">
        <f>VLOOKUP(D149,episodes!$A$1:$E$76,5,FALSE)</f>
        <v>Shore Leave</v>
      </c>
      <c r="G149" s="7">
        <f>VLOOKUP(D149,episodes!$A$1:$D$76,3,FALSE)</f>
        <v>1</v>
      </c>
      <c r="H149" s="7">
        <f>VLOOKUP(D149,episodes!$A$1:$D$76,4,FALSE)</f>
        <v>15</v>
      </c>
      <c r="I149" s="11">
        <v>10</v>
      </c>
      <c r="J149" s="1" t="s">
        <v>2592</v>
      </c>
      <c r="K149" s="12"/>
      <c r="L149" s="12"/>
      <c r="M149" s="1"/>
      <c r="N149" s="1"/>
      <c r="O149" s="1"/>
      <c r="P149" s="1"/>
      <c r="V149" s="2"/>
    </row>
    <row r="150" spans="1:22" x14ac:dyDescent="0.3">
      <c r="A150" s="2" t="s">
        <v>1828</v>
      </c>
      <c r="B150" s="1" t="s">
        <v>766</v>
      </c>
      <c r="C150" s="28" t="s">
        <v>2181</v>
      </c>
      <c r="D150" s="3">
        <v>116</v>
      </c>
      <c r="E150" s="8">
        <f>VLOOKUP(D150,episodes!$A$1:$B$76,2,FALSE)</f>
        <v>17</v>
      </c>
      <c r="F150" s="7" t="str">
        <f>VLOOKUP(D150,episodes!$A$1:$E$76,5,FALSE)</f>
        <v>The Galileo Seven</v>
      </c>
      <c r="G150" s="7">
        <f>VLOOKUP(D150,episodes!$A$1:$D$76,3,FALSE)</f>
        <v>1</v>
      </c>
      <c r="H150" s="7">
        <f>VLOOKUP(D150,episodes!$A$1:$D$76,4,FALSE)</f>
        <v>16</v>
      </c>
      <c r="I150" s="11">
        <v>1</v>
      </c>
      <c r="J150" s="1" t="s">
        <v>2592</v>
      </c>
      <c r="K150" s="12"/>
      <c r="L150" s="12"/>
      <c r="M150" s="1"/>
      <c r="N150" s="1"/>
      <c r="O150" s="1"/>
      <c r="P150" s="1"/>
      <c r="V150" s="2"/>
    </row>
    <row r="151" spans="1:22" x14ac:dyDescent="0.3">
      <c r="A151" s="2" t="s">
        <v>1828</v>
      </c>
      <c r="B151" s="1" t="s">
        <v>765</v>
      </c>
      <c r="C151" s="28" t="s">
        <v>2003</v>
      </c>
      <c r="D151" s="3">
        <v>117</v>
      </c>
      <c r="E151" s="8">
        <f>VLOOKUP(D151,episodes!$A$1:$B$76,2,FALSE)</f>
        <v>18</v>
      </c>
      <c r="F151" s="7" t="str">
        <f>VLOOKUP(D151,episodes!$A$1:$E$76,5,FALSE)</f>
        <v>The Squire of Gothos</v>
      </c>
      <c r="G151" s="7">
        <f>VLOOKUP(D151,episodes!$A$1:$D$76,3,FALSE)</f>
        <v>1</v>
      </c>
      <c r="H151" s="7">
        <f>VLOOKUP(D151,episodes!$A$1:$D$76,4,FALSE)</f>
        <v>17</v>
      </c>
      <c r="I151" s="11">
        <v>5</v>
      </c>
      <c r="J151" s="1" t="s">
        <v>2592</v>
      </c>
      <c r="K151" s="12"/>
      <c r="L151" s="12"/>
      <c r="M151" s="1"/>
      <c r="N151" s="1"/>
      <c r="O151" s="1"/>
      <c r="P151" s="1"/>
      <c r="V151" s="2"/>
    </row>
    <row r="152" spans="1:22" x14ac:dyDescent="0.3">
      <c r="A152" s="2" t="s">
        <v>1828</v>
      </c>
      <c r="B152" s="1" t="s">
        <v>765</v>
      </c>
      <c r="C152" s="28" t="s">
        <v>1995</v>
      </c>
      <c r="D152" s="3">
        <v>117</v>
      </c>
      <c r="E152" s="8">
        <f>VLOOKUP(D152,episodes!$A$1:$B$76,2,FALSE)</f>
        <v>18</v>
      </c>
      <c r="F152" s="7" t="str">
        <f>VLOOKUP(D152,episodes!$A$1:$E$76,5,FALSE)</f>
        <v>The Squire of Gothos</v>
      </c>
      <c r="G152" s="7">
        <f>VLOOKUP(D152,episodes!$A$1:$D$76,3,FALSE)</f>
        <v>1</v>
      </c>
      <c r="H152" s="7">
        <f>VLOOKUP(D152,episodes!$A$1:$D$76,4,FALSE)</f>
        <v>17</v>
      </c>
      <c r="I152" s="11">
        <v>6</v>
      </c>
      <c r="J152" s="1" t="s">
        <v>2592</v>
      </c>
      <c r="K152" s="12"/>
      <c r="L152" s="12"/>
      <c r="M152" s="1"/>
      <c r="N152" s="1"/>
      <c r="O152" s="1"/>
      <c r="P152" s="1"/>
      <c r="V152" s="2"/>
    </row>
    <row r="153" spans="1:22" x14ac:dyDescent="0.3">
      <c r="A153" s="2" t="s">
        <v>1828</v>
      </c>
      <c r="B153" s="1" t="s">
        <v>765</v>
      </c>
      <c r="C153" s="28" t="s">
        <v>2213</v>
      </c>
      <c r="D153" s="3">
        <v>119</v>
      </c>
      <c r="E153" s="8">
        <f>VLOOKUP(D153,episodes!$A$1:$B$76,2,FALSE)</f>
        <v>20</v>
      </c>
      <c r="F153" s="7" t="str">
        <f>VLOOKUP(D153,episodes!$A$1:$E$76,5,FALSE)</f>
        <v>Tomorrow Is Yesterday</v>
      </c>
      <c r="G153" s="7">
        <f>VLOOKUP(D153,episodes!$A$1:$D$76,3,FALSE)</f>
        <v>1</v>
      </c>
      <c r="H153" s="7">
        <f>VLOOKUP(D153,episodes!$A$1:$D$76,4,FALSE)</f>
        <v>19</v>
      </c>
      <c r="I153" s="11">
        <v>3</v>
      </c>
      <c r="J153" s="1" t="s">
        <v>2592</v>
      </c>
      <c r="K153" s="12"/>
      <c r="L153" s="12"/>
      <c r="M153" s="1"/>
      <c r="N153" s="1"/>
      <c r="O153" s="1"/>
      <c r="P153" s="1"/>
      <c r="V153" s="2"/>
    </row>
    <row r="154" spans="1:22" x14ac:dyDescent="0.3">
      <c r="A154" s="2" t="s">
        <v>1828</v>
      </c>
      <c r="B154" s="1" t="s">
        <v>765</v>
      </c>
      <c r="C154" s="28" t="s">
        <v>2214</v>
      </c>
      <c r="D154" s="3">
        <v>119</v>
      </c>
      <c r="E154" s="8">
        <f>VLOOKUP(D154,episodes!$A$1:$B$76,2,FALSE)</f>
        <v>20</v>
      </c>
      <c r="F154" s="7" t="str">
        <f>VLOOKUP(D154,episodes!$A$1:$E$76,5,FALSE)</f>
        <v>Tomorrow Is Yesterday</v>
      </c>
      <c r="G154" s="7">
        <f>VLOOKUP(D154,episodes!$A$1:$D$76,3,FALSE)</f>
        <v>1</v>
      </c>
      <c r="H154" s="7">
        <f>VLOOKUP(D154,episodes!$A$1:$D$76,4,FALSE)</f>
        <v>19</v>
      </c>
      <c r="I154" s="11">
        <v>4</v>
      </c>
      <c r="J154" s="1" t="s">
        <v>2592</v>
      </c>
      <c r="K154" s="12"/>
      <c r="L154" s="12"/>
      <c r="M154" s="1"/>
      <c r="N154" s="1"/>
      <c r="O154" s="1"/>
      <c r="P154" s="1"/>
      <c r="V154" s="2"/>
    </row>
    <row r="155" spans="1:22" x14ac:dyDescent="0.3">
      <c r="A155" s="2" t="s">
        <v>1828</v>
      </c>
      <c r="B155" s="1" t="s">
        <v>765</v>
      </c>
      <c r="C155" s="28" t="s">
        <v>2227</v>
      </c>
      <c r="D155" s="3">
        <v>120</v>
      </c>
      <c r="E155" s="8">
        <f>VLOOKUP(D155,episodes!$A$1:$B$76,2,FALSE)</f>
        <v>21</v>
      </c>
      <c r="F155" s="7" t="str">
        <f>VLOOKUP(D155,episodes!$A$1:$E$76,5,FALSE)</f>
        <v>Court Martial</v>
      </c>
      <c r="G155" s="7">
        <f>VLOOKUP(D155,episodes!$A$1:$D$76,3,FALSE)</f>
        <v>1</v>
      </c>
      <c r="H155" s="7">
        <f>VLOOKUP(D155,episodes!$A$1:$D$76,4,FALSE)</f>
        <v>20</v>
      </c>
      <c r="I155" s="11">
        <v>2</v>
      </c>
      <c r="J155" s="1" t="s">
        <v>2592</v>
      </c>
      <c r="K155" s="12"/>
      <c r="L155" s="12"/>
      <c r="M155" s="2"/>
      <c r="N155" s="5"/>
      <c r="O155" s="1"/>
      <c r="P155" s="2"/>
      <c r="V155" s="2"/>
    </row>
    <row r="156" spans="1:22" x14ac:dyDescent="0.3">
      <c r="A156" s="2" t="s">
        <v>1828</v>
      </c>
      <c r="B156" s="1" t="s">
        <v>765</v>
      </c>
      <c r="C156" s="28" t="s">
        <v>2228</v>
      </c>
      <c r="D156" s="3">
        <v>120</v>
      </c>
      <c r="E156" s="8">
        <f>VLOOKUP(D156,episodes!$A$1:$B$76,2,FALSE)</f>
        <v>21</v>
      </c>
      <c r="F156" s="7" t="str">
        <f>VLOOKUP(D156,episodes!$A$1:$E$76,5,FALSE)</f>
        <v>Court Martial</v>
      </c>
      <c r="G156" s="7">
        <f>VLOOKUP(D156,episodes!$A$1:$D$76,3,FALSE)</f>
        <v>1</v>
      </c>
      <c r="H156" s="7">
        <f>VLOOKUP(D156,episodes!$A$1:$D$76,4,FALSE)</f>
        <v>20</v>
      </c>
      <c r="I156" s="11">
        <v>3</v>
      </c>
      <c r="J156" s="1" t="s">
        <v>2592</v>
      </c>
      <c r="K156" s="12"/>
      <c r="L156" s="12"/>
      <c r="M156" s="1"/>
      <c r="N156" s="1"/>
      <c r="O156" s="1"/>
      <c r="P156" s="1"/>
      <c r="V156" s="2"/>
    </row>
    <row r="157" spans="1:22" x14ac:dyDescent="0.3">
      <c r="A157" s="2" t="s">
        <v>1828</v>
      </c>
      <c r="B157" s="1" t="s">
        <v>765</v>
      </c>
      <c r="C157" s="28" t="s">
        <v>2237</v>
      </c>
      <c r="D157" s="3">
        <v>121</v>
      </c>
      <c r="E157" s="8">
        <f>VLOOKUP(D157,episodes!$A$1:$B$76,2,FALSE)</f>
        <v>22</v>
      </c>
      <c r="F157" s="7" t="str">
        <f>VLOOKUP(D157,episodes!$A$1:$E$76,5,FALSE)</f>
        <v>The Return of the Archons</v>
      </c>
      <c r="G157" s="7">
        <f>VLOOKUP(D157,episodes!$A$1:$D$76,3,FALSE)</f>
        <v>1</v>
      </c>
      <c r="H157" s="7">
        <f>VLOOKUP(D157,episodes!$A$1:$D$76,4,FALSE)</f>
        <v>21</v>
      </c>
      <c r="I157" s="11">
        <v>7</v>
      </c>
      <c r="J157" s="1" t="s">
        <v>2592</v>
      </c>
      <c r="K157" s="12"/>
      <c r="L157" s="12"/>
      <c r="M157" s="1"/>
      <c r="N157" s="1"/>
      <c r="O157" s="1"/>
      <c r="P157" s="1"/>
      <c r="V157" s="2"/>
    </row>
    <row r="158" spans="1:22" x14ac:dyDescent="0.3">
      <c r="A158" s="2" t="s">
        <v>1828</v>
      </c>
      <c r="B158" s="1" t="s">
        <v>765</v>
      </c>
      <c r="C158" s="28" t="s">
        <v>2238</v>
      </c>
      <c r="D158" s="3">
        <v>121</v>
      </c>
      <c r="E158" s="8">
        <f>VLOOKUP(D158,episodes!$A$1:$B$76,2,FALSE)</f>
        <v>22</v>
      </c>
      <c r="F158" s="7" t="str">
        <f>VLOOKUP(D158,episodes!$A$1:$E$76,5,FALSE)</f>
        <v>The Return of the Archons</v>
      </c>
      <c r="G158" s="7">
        <f>VLOOKUP(D158,episodes!$A$1:$D$76,3,FALSE)</f>
        <v>1</v>
      </c>
      <c r="H158" s="7">
        <f>VLOOKUP(D158,episodes!$A$1:$D$76,4,FALSE)</f>
        <v>21</v>
      </c>
      <c r="I158" s="11">
        <v>8</v>
      </c>
      <c r="J158" s="1" t="s">
        <v>2592</v>
      </c>
      <c r="K158" s="12"/>
      <c r="L158" s="12"/>
      <c r="M158" s="1"/>
      <c r="N158" s="1"/>
      <c r="O158" s="1"/>
      <c r="P158" s="1"/>
      <c r="V158" s="2"/>
    </row>
    <row r="159" spans="1:22" x14ac:dyDescent="0.3">
      <c r="A159" s="2" t="s">
        <v>1828</v>
      </c>
      <c r="B159" s="1" t="s">
        <v>765</v>
      </c>
      <c r="C159" s="28" t="s">
        <v>2247</v>
      </c>
      <c r="D159" s="3">
        <v>122</v>
      </c>
      <c r="E159" s="8">
        <f>VLOOKUP(D159,episodes!$A$1:$B$76,2,FALSE)</f>
        <v>23</v>
      </c>
      <c r="F159" s="7" t="str">
        <f>VLOOKUP(D159,episodes!$A$1:$E$76,5,FALSE)</f>
        <v>Space Seed</v>
      </c>
      <c r="G159" s="7">
        <f>VLOOKUP(D159,episodes!$A$1:$D$76,3,FALSE)</f>
        <v>1</v>
      </c>
      <c r="H159" s="7">
        <f>VLOOKUP(D159,episodes!$A$1:$D$76,4,FALSE)</f>
        <v>22</v>
      </c>
      <c r="I159" s="11">
        <v>1</v>
      </c>
      <c r="J159" s="1" t="s">
        <v>2592</v>
      </c>
      <c r="K159" s="12"/>
      <c r="L159" s="12"/>
      <c r="M159" s="18"/>
      <c r="N159" s="1"/>
      <c r="O159" s="2"/>
      <c r="P159" s="1"/>
      <c r="V159" s="2"/>
    </row>
    <row r="160" spans="1:22" x14ac:dyDescent="0.3">
      <c r="A160" s="2" t="s">
        <v>1828</v>
      </c>
      <c r="B160" s="1" t="s">
        <v>765</v>
      </c>
      <c r="C160" s="28" t="s">
        <v>2248</v>
      </c>
      <c r="D160" s="3">
        <v>122</v>
      </c>
      <c r="E160" s="8">
        <f>VLOOKUP(D160,episodes!$A$1:$B$76,2,FALSE)</f>
        <v>23</v>
      </c>
      <c r="F160" s="7" t="str">
        <f>VLOOKUP(D160,episodes!$A$1:$E$76,5,FALSE)</f>
        <v>Space Seed</v>
      </c>
      <c r="G160" s="7">
        <f>VLOOKUP(D160,episodes!$A$1:$D$76,3,FALSE)</f>
        <v>1</v>
      </c>
      <c r="H160" s="7">
        <f>VLOOKUP(D160,episodes!$A$1:$D$76,4,FALSE)</f>
        <v>22</v>
      </c>
      <c r="I160" s="11">
        <v>2</v>
      </c>
      <c r="J160" s="1" t="s">
        <v>2592</v>
      </c>
      <c r="K160" s="12"/>
      <c r="L160" s="12"/>
      <c r="M160" s="2"/>
      <c r="N160" s="2"/>
      <c r="O160" s="2"/>
      <c r="P160" s="2"/>
      <c r="V160" s="2"/>
    </row>
    <row r="161" spans="1:22" x14ac:dyDescent="0.3">
      <c r="A161" s="2" t="s">
        <v>1828</v>
      </c>
      <c r="B161" s="1" t="s">
        <v>765</v>
      </c>
      <c r="C161" s="28" t="s">
        <v>2249</v>
      </c>
      <c r="D161" s="3">
        <v>122</v>
      </c>
      <c r="E161" s="8">
        <f>VLOOKUP(D161,episodes!$A$1:$B$76,2,FALSE)</f>
        <v>23</v>
      </c>
      <c r="F161" s="7" t="str">
        <f>VLOOKUP(D161,episodes!$A$1:$E$76,5,FALSE)</f>
        <v>Space Seed</v>
      </c>
      <c r="G161" s="7">
        <f>VLOOKUP(D161,episodes!$A$1:$D$76,3,FALSE)</f>
        <v>1</v>
      </c>
      <c r="H161" s="7">
        <f>VLOOKUP(D161,episodes!$A$1:$D$76,4,FALSE)</f>
        <v>22</v>
      </c>
      <c r="I161" s="11">
        <v>3</v>
      </c>
      <c r="J161" s="1" t="s">
        <v>2592</v>
      </c>
      <c r="K161" s="12"/>
      <c r="L161" s="12"/>
      <c r="M161" s="2"/>
      <c r="N161" s="2"/>
      <c r="O161" s="2"/>
      <c r="P161" s="2"/>
      <c r="V161" s="2"/>
    </row>
    <row r="162" spans="1:22" x14ac:dyDescent="0.3">
      <c r="A162" s="2" t="s">
        <v>1828</v>
      </c>
      <c r="B162" s="1" t="s">
        <v>765</v>
      </c>
      <c r="C162" s="28" t="s">
        <v>2250</v>
      </c>
      <c r="D162" s="3">
        <v>122</v>
      </c>
      <c r="E162" s="8">
        <f>VLOOKUP(D162,episodes!$A$1:$B$76,2,FALSE)</f>
        <v>23</v>
      </c>
      <c r="F162" s="7" t="str">
        <f>VLOOKUP(D162,episodes!$A$1:$E$76,5,FALSE)</f>
        <v>Space Seed</v>
      </c>
      <c r="G162" s="7">
        <f>VLOOKUP(D162,episodes!$A$1:$D$76,3,FALSE)</f>
        <v>1</v>
      </c>
      <c r="H162" s="7">
        <f>VLOOKUP(D162,episodes!$A$1:$D$76,4,FALSE)</f>
        <v>22</v>
      </c>
      <c r="I162" s="11">
        <v>4</v>
      </c>
      <c r="J162" s="1" t="s">
        <v>2592</v>
      </c>
      <c r="K162" s="12"/>
      <c r="L162" s="12"/>
      <c r="M162" s="2"/>
      <c r="N162" s="5"/>
      <c r="O162" s="2"/>
      <c r="P162" s="2"/>
      <c r="V162" s="2"/>
    </row>
    <row r="163" spans="1:22" x14ac:dyDescent="0.3">
      <c r="A163" s="2" t="s">
        <v>1828</v>
      </c>
      <c r="B163" s="1" t="s">
        <v>765</v>
      </c>
      <c r="C163" s="28" t="s">
        <v>2279</v>
      </c>
      <c r="D163" s="3">
        <v>123</v>
      </c>
      <c r="E163" s="8">
        <f>VLOOKUP(D163,episodes!$A$1:$B$76,2,FALSE)</f>
        <v>24</v>
      </c>
      <c r="F163" s="7" t="str">
        <f>VLOOKUP(D163,episodes!$A$1:$E$76,5,FALSE)</f>
        <v>A Taste of Armageddon</v>
      </c>
      <c r="G163" s="7">
        <f>VLOOKUP(D163,episodes!$A$1:$D$76,3,FALSE)</f>
        <v>1</v>
      </c>
      <c r="H163" s="7">
        <f>VLOOKUP(D163,episodes!$A$1:$D$76,4,FALSE)</f>
        <v>23</v>
      </c>
      <c r="I163" s="11">
        <v>6</v>
      </c>
      <c r="J163" s="1" t="s">
        <v>2592</v>
      </c>
      <c r="K163" s="12"/>
      <c r="L163" s="12"/>
      <c r="M163" s="2"/>
      <c r="N163" s="32"/>
      <c r="O163" s="2"/>
      <c r="P163" s="2"/>
      <c r="V163" s="2"/>
    </row>
    <row r="164" spans="1:22" x14ac:dyDescent="0.3">
      <c r="A164" s="2" t="s">
        <v>1828</v>
      </c>
      <c r="B164" s="1" t="s">
        <v>765</v>
      </c>
      <c r="C164" s="28" t="s">
        <v>2287</v>
      </c>
      <c r="D164" s="3">
        <v>124</v>
      </c>
      <c r="E164" s="8">
        <f>VLOOKUP(D164,episodes!$A$1:$B$76,2,FALSE)</f>
        <v>25</v>
      </c>
      <c r="F164" s="7" t="str">
        <f>VLOOKUP(D164,episodes!$A$1:$E$76,5,FALSE)</f>
        <v>This Side of Paradise</v>
      </c>
      <c r="G164" s="7">
        <f>VLOOKUP(D164,episodes!$A$1:$D$76,3,FALSE)</f>
        <v>1</v>
      </c>
      <c r="H164" s="7">
        <f>VLOOKUP(D164,episodes!$A$1:$D$76,4,FALSE)</f>
        <v>24</v>
      </c>
      <c r="I164" s="11">
        <v>10</v>
      </c>
      <c r="J164" s="1" t="s">
        <v>2592</v>
      </c>
      <c r="K164" s="12"/>
      <c r="L164" s="12"/>
      <c r="M164" s="1"/>
      <c r="N164" s="5"/>
      <c r="O164" s="2"/>
      <c r="P164" s="2"/>
      <c r="V164" s="2"/>
    </row>
    <row r="165" spans="1:22" x14ac:dyDescent="0.3">
      <c r="A165" s="2" t="s">
        <v>1828</v>
      </c>
      <c r="B165" s="1" t="s">
        <v>765</v>
      </c>
      <c r="C165" s="28" t="s">
        <v>2288</v>
      </c>
      <c r="D165" s="3">
        <v>124</v>
      </c>
      <c r="E165" s="8">
        <f>VLOOKUP(D165,episodes!$A$1:$B$76,2,FALSE)</f>
        <v>25</v>
      </c>
      <c r="F165" s="7" t="str">
        <f>VLOOKUP(D165,episodes!$A$1:$E$76,5,FALSE)</f>
        <v>This Side of Paradise</v>
      </c>
      <c r="G165" s="7">
        <f>VLOOKUP(D165,episodes!$A$1:$D$76,3,FALSE)</f>
        <v>1</v>
      </c>
      <c r="H165" s="7">
        <f>VLOOKUP(D165,episodes!$A$1:$D$76,4,FALSE)</f>
        <v>24</v>
      </c>
      <c r="I165" s="11">
        <v>11</v>
      </c>
      <c r="J165" s="1" t="s">
        <v>2592</v>
      </c>
      <c r="K165" s="12"/>
      <c r="L165" s="12"/>
      <c r="M165" s="1"/>
      <c r="N165" s="5"/>
      <c r="O165" s="2"/>
      <c r="P165" s="2"/>
      <c r="V165" s="2"/>
    </row>
    <row r="166" spans="1:22" x14ac:dyDescent="0.3">
      <c r="A166" s="2" t="s">
        <v>1828</v>
      </c>
      <c r="B166" s="1" t="s">
        <v>765</v>
      </c>
      <c r="C166" s="28" t="s">
        <v>2289</v>
      </c>
      <c r="D166" s="3">
        <v>124</v>
      </c>
      <c r="E166" s="8">
        <f>VLOOKUP(D166,episodes!$A$1:$B$76,2,FALSE)</f>
        <v>25</v>
      </c>
      <c r="F166" s="7" t="str">
        <f>VLOOKUP(D166,episodes!$A$1:$E$76,5,FALSE)</f>
        <v>This Side of Paradise</v>
      </c>
      <c r="G166" s="7">
        <f>VLOOKUP(D166,episodes!$A$1:$D$76,3,FALSE)</f>
        <v>1</v>
      </c>
      <c r="H166" s="7">
        <f>VLOOKUP(D166,episodes!$A$1:$D$76,4,FALSE)</f>
        <v>24</v>
      </c>
      <c r="I166" s="11">
        <v>12</v>
      </c>
      <c r="J166" s="1" t="s">
        <v>2592</v>
      </c>
      <c r="K166" s="12"/>
      <c r="L166" s="12"/>
      <c r="M166" s="1"/>
      <c r="N166" s="5"/>
      <c r="O166" s="1"/>
      <c r="P166" s="2"/>
      <c r="V166" s="2"/>
    </row>
    <row r="167" spans="1:22" x14ac:dyDescent="0.3">
      <c r="A167" s="2" t="s">
        <v>1828</v>
      </c>
      <c r="B167" s="1" t="s">
        <v>765</v>
      </c>
      <c r="C167" s="28" t="s">
        <v>2117</v>
      </c>
      <c r="D167" s="3">
        <v>124</v>
      </c>
      <c r="E167" s="8">
        <f>VLOOKUP(D167,episodes!$A$1:$B$76,2,FALSE)</f>
        <v>25</v>
      </c>
      <c r="F167" s="7" t="str">
        <f>VLOOKUP(D167,episodes!$A$1:$E$76,5,FALSE)</f>
        <v>This Side of Paradise</v>
      </c>
      <c r="G167" s="7">
        <f>VLOOKUP(D167,episodes!$A$1:$D$76,3,FALSE)</f>
        <v>1</v>
      </c>
      <c r="H167" s="7">
        <f>VLOOKUP(D167,episodes!$A$1:$D$76,4,FALSE)</f>
        <v>24</v>
      </c>
      <c r="I167" s="11">
        <v>13</v>
      </c>
      <c r="J167" s="1" t="s">
        <v>2592</v>
      </c>
      <c r="K167" s="12"/>
      <c r="L167" s="12"/>
      <c r="M167" s="1"/>
      <c r="N167" s="32"/>
      <c r="O167" s="2"/>
      <c r="P167" s="2"/>
      <c r="V167" s="2"/>
    </row>
    <row r="168" spans="1:22" x14ac:dyDescent="0.3">
      <c r="A168" s="2" t="s">
        <v>1828</v>
      </c>
      <c r="B168" s="1" t="s">
        <v>765</v>
      </c>
      <c r="C168" s="28" t="s">
        <v>1995</v>
      </c>
      <c r="D168" s="3">
        <v>124</v>
      </c>
      <c r="E168" s="8">
        <f>VLOOKUP(D168,episodes!$A$1:$B$76,2,FALSE)</f>
        <v>25</v>
      </c>
      <c r="F168" s="7" t="str">
        <f>VLOOKUP(D168,episodes!$A$1:$E$76,5,FALSE)</f>
        <v>This Side of Paradise</v>
      </c>
      <c r="G168" s="7">
        <f>VLOOKUP(D168,episodes!$A$1:$D$76,3,FALSE)</f>
        <v>1</v>
      </c>
      <c r="H168" s="7">
        <f>VLOOKUP(D168,episodes!$A$1:$D$76,4,FALSE)</f>
        <v>24</v>
      </c>
      <c r="I168" s="11">
        <v>14</v>
      </c>
      <c r="J168" s="1" t="s">
        <v>2592</v>
      </c>
      <c r="K168" s="12"/>
      <c r="L168" s="12"/>
      <c r="M168" s="1"/>
      <c r="N168" s="32"/>
      <c r="O168" s="2"/>
      <c r="P168" s="2"/>
      <c r="V168" s="2"/>
    </row>
    <row r="169" spans="1:22" x14ac:dyDescent="0.3">
      <c r="A169" s="2" t="s">
        <v>1828</v>
      </c>
      <c r="B169" s="1" t="s">
        <v>765</v>
      </c>
      <c r="C169" s="28" t="s">
        <v>2304</v>
      </c>
      <c r="D169" s="3">
        <v>125</v>
      </c>
      <c r="E169" s="8">
        <f>VLOOKUP(D169,episodes!$A$1:$B$76,2,FALSE)</f>
        <v>26</v>
      </c>
      <c r="F169" s="7" t="str">
        <f>VLOOKUP(D169,episodes!$A$1:$E$76,5,FALSE)</f>
        <v>The Devil in the Dark</v>
      </c>
      <c r="G169" s="7">
        <f>VLOOKUP(D169,episodes!$A$1:$D$76,3,FALSE)</f>
        <v>1</v>
      </c>
      <c r="H169" s="7">
        <f>VLOOKUP(D169,episodes!$A$1:$D$76,4,FALSE)</f>
        <v>25</v>
      </c>
      <c r="I169" s="11">
        <v>10</v>
      </c>
      <c r="J169" s="1" t="s">
        <v>2592</v>
      </c>
      <c r="K169" s="12"/>
      <c r="L169" s="12"/>
      <c r="M169" s="1"/>
      <c r="N169" s="32"/>
      <c r="O169" s="2"/>
      <c r="P169" s="2"/>
      <c r="V169" s="2"/>
    </row>
    <row r="170" spans="1:22" x14ac:dyDescent="0.3">
      <c r="A170" s="2" t="s">
        <v>1828</v>
      </c>
      <c r="B170" s="1" t="s">
        <v>765</v>
      </c>
      <c r="C170" s="28" t="s">
        <v>2316</v>
      </c>
      <c r="D170" s="3">
        <v>126</v>
      </c>
      <c r="E170" s="8">
        <f>VLOOKUP(D170,episodes!$A$1:$B$76,2,FALSE)</f>
        <v>27</v>
      </c>
      <c r="F170" s="7" t="str">
        <f>VLOOKUP(D170,episodes!$A$1:$E$76,5,FALSE)</f>
        <v>Errand of Mercy</v>
      </c>
      <c r="G170" s="7">
        <f>VLOOKUP(D170,episodes!$A$1:$D$76,3,FALSE)</f>
        <v>1</v>
      </c>
      <c r="H170" s="7">
        <f>VLOOKUP(D170,episodes!$A$1:$D$76,4,FALSE)</f>
        <v>26</v>
      </c>
      <c r="I170" s="11">
        <v>3</v>
      </c>
      <c r="J170" s="1" t="s">
        <v>2592</v>
      </c>
      <c r="K170" s="12"/>
      <c r="L170" s="12"/>
      <c r="M170" s="1"/>
      <c r="N170" s="32"/>
      <c r="O170" s="2"/>
      <c r="P170" s="2"/>
      <c r="V170" s="2"/>
    </row>
    <row r="171" spans="1:22" x14ac:dyDescent="0.3">
      <c r="A171" s="2" t="s">
        <v>1828</v>
      </c>
      <c r="B171" s="1" t="s">
        <v>765</v>
      </c>
      <c r="C171" s="28" t="s">
        <v>1995</v>
      </c>
      <c r="D171" s="3">
        <v>126</v>
      </c>
      <c r="E171" s="8">
        <f>VLOOKUP(D171,episodes!$A$1:$B$76,2,FALSE)</f>
        <v>27</v>
      </c>
      <c r="F171" s="7" t="str">
        <f>VLOOKUP(D171,episodes!$A$1:$E$76,5,FALSE)</f>
        <v>Errand of Mercy</v>
      </c>
      <c r="G171" s="7">
        <f>VLOOKUP(D171,episodes!$A$1:$D$76,3,FALSE)</f>
        <v>1</v>
      </c>
      <c r="H171" s="7">
        <f>VLOOKUP(D171,episodes!$A$1:$D$76,4,FALSE)</f>
        <v>26</v>
      </c>
      <c r="I171" s="11">
        <v>4</v>
      </c>
      <c r="J171" s="1" t="s">
        <v>2592</v>
      </c>
      <c r="K171" s="12"/>
      <c r="L171" s="12"/>
      <c r="M171" s="1"/>
      <c r="N171" s="32"/>
      <c r="O171" s="2"/>
      <c r="P171" s="2"/>
      <c r="V171" s="2"/>
    </row>
    <row r="172" spans="1:22" x14ac:dyDescent="0.3">
      <c r="A172" s="2" t="s">
        <v>1828</v>
      </c>
      <c r="B172" s="1" t="s">
        <v>765</v>
      </c>
      <c r="C172" s="28" t="s">
        <v>2327</v>
      </c>
      <c r="D172" s="3">
        <v>127</v>
      </c>
      <c r="E172" s="8">
        <f>VLOOKUP(D172,episodes!$A$1:$B$76,2,FALSE)</f>
        <v>28</v>
      </c>
      <c r="F172" s="7" t="str">
        <f>VLOOKUP(D172,episodes!$A$1:$E$76,5,FALSE)</f>
        <v>The Alternative Factor</v>
      </c>
      <c r="G172" s="7">
        <f>VLOOKUP(D172,episodes!$A$1:$D$76,3,FALSE)</f>
        <v>1</v>
      </c>
      <c r="H172" s="7">
        <f>VLOOKUP(D172,episodes!$A$1:$D$76,4,FALSE)</f>
        <v>27</v>
      </c>
      <c r="I172" s="11">
        <v>0</v>
      </c>
      <c r="J172" s="1" t="s">
        <v>2592</v>
      </c>
      <c r="K172" s="12"/>
      <c r="L172" s="12"/>
      <c r="M172" s="2"/>
      <c r="N172" s="32"/>
      <c r="O172" s="2"/>
      <c r="P172" s="2"/>
      <c r="V172" s="2"/>
    </row>
    <row r="173" spans="1:22" x14ac:dyDescent="0.3">
      <c r="A173" s="2" t="s">
        <v>1828</v>
      </c>
      <c r="B173" s="1" t="s">
        <v>765</v>
      </c>
      <c r="C173" s="28" t="s">
        <v>2328</v>
      </c>
      <c r="D173" s="3">
        <v>127</v>
      </c>
      <c r="E173" s="8">
        <f>VLOOKUP(D173,episodes!$A$1:$B$76,2,FALSE)</f>
        <v>28</v>
      </c>
      <c r="F173" s="7" t="str">
        <f>VLOOKUP(D173,episodes!$A$1:$E$76,5,FALSE)</f>
        <v>The Alternative Factor</v>
      </c>
      <c r="G173" s="7">
        <f>VLOOKUP(D173,episodes!$A$1:$D$76,3,FALSE)</f>
        <v>1</v>
      </c>
      <c r="H173" s="7">
        <f>VLOOKUP(D173,episodes!$A$1:$D$76,4,FALSE)</f>
        <v>27</v>
      </c>
      <c r="I173" s="11">
        <v>1</v>
      </c>
      <c r="J173" s="1" t="s">
        <v>2592</v>
      </c>
      <c r="K173" s="12"/>
      <c r="L173" s="12"/>
      <c r="M173" s="2"/>
      <c r="N173" s="2"/>
      <c r="O173" s="2"/>
      <c r="P173" s="2"/>
      <c r="V173" s="2"/>
    </row>
    <row r="174" spans="1:22" x14ac:dyDescent="0.3">
      <c r="A174" s="2" t="s">
        <v>1828</v>
      </c>
      <c r="B174" s="1" t="s">
        <v>765</v>
      </c>
      <c r="C174" s="28" t="s">
        <v>2329</v>
      </c>
      <c r="D174" s="3">
        <v>127</v>
      </c>
      <c r="E174" s="8">
        <f>VLOOKUP(D174,episodes!$A$1:$B$76,2,FALSE)</f>
        <v>28</v>
      </c>
      <c r="F174" s="7" t="str">
        <f>VLOOKUP(D174,episodes!$A$1:$E$76,5,FALSE)</f>
        <v>The Alternative Factor</v>
      </c>
      <c r="G174" s="7">
        <f>VLOOKUP(D174,episodes!$A$1:$D$76,3,FALSE)</f>
        <v>1</v>
      </c>
      <c r="H174" s="7">
        <f>VLOOKUP(D174,episodes!$A$1:$D$76,4,FALSE)</f>
        <v>27</v>
      </c>
      <c r="I174" s="11">
        <v>2</v>
      </c>
      <c r="J174" s="1" t="s">
        <v>2592</v>
      </c>
      <c r="K174" s="12"/>
      <c r="L174" s="12"/>
      <c r="M174" s="2"/>
      <c r="N174" s="2"/>
      <c r="O174" s="2"/>
      <c r="P174" s="2"/>
      <c r="V174" s="2"/>
    </row>
    <row r="175" spans="1:22" x14ac:dyDescent="0.3">
      <c r="A175" s="2" t="s">
        <v>1828</v>
      </c>
      <c r="B175" s="1" t="s">
        <v>766</v>
      </c>
      <c r="C175" s="28" t="s">
        <v>2333</v>
      </c>
      <c r="D175" s="3">
        <v>127</v>
      </c>
      <c r="E175" s="8">
        <f>VLOOKUP(D175,episodes!$A$1:$B$76,2,FALSE)</f>
        <v>28</v>
      </c>
      <c r="F175" s="7" t="str">
        <f>VLOOKUP(D175,episodes!$A$1:$E$76,5,FALSE)</f>
        <v>The Alternative Factor</v>
      </c>
      <c r="G175" s="7">
        <f>VLOOKUP(D175,episodes!$A$1:$D$76,3,FALSE)</f>
        <v>1</v>
      </c>
      <c r="H175" s="7">
        <f>VLOOKUP(D175,episodes!$A$1:$D$76,4,FALSE)</f>
        <v>27</v>
      </c>
      <c r="I175" s="11">
        <v>3</v>
      </c>
      <c r="J175" s="1" t="s">
        <v>2592</v>
      </c>
      <c r="K175" s="12"/>
      <c r="L175" s="12"/>
      <c r="M175" s="2"/>
      <c r="N175" s="32"/>
      <c r="O175" s="2"/>
      <c r="P175" s="2"/>
      <c r="V175" s="2"/>
    </row>
    <row r="176" spans="1:22" x14ac:dyDescent="0.3">
      <c r="A176" s="2" t="s">
        <v>1828</v>
      </c>
      <c r="B176" s="1" t="s">
        <v>765</v>
      </c>
      <c r="C176" s="28" t="s">
        <v>2330</v>
      </c>
      <c r="D176" s="3">
        <v>127</v>
      </c>
      <c r="E176" s="8">
        <f>VLOOKUP(D176,episodes!$A$1:$B$76,2,FALSE)</f>
        <v>28</v>
      </c>
      <c r="F176" s="7" t="str">
        <f>VLOOKUP(D176,episodes!$A$1:$E$76,5,FALSE)</f>
        <v>The Alternative Factor</v>
      </c>
      <c r="G176" s="7">
        <f>VLOOKUP(D176,episodes!$A$1:$D$76,3,FALSE)</f>
        <v>1</v>
      </c>
      <c r="H176" s="7">
        <f>VLOOKUP(D176,episodes!$A$1:$D$76,4,FALSE)</f>
        <v>27</v>
      </c>
      <c r="I176" s="11">
        <v>4</v>
      </c>
      <c r="J176" s="1" t="s">
        <v>2592</v>
      </c>
      <c r="K176" s="12"/>
      <c r="L176" s="12"/>
      <c r="M176" s="2"/>
      <c r="N176" s="32"/>
      <c r="O176" s="2"/>
      <c r="P176" s="2"/>
      <c r="V176" s="2"/>
    </row>
    <row r="177" spans="1:22" x14ac:dyDescent="0.3">
      <c r="A177" s="2" t="s">
        <v>1828</v>
      </c>
      <c r="B177" s="1" t="s">
        <v>765</v>
      </c>
      <c r="C177" s="28" t="s">
        <v>2250</v>
      </c>
      <c r="D177" s="3">
        <v>127</v>
      </c>
      <c r="E177" s="8">
        <f>VLOOKUP(D177,episodes!$A$1:$B$76,2,FALSE)</f>
        <v>28</v>
      </c>
      <c r="F177" s="7" t="str">
        <f>VLOOKUP(D177,episodes!$A$1:$E$76,5,FALSE)</f>
        <v>The Alternative Factor</v>
      </c>
      <c r="G177" s="7">
        <f>VLOOKUP(D177,episodes!$A$1:$D$76,3,FALSE)</f>
        <v>1</v>
      </c>
      <c r="H177" s="7">
        <f>VLOOKUP(D177,episodes!$A$1:$D$76,4,FALSE)</f>
        <v>27</v>
      </c>
      <c r="I177" s="11">
        <v>5</v>
      </c>
      <c r="J177" s="1" t="s">
        <v>2592</v>
      </c>
      <c r="K177" s="12"/>
      <c r="L177" s="12"/>
      <c r="M177" s="2"/>
      <c r="N177" s="32"/>
      <c r="O177" s="2"/>
      <c r="P177" s="2"/>
      <c r="V177" s="2"/>
    </row>
    <row r="178" spans="1:22" x14ac:dyDescent="0.3">
      <c r="A178" s="2" t="s">
        <v>1828</v>
      </c>
      <c r="B178" s="1" t="s">
        <v>765</v>
      </c>
      <c r="C178" s="28" t="s">
        <v>2332</v>
      </c>
      <c r="D178" s="3">
        <v>127</v>
      </c>
      <c r="E178" s="8">
        <f>VLOOKUP(D178,episodes!$A$1:$B$76,2,FALSE)</f>
        <v>28</v>
      </c>
      <c r="F178" s="7" t="str">
        <f>VLOOKUP(D178,episodes!$A$1:$E$76,5,FALSE)</f>
        <v>The Alternative Factor</v>
      </c>
      <c r="G178" s="7">
        <f>VLOOKUP(D178,episodes!$A$1:$D$76,3,FALSE)</f>
        <v>1</v>
      </c>
      <c r="H178" s="7">
        <f>VLOOKUP(D178,episodes!$A$1:$D$76,4,FALSE)</f>
        <v>27</v>
      </c>
      <c r="I178" s="11">
        <v>6</v>
      </c>
      <c r="J178" s="1" t="s">
        <v>2592</v>
      </c>
      <c r="K178" s="12"/>
      <c r="L178" s="12"/>
      <c r="M178" s="2"/>
      <c r="N178" s="5"/>
      <c r="O178" s="2"/>
      <c r="P178" s="2"/>
      <c r="V178" s="2"/>
    </row>
    <row r="179" spans="1:22" x14ac:dyDescent="0.3">
      <c r="A179" s="2" t="s">
        <v>1828</v>
      </c>
      <c r="B179" s="1" t="s">
        <v>765</v>
      </c>
      <c r="C179" s="28" t="s">
        <v>2331</v>
      </c>
      <c r="D179" s="3">
        <v>127</v>
      </c>
      <c r="E179" s="8">
        <f>VLOOKUP(D179,episodes!$A$1:$B$76,2,FALSE)</f>
        <v>28</v>
      </c>
      <c r="F179" s="7" t="str">
        <f>VLOOKUP(D179,episodes!$A$1:$E$76,5,FALSE)</f>
        <v>The Alternative Factor</v>
      </c>
      <c r="G179" s="7">
        <f>VLOOKUP(D179,episodes!$A$1:$D$76,3,FALSE)</f>
        <v>1</v>
      </c>
      <c r="H179" s="7">
        <f>VLOOKUP(D179,episodes!$A$1:$D$76,4,FALSE)</f>
        <v>27</v>
      </c>
      <c r="I179" s="11">
        <v>7</v>
      </c>
      <c r="J179" s="1" t="s">
        <v>2592</v>
      </c>
      <c r="K179" s="12"/>
      <c r="L179" s="12"/>
      <c r="M179" s="1"/>
      <c r="N179" s="5"/>
      <c r="O179" s="1"/>
      <c r="P179" s="1"/>
      <c r="V179" s="2"/>
    </row>
    <row r="180" spans="1:22" x14ac:dyDescent="0.3">
      <c r="A180" s="2" t="s">
        <v>1828</v>
      </c>
      <c r="B180" s="1" t="s">
        <v>766</v>
      </c>
      <c r="C180" s="28" t="s">
        <v>2334</v>
      </c>
      <c r="D180" s="3">
        <v>127</v>
      </c>
      <c r="E180" s="8">
        <f>VLOOKUP(D180,episodes!$A$1:$B$76,2,FALSE)</f>
        <v>28</v>
      </c>
      <c r="F180" s="7" t="str">
        <f>VLOOKUP(D180,episodes!$A$1:$E$76,5,FALSE)</f>
        <v>The Alternative Factor</v>
      </c>
      <c r="G180" s="7">
        <f>VLOOKUP(D180,episodes!$A$1:$D$76,3,FALSE)</f>
        <v>1</v>
      </c>
      <c r="H180" s="7">
        <f>VLOOKUP(D180,episodes!$A$1:$D$76,4,FALSE)</f>
        <v>27</v>
      </c>
      <c r="I180" s="11">
        <v>8</v>
      </c>
      <c r="J180" s="1" t="s">
        <v>2592</v>
      </c>
      <c r="K180" s="12"/>
      <c r="L180" s="12"/>
      <c r="M180" s="2"/>
      <c r="N180" s="2"/>
      <c r="O180" s="1"/>
      <c r="P180" s="2"/>
      <c r="V180" s="2"/>
    </row>
    <row r="181" spans="1:22" x14ac:dyDescent="0.3">
      <c r="A181" s="2" t="s">
        <v>1828</v>
      </c>
      <c r="B181" s="1" t="s">
        <v>766</v>
      </c>
      <c r="C181" s="28" t="s">
        <v>2354</v>
      </c>
      <c r="D181" s="3">
        <v>128</v>
      </c>
      <c r="E181" s="8">
        <f>VLOOKUP(D181,episodes!$A$1:$B$76,2,FALSE)</f>
        <v>29</v>
      </c>
      <c r="F181" s="7" t="str">
        <f>VLOOKUP(D181,episodes!$A$1:$E$76,5,FALSE)</f>
        <v>The City on the Edge of Forever</v>
      </c>
      <c r="G181" s="7">
        <f>VLOOKUP(D181,episodes!$A$1:$D$76,3,FALSE)</f>
        <v>1</v>
      </c>
      <c r="H181" s="7">
        <f>VLOOKUP(D181,episodes!$A$1:$D$76,4,FALSE)</f>
        <v>28</v>
      </c>
      <c r="I181" s="11">
        <v>4</v>
      </c>
      <c r="J181" s="1" t="s">
        <v>2592</v>
      </c>
      <c r="K181" s="12"/>
      <c r="L181" s="12"/>
      <c r="M181" s="2"/>
      <c r="N181" s="32"/>
      <c r="O181" s="1"/>
      <c r="P181" s="2"/>
      <c r="V181" s="2"/>
    </row>
    <row r="182" spans="1:22" x14ac:dyDescent="0.3">
      <c r="A182" s="2" t="s">
        <v>1828</v>
      </c>
      <c r="B182" s="1" t="s">
        <v>765</v>
      </c>
      <c r="C182" s="28" t="s">
        <v>2353</v>
      </c>
      <c r="D182" s="3">
        <v>128</v>
      </c>
      <c r="E182" s="8">
        <f>VLOOKUP(D182,episodes!$A$1:$B$76,2,FALSE)</f>
        <v>29</v>
      </c>
      <c r="F182" s="7" t="str">
        <f>VLOOKUP(D182,episodes!$A$1:$E$76,5,FALSE)</f>
        <v>The City on the Edge of Forever</v>
      </c>
      <c r="G182" s="7">
        <f>VLOOKUP(D182,episodes!$A$1:$D$76,3,FALSE)</f>
        <v>1</v>
      </c>
      <c r="H182" s="7">
        <f>VLOOKUP(D182,episodes!$A$1:$D$76,4,FALSE)</f>
        <v>28</v>
      </c>
      <c r="I182" s="11">
        <v>5</v>
      </c>
      <c r="J182" s="1" t="s">
        <v>2592</v>
      </c>
      <c r="K182" s="12"/>
      <c r="L182" s="12"/>
      <c r="M182" s="2"/>
      <c r="N182" s="32"/>
      <c r="O182" s="2"/>
      <c r="P182" s="2"/>
      <c r="V182" s="2"/>
    </row>
    <row r="183" spans="1:22" x14ac:dyDescent="0.3">
      <c r="A183" s="2" t="s">
        <v>1828</v>
      </c>
      <c r="B183" s="1" t="s">
        <v>765</v>
      </c>
      <c r="C183" s="28" t="s">
        <v>2145</v>
      </c>
      <c r="D183" s="3">
        <v>128</v>
      </c>
      <c r="E183" s="8">
        <f>VLOOKUP(D183,episodes!$A$1:$B$76,2,FALSE)</f>
        <v>29</v>
      </c>
      <c r="F183" s="7" t="str">
        <f>VLOOKUP(D183,episodes!$A$1:$E$76,5,FALSE)</f>
        <v>The City on the Edge of Forever</v>
      </c>
      <c r="G183" s="7">
        <f>VLOOKUP(D183,episodes!$A$1:$D$76,3,FALSE)</f>
        <v>1</v>
      </c>
      <c r="H183" s="7">
        <f>VLOOKUP(D183,episodes!$A$1:$D$76,4,FALSE)</f>
        <v>28</v>
      </c>
      <c r="I183" s="11">
        <v>6</v>
      </c>
      <c r="J183" s="1" t="s">
        <v>2592</v>
      </c>
      <c r="K183" s="12"/>
      <c r="L183" s="12"/>
      <c r="M183" s="2"/>
      <c r="N183" s="32"/>
      <c r="O183" s="2"/>
      <c r="P183" s="2"/>
      <c r="V183" s="2"/>
    </row>
    <row r="184" spans="1:22" x14ac:dyDescent="0.3">
      <c r="A184" s="2" t="s">
        <v>1828</v>
      </c>
      <c r="B184" s="1" t="s">
        <v>765</v>
      </c>
      <c r="C184" s="28" t="s">
        <v>2370</v>
      </c>
      <c r="D184" s="3">
        <v>129</v>
      </c>
      <c r="E184" s="8">
        <f>VLOOKUP(D184,episodes!$A$1:$B$76,2,FALSE)</f>
        <v>30</v>
      </c>
      <c r="F184" s="7" t="str">
        <f>VLOOKUP(D184,episodes!$A$1:$E$76,5,FALSE)</f>
        <v>Operation: Annihilate!</v>
      </c>
      <c r="G184" s="7">
        <f>VLOOKUP(D184,episodes!$A$1:$D$76,3,FALSE)</f>
        <v>1</v>
      </c>
      <c r="H184" s="7">
        <f>VLOOKUP(D184,episodes!$A$1:$D$76,4,FALSE)</f>
        <v>29</v>
      </c>
      <c r="I184" s="11">
        <v>1</v>
      </c>
      <c r="J184" s="1" t="s">
        <v>2592</v>
      </c>
      <c r="K184" s="12"/>
      <c r="L184" s="12"/>
      <c r="M184" s="2"/>
      <c r="N184" s="32"/>
      <c r="O184" s="2"/>
      <c r="P184" s="2"/>
      <c r="V184" s="2"/>
    </row>
    <row r="185" spans="1:22" x14ac:dyDescent="0.3">
      <c r="A185" s="2" t="s">
        <v>1828</v>
      </c>
      <c r="B185" s="1" t="s">
        <v>765</v>
      </c>
      <c r="C185" s="28" t="s">
        <v>2371</v>
      </c>
      <c r="D185" s="3">
        <v>129</v>
      </c>
      <c r="E185" s="8">
        <f>VLOOKUP(D185,episodes!$A$1:$B$76,2,FALSE)</f>
        <v>30</v>
      </c>
      <c r="F185" s="7" t="str">
        <f>VLOOKUP(D185,episodes!$A$1:$E$76,5,FALSE)</f>
        <v>Operation: Annihilate!</v>
      </c>
      <c r="G185" s="7">
        <f>VLOOKUP(D185,episodes!$A$1:$D$76,3,FALSE)</f>
        <v>1</v>
      </c>
      <c r="H185" s="7">
        <f>VLOOKUP(D185,episodes!$A$1:$D$76,4,FALSE)</f>
        <v>29</v>
      </c>
      <c r="I185" s="11">
        <v>2</v>
      </c>
      <c r="J185" s="1" t="s">
        <v>2592</v>
      </c>
      <c r="K185" s="12"/>
      <c r="L185" s="12"/>
      <c r="M185" s="2"/>
      <c r="N185" s="32"/>
      <c r="O185" s="2"/>
      <c r="P185" s="2"/>
      <c r="V185" s="2"/>
    </row>
    <row r="186" spans="1:22" x14ac:dyDescent="0.3">
      <c r="A186" s="2" t="s">
        <v>1828</v>
      </c>
      <c r="B186" s="1" t="s">
        <v>765</v>
      </c>
      <c r="C186" s="28" t="s">
        <v>2372</v>
      </c>
      <c r="D186" s="3">
        <v>129</v>
      </c>
      <c r="E186" s="8">
        <f>VLOOKUP(D186,episodes!$A$1:$B$76,2,FALSE)</f>
        <v>30</v>
      </c>
      <c r="F186" s="7" t="str">
        <f>VLOOKUP(D186,episodes!$A$1:$E$76,5,FALSE)</f>
        <v>Operation: Annihilate!</v>
      </c>
      <c r="G186" s="7">
        <f>VLOOKUP(D186,episodes!$A$1:$D$76,3,FALSE)</f>
        <v>1</v>
      </c>
      <c r="H186" s="7">
        <f>VLOOKUP(D186,episodes!$A$1:$D$76,4,FALSE)</f>
        <v>29</v>
      </c>
      <c r="I186" s="11">
        <v>3</v>
      </c>
      <c r="J186" s="1" t="s">
        <v>2592</v>
      </c>
      <c r="K186" s="12"/>
      <c r="L186" s="12"/>
      <c r="M186" s="2"/>
      <c r="N186" s="32"/>
      <c r="O186" s="2"/>
      <c r="P186" s="2"/>
      <c r="V186" s="2"/>
    </row>
    <row r="187" spans="1:22" x14ac:dyDescent="0.3">
      <c r="A187" s="2" t="s">
        <v>1828</v>
      </c>
      <c r="B187" s="1" t="s">
        <v>766</v>
      </c>
      <c r="C187" s="28" t="s">
        <v>2372</v>
      </c>
      <c r="D187" s="3">
        <v>129</v>
      </c>
      <c r="E187" s="8">
        <f>VLOOKUP(D187,episodes!$A$1:$B$76,2,FALSE)</f>
        <v>30</v>
      </c>
      <c r="F187" s="7" t="str">
        <f>VLOOKUP(D187,episodes!$A$1:$E$76,5,FALSE)</f>
        <v>Operation: Annihilate!</v>
      </c>
      <c r="G187" s="7">
        <f>VLOOKUP(D187,episodes!$A$1:$D$76,3,FALSE)</f>
        <v>1</v>
      </c>
      <c r="H187" s="7">
        <f>VLOOKUP(D187,episodes!$A$1:$D$76,4,FALSE)</f>
        <v>29</v>
      </c>
      <c r="I187" s="11">
        <v>4</v>
      </c>
      <c r="J187" s="1" t="s">
        <v>2592</v>
      </c>
      <c r="K187" s="12"/>
      <c r="L187" s="12"/>
      <c r="M187" s="2"/>
      <c r="N187" s="32"/>
      <c r="O187" s="2"/>
      <c r="P187" s="2"/>
      <c r="V187" s="2"/>
    </row>
    <row r="188" spans="1:22" x14ac:dyDescent="0.3">
      <c r="A188" s="2" t="s">
        <v>1828</v>
      </c>
      <c r="B188" s="1" t="s">
        <v>765</v>
      </c>
      <c r="C188" s="28" t="s">
        <v>2373</v>
      </c>
      <c r="D188" s="3">
        <v>129</v>
      </c>
      <c r="E188" s="8">
        <f>VLOOKUP(D188,episodes!$A$1:$B$76,2,FALSE)</f>
        <v>30</v>
      </c>
      <c r="F188" s="7" t="str">
        <f>VLOOKUP(D188,episodes!$A$1:$E$76,5,FALSE)</f>
        <v>Operation: Annihilate!</v>
      </c>
      <c r="G188" s="7">
        <f>VLOOKUP(D188,episodes!$A$1:$D$76,3,FALSE)</f>
        <v>1</v>
      </c>
      <c r="H188" s="7">
        <f>VLOOKUP(D188,episodes!$A$1:$D$76,4,FALSE)</f>
        <v>29</v>
      </c>
      <c r="I188" s="11">
        <v>5</v>
      </c>
      <c r="J188" s="1" t="s">
        <v>2592</v>
      </c>
      <c r="K188" s="12"/>
      <c r="L188" s="12"/>
      <c r="M188" s="2"/>
      <c r="N188" s="32"/>
      <c r="O188" s="2"/>
      <c r="P188" s="2"/>
      <c r="V188" s="2"/>
    </row>
    <row r="189" spans="1:22" x14ac:dyDescent="0.3">
      <c r="A189" s="2" t="s">
        <v>1828</v>
      </c>
      <c r="B189" s="1" t="s">
        <v>766</v>
      </c>
      <c r="C189" s="28" t="s">
        <v>2378</v>
      </c>
      <c r="D189" s="3">
        <v>129</v>
      </c>
      <c r="E189" s="8">
        <f>VLOOKUP(D189,episodes!$A$1:$B$76,2,FALSE)</f>
        <v>30</v>
      </c>
      <c r="F189" s="7" t="str">
        <f>VLOOKUP(D189,episodes!$A$1:$E$76,5,FALSE)</f>
        <v>Operation: Annihilate!</v>
      </c>
      <c r="G189" s="7">
        <f>VLOOKUP(D189,episodes!$A$1:$D$76,3,FALSE)</f>
        <v>1</v>
      </c>
      <c r="H189" s="7">
        <f>VLOOKUP(D189,episodes!$A$1:$D$76,4,FALSE)</f>
        <v>29</v>
      </c>
      <c r="I189" s="11">
        <v>6</v>
      </c>
      <c r="J189" s="1" t="s">
        <v>2592</v>
      </c>
      <c r="K189" s="12"/>
      <c r="L189" s="12"/>
      <c r="M189" s="2"/>
      <c r="N189" s="32"/>
      <c r="O189" s="2"/>
      <c r="P189" s="2"/>
      <c r="V189" s="2"/>
    </row>
    <row r="190" spans="1:22" x14ac:dyDescent="0.3">
      <c r="A190" s="2" t="s">
        <v>1828</v>
      </c>
      <c r="B190" s="1" t="s">
        <v>765</v>
      </c>
      <c r="C190" s="28" t="s">
        <v>2374</v>
      </c>
      <c r="D190" s="3">
        <v>129</v>
      </c>
      <c r="E190" s="8">
        <f>VLOOKUP(D190,episodes!$A$1:$B$76,2,FALSE)</f>
        <v>30</v>
      </c>
      <c r="F190" s="7" t="str">
        <f>VLOOKUP(D190,episodes!$A$1:$E$76,5,FALSE)</f>
        <v>Operation: Annihilate!</v>
      </c>
      <c r="G190" s="7">
        <f>VLOOKUP(D190,episodes!$A$1:$D$76,3,FALSE)</f>
        <v>1</v>
      </c>
      <c r="H190" s="7">
        <f>VLOOKUP(D190,episodes!$A$1:$D$76,4,FALSE)</f>
        <v>29</v>
      </c>
      <c r="I190" s="11">
        <v>7</v>
      </c>
      <c r="J190" s="1" t="s">
        <v>2592</v>
      </c>
      <c r="K190" s="12"/>
      <c r="L190" s="12"/>
      <c r="M190" s="2"/>
      <c r="N190" s="32"/>
      <c r="O190" s="2"/>
      <c r="P190" s="2"/>
      <c r="V190" s="2"/>
    </row>
    <row r="191" spans="1:22" x14ac:dyDescent="0.3">
      <c r="A191" s="2" t="s">
        <v>1828</v>
      </c>
      <c r="B191" s="1" t="s">
        <v>765</v>
      </c>
      <c r="C191" s="28" t="s">
        <v>2375</v>
      </c>
      <c r="D191" s="3">
        <v>129</v>
      </c>
      <c r="E191" s="8">
        <f>VLOOKUP(D191,episodes!$A$1:$B$76,2,FALSE)</f>
        <v>30</v>
      </c>
      <c r="F191" s="7" t="str">
        <f>VLOOKUP(D191,episodes!$A$1:$E$76,5,FALSE)</f>
        <v>Operation: Annihilate!</v>
      </c>
      <c r="G191" s="7">
        <f>VLOOKUP(D191,episodes!$A$1:$D$76,3,FALSE)</f>
        <v>1</v>
      </c>
      <c r="H191" s="7">
        <f>VLOOKUP(D191,episodes!$A$1:$D$76,4,FALSE)</f>
        <v>29</v>
      </c>
      <c r="I191" s="11">
        <v>8</v>
      </c>
      <c r="J191" s="1" t="s">
        <v>2592</v>
      </c>
      <c r="K191" s="12"/>
      <c r="L191" s="12"/>
      <c r="M191" s="12"/>
      <c r="N191" s="1"/>
      <c r="O191" s="2"/>
      <c r="P191" s="2"/>
      <c r="V191" s="2"/>
    </row>
    <row r="192" spans="1:22" x14ac:dyDescent="0.3">
      <c r="A192" s="2" t="s">
        <v>1828</v>
      </c>
      <c r="B192" s="1" t="s">
        <v>765</v>
      </c>
      <c r="C192" s="28" t="s">
        <v>2332</v>
      </c>
      <c r="D192" s="3">
        <v>129</v>
      </c>
      <c r="E192" s="8">
        <f>VLOOKUP(D192,episodes!$A$1:$B$76,2,FALSE)</f>
        <v>30</v>
      </c>
      <c r="F192" s="7" t="str">
        <f>VLOOKUP(D192,episodes!$A$1:$E$76,5,FALSE)</f>
        <v>Operation: Annihilate!</v>
      </c>
      <c r="G192" s="7">
        <f>VLOOKUP(D192,episodes!$A$1:$D$76,3,FALSE)</f>
        <v>1</v>
      </c>
      <c r="H192" s="7">
        <f>VLOOKUP(D192,episodes!$A$1:$D$76,4,FALSE)</f>
        <v>29</v>
      </c>
      <c r="I192" s="11">
        <v>9</v>
      </c>
      <c r="J192" s="1" t="s">
        <v>2592</v>
      </c>
      <c r="K192" s="12"/>
      <c r="L192" s="12"/>
      <c r="M192" s="1"/>
      <c r="N192" s="5"/>
      <c r="O192" s="2"/>
      <c r="P192" s="2"/>
      <c r="V192" s="2"/>
    </row>
    <row r="193" spans="1:22" x14ac:dyDescent="0.3">
      <c r="A193" s="2" t="s">
        <v>1828</v>
      </c>
      <c r="B193" s="1" t="s">
        <v>765</v>
      </c>
      <c r="C193" s="28" t="s">
        <v>2376</v>
      </c>
      <c r="D193" s="3">
        <v>129</v>
      </c>
      <c r="E193" s="8">
        <f>VLOOKUP(D193,episodes!$A$1:$B$76,2,FALSE)</f>
        <v>30</v>
      </c>
      <c r="F193" s="7" t="str">
        <f>VLOOKUP(D193,episodes!$A$1:$E$76,5,FALSE)</f>
        <v>Operation: Annihilate!</v>
      </c>
      <c r="G193" s="7">
        <f>VLOOKUP(D193,episodes!$A$1:$D$76,3,FALSE)</f>
        <v>1</v>
      </c>
      <c r="H193" s="7">
        <f>VLOOKUP(D193,episodes!$A$1:$D$76,4,FALSE)</f>
        <v>29</v>
      </c>
      <c r="I193" s="11">
        <v>10</v>
      </c>
      <c r="J193" s="1" t="s">
        <v>2592</v>
      </c>
      <c r="K193" s="12"/>
      <c r="L193" s="12"/>
      <c r="M193" s="1"/>
      <c r="N193" s="5"/>
      <c r="O193" s="2"/>
      <c r="P193" s="2"/>
      <c r="V193" s="2"/>
    </row>
    <row r="194" spans="1:22" x14ac:dyDescent="0.3">
      <c r="A194" s="2" t="s">
        <v>1828</v>
      </c>
      <c r="B194" s="1" t="s">
        <v>765</v>
      </c>
      <c r="C194" s="28" t="s">
        <v>2377</v>
      </c>
      <c r="D194" s="3">
        <v>129</v>
      </c>
      <c r="E194" s="8">
        <f>VLOOKUP(D194,episodes!$A$1:$B$76,2,FALSE)</f>
        <v>30</v>
      </c>
      <c r="F194" s="7" t="str">
        <f>VLOOKUP(D194,episodes!$A$1:$E$76,5,FALSE)</f>
        <v>Operation: Annihilate!</v>
      </c>
      <c r="G194" s="7">
        <f>VLOOKUP(D194,episodes!$A$1:$D$76,3,FALSE)</f>
        <v>1</v>
      </c>
      <c r="H194" s="7">
        <f>VLOOKUP(D194,episodes!$A$1:$D$76,4,FALSE)</f>
        <v>29</v>
      </c>
      <c r="I194" s="11">
        <v>11</v>
      </c>
      <c r="J194" s="1" t="s">
        <v>2592</v>
      </c>
      <c r="K194" s="12"/>
      <c r="L194" s="12"/>
      <c r="M194" s="1"/>
      <c r="N194" s="5"/>
      <c r="O194" s="1"/>
      <c r="P194" s="2"/>
      <c r="V194" s="2"/>
    </row>
    <row r="195" spans="1:22" x14ac:dyDescent="0.3">
      <c r="A195" s="2" t="s">
        <v>1828</v>
      </c>
      <c r="B195" s="1" t="s">
        <v>765</v>
      </c>
      <c r="C195" s="28" t="s">
        <v>2404</v>
      </c>
      <c r="D195" s="3">
        <v>201</v>
      </c>
      <c r="E195" s="8">
        <f>VLOOKUP(D195,episodes!$A$1:$B$76,2,FALSE)</f>
        <v>31</v>
      </c>
      <c r="F195" s="7" t="str">
        <f>VLOOKUP(D195,episodes!$A$1:$E$76,5,FALSE)</f>
        <v>Amok Time</v>
      </c>
      <c r="G195" s="7">
        <f>VLOOKUP(D195,episodes!$A$1:$D$76,3,FALSE)</f>
        <v>2</v>
      </c>
      <c r="H195" s="7">
        <f>VLOOKUP(D195,episodes!$A$1:$D$76,4,FALSE)</f>
        <v>1</v>
      </c>
      <c r="I195" s="11">
        <v>3</v>
      </c>
      <c r="J195" s="1" t="s">
        <v>2592</v>
      </c>
      <c r="K195" s="12"/>
      <c r="L195" s="12"/>
      <c r="M195" s="1"/>
      <c r="N195" s="5"/>
      <c r="O195" s="1"/>
      <c r="P195" s="2"/>
      <c r="V195" s="2"/>
    </row>
    <row r="196" spans="1:22" x14ac:dyDescent="0.3">
      <c r="A196" s="2" t="s">
        <v>1828</v>
      </c>
      <c r="B196" s="1" t="s">
        <v>765</v>
      </c>
      <c r="C196" s="28" t="s">
        <v>2405</v>
      </c>
      <c r="D196" s="3">
        <v>201</v>
      </c>
      <c r="E196" s="8">
        <f>VLOOKUP(D196,episodes!$A$1:$B$76,2,FALSE)</f>
        <v>31</v>
      </c>
      <c r="F196" s="7" t="str">
        <f>VLOOKUP(D196,episodes!$A$1:$E$76,5,FALSE)</f>
        <v>Amok Time</v>
      </c>
      <c r="G196" s="7">
        <f>VLOOKUP(D196,episodes!$A$1:$D$76,3,FALSE)</f>
        <v>2</v>
      </c>
      <c r="H196" s="7">
        <f>VLOOKUP(D196,episodes!$A$1:$D$76,4,FALSE)</f>
        <v>1</v>
      </c>
      <c r="I196" s="11">
        <v>4</v>
      </c>
      <c r="J196" s="1" t="s">
        <v>2592</v>
      </c>
      <c r="K196" s="12"/>
      <c r="L196" s="12"/>
      <c r="M196" s="2"/>
      <c r="N196" s="32"/>
      <c r="O196" s="2"/>
      <c r="P196" s="2"/>
      <c r="V196" s="2"/>
    </row>
    <row r="197" spans="1:22" x14ac:dyDescent="0.3">
      <c r="A197" s="2" t="s">
        <v>1828</v>
      </c>
      <c r="B197" s="1" t="s">
        <v>766</v>
      </c>
      <c r="C197" s="28" t="s">
        <v>2405</v>
      </c>
      <c r="D197" s="3">
        <v>201</v>
      </c>
      <c r="E197" s="8">
        <f>VLOOKUP(D197,episodes!$A$1:$B$76,2,FALSE)</f>
        <v>31</v>
      </c>
      <c r="F197" s="7" t="str">
        <f>VLOOKUP(D197,episodes!$A$1:$E$76,5,FALSE)</f>
        <v>Amok Time</v>
      </c>
      <c r="G197" s="7">
        <f>VLOOKUP(D197,episodes!$A$1:$D$76,3,FALSE)</f>
        <v>2</v>
      </c>
      <c r="H197" s="7">
        <f>VLOOKUP(D197,episodes!$A$1:$D$76,4,FALSE)</f>
        <v>1</v>
      </c>
      <c r="I197" s="11">
        <v>5</v>
      </c>
      <c r="J197" s="1" t="s">
        <v>2592</v>
      </c>
      <c r="K197" s="12"/>
      <c r="L197" s="12"/>
      <c r="M197" s="2"/>
      <c r="N197" s="32"/>
      <c r="O197" s="1"/>
      <c r="P197" s="2"/>
      <c r="V197" s="2"/>
    </row>
    <row r="198" spans="1:22" x14ac:dyDescent="0.3">
      <c r="A198" s="2" t="s">
        <v>1828</v>
      </c>
      <c r="B198" s="1" t="s">
        <v>765</v>
      </c>
      <c r="C198" s="28" t="s">
        <v>2003</v>
      </c>
      <c r="D198" s="3">
        <v>201</v>
      </c>
      <c r="E198" s="8">
        <f>VLOOKUP(D198,episodes!$A$1:$B$76,2,FALSE)</f>
        <v>31</v>
      </c>
      <c r="F198" s="7" t="str">
        <f>VLOOKUP(D198,episodes!$A$1:$E$76,5,FALSE)</f>
        <v>Amok Time</v>
      </c>
      <c r="G198" s="7">
        <f>VLOOKUP(D198,episodes!$A$1:$D$76,3,FALSE)</f>
        <v>2</v>
      </c>
      <c r="H198" s="7">
        <f>VLOOKUP(D198,episodes!$A$1:$D$76,4,FALSE)</f>
        <v>1</v>
      </c>
      <c r="I198" s="11">
        <v>6</v>
      </c>
      <c r="J198" s="1" t="s">
        <v>2592</v>
      </c>
      <c r="K198" s="12"/>
      <c r="L198" s="12"/>
      <c r="M198" s="2"/>
      <c r="N198" s="32"/>
      <c r="O198" s="1"/>
      <c r="P198" s="2"/>
      <c r="V198" s="2"/>
    </row>
    <row r="199" spans="1:22" x14ac:dyDescent="0.3">
      <c r="A199" s="2" t="s">
        <v>1828</v>
      </c>
      <c r="B199" s="1" t="s">
        <v>765</v>
      </c>
      <c r="C199" s="28" t="s">
        <v>2406</v>
      </c>
      <c r="D199" s="3">
        <v>201</v>
      </c>
      <c r="E199" s="8">
        <f>VLOOKUP(D199,episodes!$A$1:$B$76,2,FALSE)</f>
        <v>31</v>
      </c>
      <c r="F199" s="7" t="str">
        <f>VLOOKUP(D199,episodes!$A$1:$E$76,5,FALSE)</f>
        <v>Amok Time</v>
      </c>
      <c r="G199" s="7">
        <f>VLOOKUP(D199,episodes!$A$1:$D$76,3,FALSE)</f>
        <v>2</v>
      </c>
      <c r="H199" s="7">
        <f>VLOOKUP(D199,episodes!$A$1:$D$76,4,FALSE)</f>
        <v>1</v>
      </c>
      <c r="I199" s="11">
        <v>7</v>
      </c>
      <c r="J199" s="1" t="s">
        <v>2592</v>
      </c>
      <c r="K199" s="12"/>
      <c r="L199" s="12"/>
      <c r="M199" s="2"/>
      <c r="N199" s="2"/>
      <c r="O199" s="2"/>
      <c r="P199" s="2"/>
      <c r="V199" s="2"/>
    </row>
    <row r="200" spans="1:22" x14ac:dyDescent="0.3">
      <c r="A200" s="2" t="s">
        <v>1828</v>
      </c>
      <c r="B200" s="1" t="s">
        <v>765</v>
      </c>
      <c r="C200" s="28" t="s">
        <v>2407</v>
      </c>
      <c r="D200" s="3">
        <v>201</v>
      </c>
      <c r="E200" s="8">
        <f>VLOOKUP(D200,episodes!$A$1:$B$76,2,FALSE)</f>
        <v>31</v>
      </c>
      <c r="F200" s="7" t="str">
        <f>VLOOKUP(D200,episodes!$A$1:$E$76,5,FALSE)</f>
        <v>Amok Time</v>
      </c>
      <c r="G200" s="7">
        <f>VLOOKUP(D200,episodes!$A$1:$D$76,3,FALSE)</f>
        <v>2</v>
      </c>
      <c r="H200" s="7">
        <f>VLOOKUP(D200,episodes!$A$1:$D$76,4,FALSE)</f>
        <v>1</v>
      </c>
      <c r="I200" s="11">
        <v>8</v>
      </c>
      <c r="J200" s="1" t="s">
        <v>2592</v>
      </c>
      <c r="K200" s="12"/>
      <c r="L200" s="12"/>
      <c r="M200" s="2"/>
      <c r="N200" s="2"/>
      <c r="O200" s="2"/>
      <c r="P200" s="2"/>
      <c r="V200" s="2"/>
    </row>
    <row r="201" spans="1:22" x14ac:dyDescent="0.3">
      <c r="A201" s="2" t="s">
        <v>1828</v>
      </c>
      <c r="B201" s="1" t="s">
        <v>766</v>
      </c>
      <c r="C201" s="28" t="s">
        <v>2413</v>
      </c>
      <c r="D201" s="3">
        <v>201</v>
      </c>
      <c r="E201" s="8">
        <f>VLOOKUP(D201,episodes!$A$1:$B$76,2,FALSE)</f>
        <v>31</v>
      </c>
      <c r="F201" s="7" t="str">
        <f>VLOOKUP(D201,episodes!$A$1:$E$76,5,FALSE)</f>
        <v>Amok Time</v>
      </c>
      <c r="G201" s="7">
        <f>VLOOKUP(D201,episodes!$A$1:$D$76,3,FALSE)</f>
        <v>2</v>
      </c>
      <c r="H201" s="7">
        <f>VLOOKUP(D201,episodes!$A$1:$D$76,4,FALSE)</f>
        <v>1</v>
      </c>
      <c r="I201" s="11">
        <v>9</v>
      </c>
      <c r="J201" s="1" t="s">
        <v>2592</v>
      </c>
      <c r="K201" s="12"/>
      <c r="L201" s="12"/>
      <c r="M201" s="2"/>
      <c r="N201" s="5"/>
      <c r="O201" s="2"/>
      <c r="P201" s="2"/>
      <c r="V201" s="2"/>
    </row>
    <row r="202" spans="1:22" x14ac:dyDescent="0.3">
      <c r="A202" s="2" t="s">
        <v>1828</v>
      </c>
      <c r="B202" s="1" t="s">
        <v>765</v>
      </c>
      <c r="C202" s="28" t="s">
        <v>2408</v>
      </c>
      <c r="D202" s="3">
        <v>201</v>
      </c>
      <c r="E202" s="8">
        <f>VLOOKUP(D202,episodes!$A$1:$B$76,2,FALSE)</f>
        <v>31</v>
      </c>
      <c r="F202" s="7" t="str">
        <f>VLOOKUP(D202,episodes!$A$1:$E$76,5,FALSE)</f>
        <v>Amok Time</v>
      </c>
      <c r="G202" s="7">
        <f>VLOOKUP(D202,episodes!$A$1:$D$76,3,FALSE)</f>
        <v>2</v>
      </c>
      <c r="H202" s="7">
        <f>VLOOKUP(D202,episodes!$A$1:$D$76,4,FALSE)</f>
        <v>1</v>
      </c>
      <c r="I202" s="11">
        <v>10</v>
      </c>
      <c r="J202" s="1" t="s">
        <v>2592</v>
      </c>
      <c r="K202" s="12"/>
      <c r="L202" s="12"/>
      <c r="M202" s="2"/>
      <c r="N202" s="2"/>
      <c r="O202" s="2"/>
      <c r="P202" s="2"/>
      <c r="V202" s="2"/>
    </row>
    <row r="203" spans="1:22" x14ac:dyDescent="0.3">
      <c r="A203" s="2" t="s">
        <v>1828</v>
      </c>
      <c r="B203" s="1" t="s">
        <v>765</v>
      </c>
      <c r="C203" s="28" t="s">
        <v>2410</v>
      </c>
      <c r="D203" s="3">
        <v>201</v>
      </c>
      <c r="E203" s="8">
        <f>VLOOKUP(D203,episodes!$A$1:$B$76,2,FALSE)</f>
        <v>31</v>
      </c>
      <c r="F203" s="7" t="str">
        <f>VLOOKUP(D203,episodes!$A$1:$E$76,5,FALSE)</f>
        <v>Amok Time</v>
      </c>
      <c r="G203" s="7">
        <f>VLOOKUP(D203,episodes!$A$1:$D$76,3,FALSE)</f>
        <v>2</v>
      </c>
      <c r="H203" s="7">
        <f>VLOOKUP(D203,episodes!$A$1:$D$76,4,FALSE)</f>
        <v>1</v>
      </c>
      <c r="I203" s="11">
        <v>11</v>
      </c>
      <c r="J203" s="1" t="s">
        <v>2592</v>
      </c>
      <c r="K203" s="12"/>
      <c r="L203" s="12"/>
      <c r="M203" s="2"/>
      <c r="N203" s="32"/>
      <c r="O203" s="2"/>
      <c r="P203" s="2"/>
      <c r="V203" s="2"/>
    </row>
    <row r="204" spans="1:22" x14ac:dyDescent="0.3">
      <c r="A204" s="2" t="s">
        <v>1828</v>
      </c>
      <c r="B204" s="1" t="s">
        <v>765</v>
      </c>
      <c r="C204" s="28" t="s">
        <v>2409</v>
      </c>
      <c r="D204" s="3">
        <v>201</v>
      </c>
      <c r="E204" s="8">
        <f>VLOOKUP(D204,episodes!$A$1:$B$76,2,FALSE)</f>
        <v>31</v>
      </c>
      <c r="F204" s="7" t="str">
        <f>VLOOKUP(D204,episodes!$A$1:$E$76,5,FALSE)</f>
        <v>Amok Time</v>
      </c>
      <c r="G204" s="7">
        <f>VLOOKUP(D204,episodes!$A$1:$D$76,3,FALSE)</f>
        <v>2</v>
      </c>
      <c r="H204" s="7">
        <f>VLOOKUP(D204,episodes!$A$1:$D$76,4,FALSE)</f>
        <v>1</v>
      </c>
      <c r="I204" s="11">
        <v>12</v>
      </c>
      <c r="J204" s="1" t="s">
        <v>2592</v>
      </c>
      <c r="K204" s="12"/>
      <c r="L204" s="12"/>
      <c r="M204" s="2"/>
      <c r="N204" s="5"/>
      <c r="O204" s="2"/>
      <c r="P204" s="2"/>
      <c r="V204" s="2"/>
    </row>
    <row r="205" spans="1:22" x14ac:dyDescent="0.3">
      <c r="A205" s="2" t="s">
        <v>1828</v>
      </c>
      <c r="B205" s="1" t="s">
        <v>766</v>
      </c>
      <c r="C205" s="28" t="s">
        <v>2414</v>
      </c>
      <c r="D205" s="3">
        <v>201</v>
      </c>
      <c r="E205" s="8">
        <f>VLOOKUP(D205,episodes!$A$1:$B$76,2,FALSE)</f>
        <v>31</v>
      </c>
      <c r="F205" s="7" t="str">
        <f>VLOOKUP(D205,episodes!$A$1:$E$76,5,FALSE)</f>
        <v>Amok Time</v>
      </c>
      <c r="G205" s="7">
        <f>VLOOKUP(D205,episodes!$A$1:$D$76,3,FALSE)</f>
        <v>2</v>
      </c>
      <c r="H205" s="7">
        <f>VLOOKUP(D205,episodes!$A$1:$D$76,4,FALSE)</f>
        <v>1</v>
      </c>
      <c r="I205" s="11">
        <v>13</v>
      </c>
      <c r="J205" s="1" t="s">
        <v>2592</v>
      </c>
      <c r="K205" s="12"/>
      <c r="L205" s="12"/>
      <c r="M205" s="12"/>
      <c r="N205" s="2"/>
      <c r="O205" s="1"/>
      <c r="P205" s="2"/>
      <c r="V205" s="2"/>
    </row>
    <row r="206" spans="1:22" x14ac:dyDescent="0.3">
      <c r="A206" s="2" t="s">
        <v>1828</v>
      </c>
      <c r="B206" s="1" t="s">
        <v>765</v>
      </c>
      <c r="C206" s="28" t="s">
        <v>2412</v>
      </c>
      <c r="D206" s="3">
        <v>201</v>
      </c>
      <c r="E206" s="8">
        <f>VLOOKUP(D206,episodes!$A$1:$B$76,2,FALSE)</f>
        <v>31</v>
      </c>
      <c r="F206" s="7" t="str">
        <f>VLOOKUP(D206,episodes!$A$1:$E$76,5,FALSE)</f>
        <v>Amok Time</v>
      </c>
      <c r="G206" s="7">
        <f>VLOOKUP(D206,episodes!$A$1:$D$76,3,FALSE)</f>
        <v>2</v>
      </c>
      <c r="H206" s="7">
        <f>VLOOKUP(D206,episodes!$A$1:$D$76,4,FALSE)</f>
        <v>1</v>
      </c>
      <c r="I206" s="11">
        <v>14</v>
      </c>
      <c r="J206" s="1" t="s">
        <v>2592</v>
      </c>
      <c r="K206" s="12"/>
      <c r="L206" s="12"/>
      <c r="M206" s="2"/>
      <c r="N206" s="2"/>
      <c r="O206" s="2"/>
      <c r="P206" s="2"/>
      <c r="V206" s="2"/>
    </row>
    <row r="207" spans="1:22" x14ac:dyDescent="0.3">
      <c r="A207" s="2" t="s">
        <v>1828</v>
      </c>
      <c r="B207" s="1" t="s">
        <v>765</v>
      </c>
      <c r="C207" s="28" t="s">
        <v>2411</v>
      </c>
      <c r="D207" s="3">
        <v>201</v>
      </c>
      <c r="E207" s="8">
        <f>VLOOKUP(D207,episodes!$A$1:$B$76,2,FALSE)</f>
        <v>31</v>
      </c>
      <c r="F207" s="7" t="str">
        <f>VLOOKUP(D207,episodes!$A$1:$E$76,5,FALSE)</f>
        <v>Amok Time</v>
      </c>
      <c r="G207" s="7">
        <f>VLOOKUP(D207,episodes!$A$1:$D$76,3,FALSE)</f>
        <v>2</v>
      </c>
      <c r="H207" s="7">
        <f>VLOOKUP(D207,episodes!$A$1:$D$76,4,FALSE)</f>
        <v>1</v>
      </c>
      <c r="I207" s="11">
        <v>15</v>
      </c>
      <c r="J207" s="1" t="s">
        <v>2592</v>
      </c>
      <c r="K207" s="12"/>
      <c r="L207" s="12"/>
      <c r="M207" s="1"/>
      <c r="N207" s="5"/>
      <c r="O207" s="1"/>
      <c r="P207" s="2"/>
      <c r="V207" s="2"/>
    </row>
    <row r="208" spans="1:22" x14ac:dyDescent="0.3">
      <c r="A208" s="2" t="s">
        <v>1828</v>
      </c>
      <c r="B208" s="1" t="s">
        <v>765</v>
      </c>
      <c r="C208" s="28" t="s">
        <v>2429</v>
      </c>
      <c r="D208" s="3">
        <v>202</v>
      </c>
      <c r="E208" s="8">
        <f>VLOOKUP(D208,episodes!$A$1:$B$76,2,FALSE)</f>
        <v>32</v>
      </c>
      <c r="F208" s="7" t="str">
        <f>VLOOKUP(D208,episodes!$A$1:$E$76,5,FALSE)</f>
        <v>Who Mourns for Adonais?</v>
      </c>
      <c r="G208" s="7">
        <f>VLOOKUP(D208,episodes!$A$1:$D$76,3,FALSE)</f>
        <v>2</v>
      </c>
      <c r="H208" s="7">
        <f>VLOOKUP(D208,episodes!$A$1:$D$76,4,FALSE)</f>
        <v>2</v>
      </c>
      <c r="I208" s="11">
        <v>3</v>
      </c>
      <c r="J208" s="1" t="s">
        <v>2592</v>
      </c>
      <c r="K208" s="12"/>
      <c r="L208" s="12"/>
      <c r="M208" s="1"/>
      <c r="N208" s="5"/>
      <c r="O208" s="1"/>
      <c r="P208" s="2"/>
      <c r="V208" s="2"/>
    </row>
    <row r="209" spans="1:22" x14ac:dyDescent="0.3">
      <c r="A209" s="2" t="s">
        <v>1828</v>
      </c>
      <c r="B209" s="1" t="s">
        <v>766</v>
      </c>
      <c r="C209" s="28" t="s">
        <v>2430</v>
      </c>
      <c r="D209" s="3">
        <v>202</v>
      </c>
      <c r="E209" s="8">
        <f>VLOOKUP(D209,episodes!$A$1:$B$76,2,FALSE)</f>
        <v>32</v>
      </c>
      <c r="F209" s="7" t="str">
        <f>VLOOKUP(D209,episodes!$A$1:$E$76,5,FALSE)</f>
        <v>Who Mourns for Adonais?</v>
      </c>
      <c r="G209" s="7">
        <f>VLOOKUP(D209,episodes!$A$1:$D$76,3,FALSE)</f>
        <v>2</v>
      </c>
      <c r="H209" s="7">
        <f>VLOOKUP(D209,episodes!$A$1:$D$76,4,FALSE)</f>
        <v>2</v>
      </c>
      <c r="I209" s="11">
        <v>4</v>
      </c>
      <c r="J209" s="1" t="s">
        <v>2592</v>
      </c>
      <c r="K209" s="12"/>
      <c r="L209" s="12"/>
      <c r="M209" s="1"/>
      <c r="N209" s="5"/>
      <c r="O209" s="1"/>
      <c r="P209" s="2"/>
      <c r="V209" s="2"/>
    </row>
    <row r="210" spans="1:22" x14ac:dyDescent="0.3">
      <c r="A210" s="2" t="s">
        <v>1828</v>
      </c>
      <c r="B210" s="1" t="s">
        <v>766</v>
      </c>
      <c r="C210" s="28" t="s">
        <v>1442</v>
      </c>
      <c r="D210" s="3">
        <v>202</v>
      </c>
      <c r="E210" s="8">
        <f>VLOOKUP(D210,episodes!$A$1:$B$76,2,FALSE)</f>
        <v>32</v>
      </c>
      <c r="F210" s="7" t="str">
        <f>VLOOKUP(D210,episodes!$A$1:$E$76,5,FALSE)</f>
        <v>Who Mourns for Adonais?</v>
      </c>
      <c r="G210" s="7">
        <f>VLOOKUP(D210,episodes!$A$1:$D$76,3,FALSE)</f>
        <v>2</v>
      </c>
      <c r="H210" s="7">
        <f>VLOOKUP(D210,episodes!$A$1:$D$76,4,FALSE)</f>
        <v>2</v>
      </c>
      <c r="I210" s="11">
        <v>5</v>
      </c>
      <c r="J210" s="1" t="s">
        <v>2592</v>
      </c>
      <c r="K210" s="12"/>
      <c r="L210" s="12"/>
      <c r="M210" s="1"/>
      <c r="N210" s="5"/>
      <c r="O210" s="1"/>
      <c r="P210" s="2"/>
      <c r="V210" s="2"/>
    </row>
    <row r="211" spans="1:22" x14ac:dyDescent="0.3">
      <c r="A211" s="2" t="s">
        <v>1828</v>
      </c>
      <c r="B211" s="1" t="s">
        <v>766</v>
      </c>
      <c r="C211" s="28" t="s">
        <v>2432</v>
      </c>
      <c r="D211" s="3">
        <v>202</v>
      </c>
      <c r="E211" s="8">
        <f>VLOOKUP(D211,episodes!$A$1:$B$76,2,FALSE)</f>
        <v>32</v>
      </c>
      <c r="F211" s="7" t="str">
        <f>VLOOKUP(D211,episodes!$A$1:$E$76,5,FALSE)</f>
        <v>Who Mourns for Adonais?</v>
      </c>
      <c r="G211" s="7">
        <f>VLOOKUP(D211,episodes!$A$1:$D$76,3,FALSE)</f>
        <v>2</v>
      </c>
      <c r="H211" s="7">
        <f>VLOOKUP(D211,episodes!$A$1:$D$76,4,FALSE)</f>
        <v>2</v>
      </c>
      <c r="I211" s="11">
        <v>6</v>
      </c>
      <c r="J211" s="1" t="s">
        <v>2592</v>
      </c>
      <c r="K211" s="12"/>
      <c r="L211" s="12"/>
      <c r="M211" s="1"/>
      <c r="N211" s="2"/>
      <c r="O211" s="2"/>
      <c r="P211" s="2"/>
      <c r="V211" s="2"/>
    </row>
    <row r="212" spans="1:22" x14ac:dyDescent="0.3">
      <c r="A212" s="2" t="s">
        <v>1828</v>
      </c>
      <c r="B212" s="1" t="s">
        <v>766</v>
      </c>
      <c r="C212" s="28" t="s">
        <v>2431</v>
      </c>
      <c r="D212" s="3">
        <v>202</v>
      </c>
      <c r="E212" s="8">
        <f>VLOOKUP(D212,episodes!$A$1:$B$76,2,FALSE)</f>
        <v>32</v>
      </c>
      <c r="F212" s="7" t="str">
        <f>VLOOKUP(D212,episodes!$A$1:$E$76,5,FALSE)</f>
        <v>Who Mourns for Adonais?</v>
      </c>
      <c r="G212" s="7">
        <f>VLOOKUP(D212,episodes!$A$1:$D$76,3,FALSE)</f>
        <v>2</v>
      </c>
      <c r="H212" s="7">
        <f>VLOOKUP(D212,episodes!$A$1:$D$76,4,FALSE)</f>
        <v>2</v>
      </c>
      <c r="I212" s="11">
        <v>7</v>
      </c>
      <c r="J212" s="1" t="s">
        <v>2592</v>
      </c>
      <c r="K212" s="12"/>
      <c r="L212" s="12"/>
      <c r="M212" s="2"/>
      <c r="N212" s="2"/>
      <c r="O212" s="2"/>
      <c r="P212" s="2"/>
      <c r="V212" s="2"/>
    </row>
    <row r="213" spans="1:22" x14ac:dyDescent="0.3">
      <c r="A213" s="2" t="s">
        <v>1828</v>
      </c>
      <c r="B213" s="1" t="s">
        <v>765</v>
      </c>
      <c r="C213" s="28" t="s">
        <v>2250</v>
      </c>
      <c r="D213" s="3">
        <v>202</v>
      </c>
      <c r="E213" s="8">
        <f>VLOOKUP(D213,episodes!$A$1:$B$76,2,FALSE)</f>
        <v>32</v>
      </c>
      <c r="F213" s="7" t="str">
        <f>VLOOKUP(D213,episodes!$A$1:$E$76,5,FALSE)</f>
        <v>Who Mourns for Adonais?</v>
      </c>
      <c r="G213" s="7">
        <f>VLOOKUP(D213,episodes!$A$1:$D$76,3,FALSE)</f>
        <v>2</v>
      </c>
      <c r="H213" s="7">
        <f>VLOOKUP(D213,episodes!$A$1:$D$76,4,FALSE)</f>
        <v>2</v>
      </c>
      <c r="I213" s="11">
        <v>8</v>
      </c>
      <c r="J213" s="1" t="s">
        <v>2592</v>
      </c>
      <c r="K213" s="12"/>
      <c r="L213" s="12"/>
      <c r="M213" s="2"/>
      <c r="N213" s="2"/>
      <c r="O213" s="2"/>
      <c r="P213" s="2"/>
      <c r="V213" s="2"/>
    </row>
    <row r="214" spans="1:22" x14ac:dyDescent="0.3">
      <c r="A214" s="2" t="s">
        <v>1828</v>
      </c>
      <c r="B214" s="1" t="s">
        <v>766</v>
      </c>
      <c r="C214" s="28" t="s">
        <v>2250</v>
      </c>
      <c r="D214" s="3">
        <v>202</v>
      </c>
      <c r="E214" s="8">
        <f>VLOOKUP(D214,episodes!$A$1:$B$76,2,FALSE)</f>
        <v>32</v>
      </c>
      <c r="F214" s="7" t="str">
        <f>VLOOKUP(D214,episodes!$A$1:$E$76,5,FALSE)</f>
        <v>Who Mourns for Adonais?</v>
      </c>
      <c r="G214" s="7">
        <f>VLOOKUP(D214,episodes!$A$1:$D$76,3,FALSE)</f>
        <v>2</v>
      </c>
      <c r="H214" s="7">
        <f>VLOOKUP(D214,episodes!$A$1:$D$76,4,FALSE)</f>
        <v>2</v>
      </c>
      <c r="I214" s="11">
        <v>9</v>
      </c>
      <c r="J214" s="1" t="s">
        <v>2592</v>
      </c>
      <c r="K214" s="12"/>
      <c r="L214" s="12"/>
      <c r="M214" s="2"/>
      <c r="N214" s="1"/>
      <c r="O214" s="2"/>
      <c r="P214" s="2"/>
      <c r="V214" s="2"/>
    </row>
    <row r="215" spans="1:22" x14ac:dyDescent="0.3">
      <c r="A215" s="2" t="s">
        <v>1828</v>
      </c>
      <c r="B215" s="1" t="s">
        <v>765</v>
      </c>
      <c r="C215" s="28" t="s">
        <v>2405</v>
      </c>
      <c r="D215" s="4">
        <v>203</v>
      </c>
      <c r="E215" s="8">
        <f>VLOOKUP(D215,episodes!$A$1:$B$76,2,FALSE)</f>
        <v>33</v>
      </c>
      <c r="F215" s="7" t="str">
        <f>VLOOKUP(D215,episodes!$A$1:$E$76,5,FALSE)</f>
        <v>The Changeling</v>
      </c>
      <c r="G215" s="7">
        <f>VLOOKUP(D215,episodes!$A$1:$D$76,3,FALSE)</f>
        <v>2</v>
      </c>
      <c r="H215" s="7">
        <f>VLOOKUP(D215,episodes!$A$1:$D$76,4,FALSE)</f>
        <v>3</v>
      </c>
      <c r="I215" s="11">
        <v>0</v>
      </c>
      <c r="J215" s="1" t="s">
        <v>2592</v>
      </c>
      <c r="K215" s="12"/>
      <c r="L215" s="12"/>
      <c r="M215" s="2"/>
      <c r="N215" s="5"/>
      <c r="O215" s="2"/>
      <c r="P215" s="2"/>
      <c r="V215" s="2"/>
    </row>
    <row r="216" spans="1:22" x14ac:dyDescent="0.3">
      <c r="A216" s="2" t="s">
        <v>1828</v>
      </c>
      <c r="B216" s="1" t="s">
        <v>765</v>
      </c>
      <c r="C216" s="28" t="s">
        <v>2448</v>
      </c>
      <c r="D216" s="4">
        <v>203</v>
      </c>
      <c r="E216" s="8">
        <f>VLOOKUP(D216,episodes!$A$1:$B$76,2,FALSE)</f>
        <v>33</v>
      </c>
      <c r="F216" s="7" t="str">
        <f>VLOOKUP(D216,episodes!$A$1:$E$76,5,FALSE)</f>
        <v>The Changeling</v>
      </c>
      <c r="G216" s="7">
        <f>VLOOKUP(D216,episodes!$A$1:$D$76,3,FALSE)</f>
        <v>2</v>
      </c>
      <c r="H216" s="7">
        <f>VLOOKUP(D216,episodes!$A$1:$D$76,4,FALSE)</f>
        <v>3</v>
      </c>
      <c r="I216" s="11">
        <v>1</v>
      </c>
      <c r="J216" s="1" t="s">
        <v>2592</v>
      </c>
      <c r="K216" s="12"/>
      <c r="L216" s="12"/>
      <c r="M216" s="2"/>
      <c r="N216" s="5"/>
      <c r="O216" s="2"/>
      <c r="P216" s="2"/>
      <c r="V216" s="2"/>
    </row>
    <row r="217" spans="1:22" x14ac:dyDescent="0.3">
      <c r="A217" s="2" t="s">
        <v>1828</v>
      </c>
      <c r="B217" s="1" t="s">
        <v>765</v>
      </c>
      <c r="C217" s="28" t="s">
        <v>2449</v>
      </c>
      <c r="D217" s="4">
        <v>203</v>
      </c>
      <c r="E217" s="8">
        <f>VLOOKUP(D217,episodes!$A$1:$B$76,2,FALSE)</f>
        <v>33</v>
      </c>
      <c r="F217" s="7" t="str">
        <f>VLOOKUP(D217,episodes!$A$1:$E$76,5,FALSE)</f>
        <v>The Changeling</v>
      </c>
      <c r="G217" s="7">
        <f>VLOOKUP(D217,episodes!$A$1:$D$76,3,FALSE)</f>
        <v>2</v>
      </c>
      <c r="H217" s="7">
        <f>VLOOKUP(D217,episodes!$A$1:$D$76,4,FALSE)</f>
        <v>3</v>
      </c>
      <c r="I217" s="11">
        <v>2</v>
      </c>
      <c r="J217" s="1" t="s">
        <v>2592</v>
      </c>
      <c r="K217" s="12"/>
      <c r="L217" s="12"/>
      <c r="M217" s="2"/>
      <c r="N217" s="5"/>
      <c r="O217" s="2"/>
      <c r="P217" s="2"/>
      <c r="V217" s="2"/>
    </row>
    <row r="218" spans="1:22" x14ac:dyDescent="0.3">
      <c r="A218" s="2" t="s">
        <v>1828</v>
      </c>
      <c r="B218" s="1" t="s">
        <v>765</v>
      </c>
      <c r="C218" s="28" t="s">
        <v>2450</v>
      </c>
      <c r="D218" s="4">
        <v>203</v>
      </c>
      <c r="E218" s="8">
        <f>VLOOKUP(D218,episodes!$A$1:$B$76,2,FALSE)</f>
        <v>33</v>
      </c>
      <c r="F218" s="7" t="str">
        <f>VLOOKUP(D218,episodes!$A$1:$E$76,5,FALSE)</f>
        <v>The Changeling</v>
      </c>
      <c r="G218" s="7">
        <f>VLOOKUP(D218,episodes!$A$1:$D$76,3,FALSE)</f>
        <v>2</v>
      </c>
      <c r="H218" s="7">
        <f>VLOOKUP(D218,episodes!$A$1:$D$76,4,FALSE)</f>
        <v>3</v>
      </c>
      <c r="I218" s="11">
        <v>3</v>
      </c>
      <c r="J218" s="1" t="s">
        <v>2592</v>
      </c>
      <c r="K218" s="12"/>
      <c r="L218" s="12"/>
      <c r="M218" s="2"/>
      <c r="N218" s="5"/>
      <c r="O218" s="2"/>
      <c r="P218" s="2"/>
      <c r="V218" s="2"/>
    </row>
    <row r="219" spans="1:22" x14ac:dyDescent="0.3">
      <c r="A219" s="2" t="s">
        <v>1828</v>
      </c>
      <c r="B219" s="1" t="s">
        <v>765</v>
      </c>
      <c r="C219" s="28" t="s">
        <v>2451</v>
      </c>
      <c r="D219" s="4">
        <v>203</v>
      </c>
      <c r="E219" s="8">
        <f>VLOOKUP(D219,episodes!$A$1:$B$76,2,FALSE)</f>
        <v>33</v>
      </c>
      <c r="F219" s="7" t="str">
        <f>VLOOKUP(D219,episodes!$A$1:$E$76,5,FALSE)</f>
        <v>The Changeling</v>
      </c>
      <c r="G219" s="7">
        <f>VLOOKUP(D219,episodes!$A$1:$D$76,3,FALSE)</f>
        <v>2</v>
      </c>
      <c r="H219" s="7">
        <f>VLOOKUP(D219,episodes!$A$1:$D$76,4,FALSE)</f>
        <v>3</v>
      </c>
      <c r="I219" s="11">
        <v>4</v>
      </c>
      <c r="J219" s="1" t="s">
        <v>2592</v>
      </c>
      <c r="K219" s="12"/>
      <c r="L219" s="12"/>
      <c r="M219" s="2"/>
      <c r="N219" s="2"/>
      <c r="O219" s="1"/>
      <c r="P219" s="2"/>
      <c r="V219" s="2"/>
    </row>
    <row r="220" spans="1:22" x14ac:dyDescent="0.3">
      <c r="A220" s="2" t="s">
        <v>1828</v>
      </c>
      <c r="B220" s="1" t="s">
        <v>765</v>
      </c>
      <c r="C220" s="28" t="s">
        <v>2452</v>
      </c>
      <c r="D220" s="4">
        <v>203</v>
      </c>
      <c r="E220" s="8">
        <f>VLOOKUP(D220,episodes!$A$1:$B$76,2,FALSE)</f>
        <v>33</v>
      </c>
      <c r="F220" s="7" t="str">
        <f>VLOOKUP(D220,episodes!$A$1:$E$76,5,FALSE)</f>
        <v>The Changeling</v>
      </c>
      <c r="G220" s="7">
        <f>VLOOKUP(D220,episodes!$A$1:$D$76,3,FALSE)</f>
        <v>2</v>
      </c>
      <c r="H220" s="7">
        <f>VLOOKUP(D220,episodes!$A$1:$D$76,4,FALSE)</f>
        <v>3</v>
      </c>
      <c r="I220" s="11">
        <v>5</v>
      </c>
      <c r="J220" s="1" t="s">
        <v>2592</v>
      </c>
      <c r="K220" s="12"/>
      <c r="L220" s="12"/>
      <c r="M220" s="1"/>
      <c r="N220" s="5"/>
      <c r="O220" s="2"/>
      <c r="P220" s="2"/>
      <c r="V220" s="2"/>
    </row>
    <row r="221" spans="1:22" x14ac:dyDescent="0.3">
      <c r="A221" s="2" t="s">
        <v>1828</v>
      </c>
      <c r="B221" s="1" t="s">
        <v>766</v>
      </c>
      <c r="C221" s="28" t="s">
        <v>2453</v>
      </c>
      <c r="D221" s="4">
        <v>203</v>
      </c>
      <c r="E221" s="8">
        <f>VLOOKUP(D221,episodes!$A$1:$B$76,2,FALSE)</f>
        <v>33</v>
      </c>
      <c r="F221" s="7" t="str">
        <f>VLOOKUP(D221,episodes!$A$1:$E$76,5,FALSE)</f>
        <v>The Changeling</v>
      </c>
      <c r="G221" s="7">
        <f>VLOOKUP(D221,episodes!$A$1:$D$76,3,FALSE)</f>
        <v>2</v>
      </c>
      <c r="H221" s="7">
        <f>VLOOKUP(D221,episodes!$A$1:$D$76,4,FALSE)</f>
        <v>3</v>
      </c>
      <c r="I221" s="11">
        <v>6</v>
      </c>
      <c r="J221" s="1" t="s">
        <v>2592</v>
      </c>
      <c r="K221" s="12"/>
      <c r="L221" s="12"/>
      <c r="M221" s="1"/>
      <c r="N221" s="1"/>
      <c r="O221" s="2"/>
      <c r="P221" s="2"/>
      <c r="V221" s="2"/>
    </row>
    <row r="222" spans="1:22" x14ac:dyDescent="0.3">
      <c r="A222" s="2" t="s">
        <v>1840</v>
      </c>
      <c r="B222" s="1" t="s">
        <v>774</v>
      </c>
      <c r="C222" s="28" t="s">
        <v>2480</v>
      </c>
      <c r="D222" s="4">
        <v>101</v>
      </c>
      <c r="E222" s="8">
        <f>VLOOKUP(D222,episodes!$A$1:$B$76,2,FALSE)</f>
        <v>2</v>
      </c>
      <c r="F222" s="7" t="str">
        <f>VLOOKUP(D222,episodes!$A$1:$E$76,5,FALSE)</f>
        <v>The Man Trap</v>
      </c>
      <c r="G222" s="7">
        <f>VLOOKUP(D222,episodes!$A$1:$D$76,3,FALSE)</f>
        <v>1</v>
      </c>
      <c r="H222" s="7">
        <f>VLOOKUP(D222,episodes!$A$1:$D$76,4,FALSE)</f>
        <v>1</v>
      </c>
      <c r="I222" s="11">
        <v>10</v>
      </c>
      <c r="J222" s="1" t="s">
        <v>2595</v>
      </c>
      <c r="K222" s="12"/>
      <c r="L222" s="12"/>
      <c r="M222" s="2"/>
      <c r="N222" s="32"/>
      <c r="O222" s="2"/>
      <c r="P222" s="2"/>
      <c r="V222" s="2"/>
    </row>
    <row r="223" spans="1:22" x14ac:dyDescent="0.3">
      <c r="A223" s="2" t="s">
        <v>1840</v>
      </c>
      <c r="B223" s="1" t="s">
        <v>774</v>
      </c>
      <c r="C223" s="28" t="s">
        <v>2005</v>
      </c>
      <c r="D223" s="11">
        <v>102</v>
      </c>
      <c r="E223" s="8">
        <f>VLOOKUP(D223,episodes!$A$1:$B$76,2,FALSE)</f>
        <v>3</v>
      </c>
      <c r="F223" s="7" t="str">
        <f>VLOOKUP(D223,episodes!$A$1:$E$76,5,FALSE)</f>
        <v>Charlie X</v>
      </c>
      <c r="G223" s="7">
        <f>VLOOKUP(D223,episodes!$A$1:$D$76,3,FALSE)</f>
        <v>1</v>
      </c>
      <c r="H223" s="7">
        <f>VLOOKUP(D223,episodes!$A$1:$D$76,4,FALSE)</f>
        <v>2</v>
      </c>
      <c r="I223" s="11">
        <v>2</v>
      </c>
      <c r="J223" s="1" t="s">
        <v>2595</v>
      </c>
      <c r="K223" s="12"/>
      <c r="L223" s="12"/>
      <c r="M223" s="2"/>
      <c r="N223" s="32"/>
      <c r="O223" s="2"/>
      <c r="P223" s="2"/>
      <c r="V223" s="2"/>
    </row>
    <row r="224" spans="1:22" x14ac:dyDescent="0.3">
      <c r="A224" s="2" t="s">
        <v>1840</v>
      </c>
      <c r="B224" s="1" t="s">
        <v>774</v>
      </c>
      <c r="C224" s="28" t="s">
        <v>2006</v>
      </c>
      <c r="D224" s="4">
        <v>102</v>
      </c>
      <c r="E224" s="8">
        <f>VLOOKUP(D224,episodes!$A$1:$B$76,2,FALSE)</f>
        <v>3</v>
      </c>
      <c r="F224" s="7" t="str">
        <f>VLOOKUP(D224,episodes!$A$1:$E$76,5,FALSE)</f>
        <v>Charlie X</v>
      </c>
      <c r="G224" s="7">
        <f>VLOOKUP(D224,episodes!$A$1:$D$76,3,FALSE)</f>
        <v>1</v>
      </c>
      <c r="H224" s="7">
        <f>VLOOKUP(D224,episodes!$A$1:$D$76,4,FALSE)</f>
        <v>2</v>
      </c>
      <c r="I224" s="11">
        <v>3</v>
      </c>
      <c r="J224" s="1" t="s">
        <v>2595</v>
      </c>
      <c r="K224" s="12"/>
      <c r="L224" s="12"/>
      <c r="M224" s="2"/>
      <c r="N224" s="32"/>
      <c r="O224" s="2"/>
      <c r="P224" s="2"/>
      <c r="V224" s="2"/>
    </row>
    <row r="225" spans="1:22" x14ac:dyDescent="0.3">
      <c r="A225" s="2" t="s">
        <v>1840</v>
      </c>
      <c r="B225" s="1" t="s">
        <v>774</v>
      </c>
      <c r="C225" s="28" t="s">
        <v>2026</v>
      </c>
      <c r="D225" s="11">
        <v>104</v>
      </c>
      <c r="E225" s="8">
        <f>VLOOKUP(D225,episodes!$A$1:$B$76,2,FALSE)</f>
        <v>5</v>
      </c>
      <c r="F225" s="7" t="str">
        <f>VLOOKUP(D225,episodes!$A$1:$E$76,5,FALSE)</f>
        <v>The Naked Time</v>
      </c>
      <c r="G225" s="7">
        <f>VLOOKUP(D225,episodes!$A$1:$D$76,3,FALSE)</f>
        <v>1</v>
      </c>
      <c r="H225" s="7">
        <f>VLOOKUP(D225,episodes!$A$1:$D$76,4,FALSE)</f>
        <v>4</v>
      </c>
      <c r="I225" s="11">
        <v>5</v>
      </c>
      <c r="J225" s="1" t="s">
        <v>2595</v>
      </c>
      <c r="K225" s="12"/>
      <c r="L225" s="12"/>
      <c r="M225" s="2"/>
      <c r="N225" s="5"/>
      <c r="O225" s="2"/>
      <c r="P225" s="2"/>
      <c r="V225" s="2"/>
    </row>
    <row r="226" spans="1:22" x14ac:dyDescent="0.3">
      <c r="A226" s="2" t="s">
        <v>1840</v>
      </c>
      <c r="B226" s="1" t="s">
        <v>774</v>
      </c>
      <c r="C226" s="28" t="s">
        <v>2042</v>
      </c>
      <c r="D226" s="4">
        <v>105</v>
      </c>
      <c r="E226" s="8">
        <f>VLOOKUP(D226,episodes!$A$1:$B$76,2,FALSE)</f>
        <v>6</v>
      </c>
      <c r="F226" s="7" t="str">
        <f>VLOOKUP(D226,episodes!$A$1:$E$76,5,FALSE)</f>
        <v>The Enemy Within</v>
      </c>
      <c r="G226" s="7">
        <f>VLOOKUP(D226,episodes!$A$1:$D$76,3,FALSE)</f>
        <v>1</v>
      </c>
      <c r="H226" s="7">
        <f>VLOOKUP(D226,episodes!$A$1:$D$76,4,FALSE)</f>
        <v>5</v>
      </c>
      <c r="I226" s="11">
        <v>5</v>
      </c>
      <c r="J226" s="1" t="s">
        <v>2595</v>
      </c>
      <c r="K226" s="12"/>
      <c r="L226" s="12"/>
      <c r="M226" s="2"/>
      <c r="N226" s="5"/>
      <c r="O226" s="2"/>
      <c r="P226" s="2"/>
      <c r="V226" s="2"/>
    </row>
    <row r="227" spans="1:22" x14ac:dyDescent="0.3">
      <c r="A227" s="2" t="s">
        <v>1840</v>
      </c>
      <c r="B227" s="1" t="s">
        <v>774</v>
      </c>
      <c r="C227" s="28" t="s">
        <v>2006</v>
      </c>
      <c r="D227" s="4">
        <v>105</v>
      </c>
      <c r="E227" s="8">
        <f>VLOOKUP(D227,episodes!$A$1:$B$76,2,FALSE)</f>
        <v>6</v>
      </c>
      <c r="F227" s="7" t="str">
        <f>VLOOKUP(D227,episodes!$A$1:$E$76,5,FALSE)</f>
        <v>The Enemy Within</v>
      </c>
      <c r="G227" s="7">
        <f>VLOOKUP(D227,episodes!$A$1:$D$76,3,FALSE)</f>
        <v>1</v>
      </c>
      <c r="H227" s="7">
        <f>VLOOKUP(D227,episodes!$A$1:$D$76,4,FALSE)</f>
        <v>5</v>
      </c>
      <c r="I227" s="11">
        <v>6</v>
      </c>
      <c r="J227" s="1" t="s">
        <v>2595</v>
      </c>
      <c r="K227" s="12"/>
      <c r="L227" s="12"/>
      <c r="M227" s="2"/>
      <c r="N227" s="32"/>
      <c r="O227" s="2"/>
      <c r="P227" s="2"/>
      <c r="V227" s="2"/>
    </row>
    <row r="228" spans="1:22" x14ac:dyDescent="0.3">
      <c r="A228" s="2" t="s">
        <v>1840</v>
      </c>
      <c r="B228" s="1" t="s">
        <v>774</v>
      </c>
      <c r="C228" s="28" t="s">
        <v>2079</v>
      </c>
      <c r="D228" s="4">
        <v>107</v>
      </c>
      <c r="E228" s="8">
        <f>VLOOKUP(D228,episodes!$A$1:$B$76,2,FALSE)</f>
        <v>8</v>
      </c>
      <c r="F228" s="7" t="str">
        <f>VLOOKUP(D228,episodes!$A$1:$E$76,5,FALSE)</f>
        <v>What Are Little Girls Made Of?</v>
      </c>
      <c r="G228" s="7">
        <f>VLOOKUP(D228,episodes!$A$1:$D$76,3,FALSE)</f>
        <v>1</v>
      </c>
      <c r="H228" s="7">
        <f>VLOOKUP(D228,episodes!$A$1:$D$76,4,FALSE)</f>
        <v>7</v>
      </c>
      <c r="I228" s="11">
        <v>6</v>
      </c>
      <c r="J228" s="1" t="s">
        <v>2595</v>
      </c>
      <c r="K228" s="12"/>
      <c r="L228" s="12"/>
      <c r="M228" s="2"/>
      <c r="N228" s="32"/>
      <c r="O228" s="2"/>
      <c r="P228" s="2"/>
      <c r="V228" s="2"/>
    </row>
    <row r="229" spans="1:22" x14ac:dyDescent="0.3">
      <c r="A229" s="2" t="s">
        <v>1840</v>
      </c>
      <c r="B229" s="1" t="s">
        <v>774</v>
      </c>
      <c r="C229" s="28" t="s">
        <v>2094</v>
      </c>
      <c r="D229" s="4">
        <v>108</v>
      </c>
      <c r="E229" s="8">
        <f>VLOOKUP(D229,episodes!$A$1:$B$76,2,FALSE)</f>
        <v>9</v>
      </c>
      <c r="F229" s="7" t="str">
        <f>VLOOKUP(D229,episodes!$A$1:$E$76,5,FALSE)</f>
        <v>Miri</v>
      </c>
      <c r="G229" s="7">
        <f>VLOOKUP(D229,episodes!$A$1:$D$76,3,FALSE)</f>
        <v>1</v>
      </c>
      <c r="H229" s="7">
        <f>VLOOKUP(D229,episodes!$A$1:$D$76,4,FALSE)</f>
        <v>8</v>
      </c>
      <c r="I229" s="11">
        <v>4</v>
      </c>
      <c r="J229" s="1" t="s">
        <v>2595</v>
      </c>
      <c r="K229" s="12"/>
      <c r="L229" s="12"/>
      <c r="M229" s="2"/>
      <c r="N229" s="32"/>
      <c r="O229" s="2"/>
      <c r="P229" s="2"/>
      <c r="V229" s="2"/>
    </row>
    <row r="230" spans="1:22" x14ac:dyDescent="0.3">
      <c r="A230" s="2" t="s">
        <v>1840</v>
      </c>
      <c r="B230" s="1" t="s">
        <v>774</v>
      </c>
      <c r="C230" s="28" t="s">
        <v>2005</v>
      </c>
      <c r="D230" s="4">
        <v>108</v>
      </c>
      <c r="E230" s="8">
        <f>VLOOKUP(D230,episodes!$A$1:$B$76,2,FALSE)</f>
        <v>9</v>
      </c>
      <c r="F230" s="7" t="str">
        <f>VLOOKUP(D230,episodes!$A$1:$E$76,5,FALSE)</f>
        <v>Miri</v>
      </c>
      <c r="G230" s="7">
        <f>VLOOKUP(D230,episodes!$A$1:$D$76,3,FALSE)</f>
        <v>1</v>
      </c>
      <c r="H230" s="7">
        <f>VLOOKUP(D230,episodes!$A$1:$D$76,4,FALSE)</f>
        <v>8</v>
      </c>
      <c r="I230" s="11">
        <v>5</v>
      </c>
      <c r="J230" s="1" t="s">
        <v>2595</v>
      </c>
      <c r="K230" s="12"/>
      <c r="L230" s="12"/>
      <c r="M230" s="2"/>
      <c r="N230" s="32"/>
      <c r="O230" s="2"/>
      <c r="P230" s="2"/>
      <c r="V230" s="2"/>
    </row>
    <row r="231" spans="1:22" x14ac:dyDescent="0.3">
      <c r="A231" s="2" t="s">
        <v>1840</v>
      </c>
      <c r="B231" s="1" t="s">
        <v>774</v>
      </c>
      <c r="C231" s="28" t="s">
        <v>2095</v>
      </c>
      <c r="D231" s="4">
        <v>108</v>
      </c>
      <c r="E231" s="8">
        <f>VLOOKUP(D231,episodes!$A$1:$B$76,2,FALSE)</f>
        <v>9</v>
      </c>
      <c r="F231" s="7" t="str">
        <f>VLOOKUP(D231,episodes!$A$1:$E$76,5,FALSE)</f>
        <v>Miri</v>
      </c>
      <c r="G231" s="7">
        <f>VLOOKUP(D231,episodes!$A$1:$D$76,3,FALSE)</f>
        <v>1</v>
      </c>
      <c r="H231" s="7">
        <f>VLOOKUP(D231,episodes!$A$1:$D$76,4,FALSE)</f>
        <v>8</v>
      </c>
      <c r="I231" s="11">
        <v>6</v>
      </c>
      <c r="J231" s="1" t="s">
        <v>2595</v>
      </c>
      <c r="K231" s="12"/>
      <c r="L231" s="12"/>
      <c r="M231" s="2"/>
      <c r="N231" s="32"/>
      <c r="O231" s="2"/>
      <c r="P231" s="2"/>
      <c r="V231" s="2"/>
    </row>
    <row r="232" spans="1:22" x14ac:dyDescent="0.3">
      <c r="A232" s="2" t="s">
        <v>1840</v>
      </c>
      <c r="B232" s="1" t="s">
        <v>774</v>
      </c>
      <c r="C232" s="28" t="s">
        <v>2095</v>
      </c>
      <c r="D232" s="4">
        <v>108</v>
      </c>
      <c r="E232" s="8">
        <f>VLOOKUP(D232,episodes!$A$1:$B$76,2,FALSE)</f>
        <v>9</v>
      </c>
      <c r="F232" s="7" t="str">
        <f>VLOOKUP(D232,episodes!$A$1:$E$76,5,FALSE)</f>
        <v>Miri</v>
      </c>
      <c r="G232" s="7">
        <f>VLOOKUP(D232,episodes!$A$1:$D$76,3,FALSE)</f>
        <v>1</v>
      </c>
      <c r="H232" s="7">
        <f>VLOOKUP(D232,episodes!$A$1:$D$76,4,FALSE)</f>
        <v>8</v>
      </c>
      <c r="I232" s="11">
        <v>7</v>
      </c>
      <c r="J232" s="1" t="s">
        <v>2595</v>
      </c>
      <c r="K232" s="12"/>
      <c r="L232" s="12"/>
      <c r="M232" s="2"/>
      <c r="N232" s="32"/>
      <c r="O232" s="2"/>
      <c r="P232" s="2"/>
      <c r="V232" s="2"/>
    </row>
    <row r="233" spans="1:22" x14ac:dyDescent="0.3">
      <c r="A233" s="2" t="s">
        <v>1840</v>
      </c>
      <c r="B233" s="1" t="s">
        <v>774</v>
      </c>
      <c r="C233" s="28" t="s">
        <v>2094</v>
      </c>
      <c r="D233" s="4">
        <v>109</v>
      </c>
      <c r="E233" s="8">
        <f>VLOOKUP(D233,episodes!$A$1:$B$76,2,FALSE)</f>
        <v>10</v>
      </c>
      <c r="F233" s="7" t="str">
        <f>VLOOKUP(D233,episodes!$A$1:$E$76,5,FALSE)</f>
        <v>Dagger of the Mind</v>
      </c>
      <c r="G233" s="7">
        <f>VLOOKUP(D233,episodes!$A$1:$D$76,3,FALSE)</f>
        <v>1</v>
      </c>
      <c r="H233" s="7">
        <f>VLOOKUP(D233,episodes!$A$1:$D$76,4,FALSE)</f>
        <v>9</v>
      </c>
      <c r="I233" s="11">
        <v>4</v>
      </c>
      <c r="J233" s="1" t="s">
        <v>2595</v>
      </c>
      <c r="K233" s="12"/>
      <c r="L233" s="12"/>
      <c r="M233" s="2"/>
      <c r="N233" s="5"/>
      <c r="O233" s="2"/>
      <c r="P233" s="2"/>
      <c r="V233" s="2"/>
    </row>
    <row r="234" spans="1:22" x14ac:dyDescent="0.3">
      <c r="A234" s="2" t="s">
        <v>1840</v>
      </c>
      <c r="B234" s="1" t="s">
        <v>774</v>
      </c>
      <c r="C234" s="28" t="s">
        <v>2104</v>
      </c>
      <c r="D234" s="4">
        <v>109</v>
      </c>
      <c r="E234" s="8">
        <f>VLOOKUP(D234,episodes!$A$1:$B$76,2,FALSE)</f>
        <v>10</v>
      </c>
      <c r="F234" s="7" t="str">
        <f>VLOOKUP(D234,episodes!$A$1:$E$76,5,FALSE)</f>
        <v>Dagger of the Mind</v>
      </c>
      <c r="G234" s="7">
        <f>VLOOKUP(D234,episodes!$A$1:$D$76,3,FALSE)</f>
        <v>1</v>
      </c>
      <c r="H234" s="7">
        <f>VLOOKUP(D234,episodes!$A$1:$D$76,4,FALSE)</f>
        <v>9</v>
      </c>
      <c r="I234" s="11">
        <v>5</v>
      </c>
      <c r="J234" s="1" t="s">
        <v>2595</v>
      </c>
      <c r="K234" s="12"/>
      <c r="L234" s="12"/>
      <c r="M234" s="12"/>
      <c r="N234" s="32"/>
      <c r="O234" s="2"/>
      <c r="P234" s="2"/>
      <c r="V234" s="2"/>
    </row>
    <row r="235" spans="1:22" x14ac:dyDescent="0.3">
      <c r="A235" s="2" t="s">
        <v>1840</v>
      </c>
      <c r="B235" s="1" t="s">
        <v>774</v>
      </c>
      <c r="C235" s="28" t="s">
        <v>2139</v>
      </c>
      <c r="D235" s="4">
        <v>111</v>
      </c>
      <c r="E235" s="8">
        <f>VLOOKUP(D235,episodes!$A$1:$B$76,2,FALSE)</f>
        <v>12</v>
      </c>
      <c r="F235" s="7" t="str">
        <f>VLOOKUP(D235,episodes!$A$1:$E$76,5,FALSE)</f>
        <v>The Menagerie, Part I</v>
      </c>
      <c r="G235" s="7">
        <f>VLOOKUP(D235,episodes!$A$1:$D$76,3,FALSE)</f>
        <v>1</v>
      </c>
      <c r="H235" s="7">
        <f>VLOOKUP(D235,episodes!$A$1:$D$76,4,FALSE)</f>
        <v>11</v>
      </c>
      <c r="I235" s="11">
        <v>9</v>
      </c>
      <c r="J235" s="1" t="s">
        <v>2595</v>
      </c>
      <c r="K235" s="12"/>
      <c r="L235" s="12"/>
      <c r="M235" s="2"/>
      <c r="N235" s="32"/>
      <c r="O235" s="2"/>
      <c r="P235" s="2"/>
      <c r="V235" s="2"/>
    </row>
    <row r="236" spans="1:22" x14ac:dyDescent="0.3">
      <c r="A236" s="2" t="s">
        <v>1840</v>
      </c>
      <c r="B236" s="1" t="s">
        <v>774</v>
      </c>
      <c r="C236" s="28" t="s">
        <v>2146</v>
      </c>
      <c r="D236" s="4">
        <v>113</v>
      </c>
      <c r="E236" s="8">
        <f>VLOOKUP(D236,episodes!$A$1:$B$76,2,FALSE)</f>
        <v>14</v>
      </c>
      <c r="F236" s="7" t="str">
        <f>VLOOKUP(D236,episodes!$A$1:$E$76,5,FALSE)</f>
        <v>The Conscience of the King</v>
      </c>
      <c r="G236" s="7">
        <f>VLOOKUP(D236,episodes!$A$1:$D$76,3,FALSE)</f>
        <v>1</v>
      </c>
      <c r="H236" s="7">
        <f>VLOOKUP(D236,episodes!$A$1:$D$76,4,FALSE)</f>
        <v>13</v>
      </c>
      <c r="I236" s="11">
        <v>6</v>
      </c>
      <c r="J236" s="1" t="s">
        <v>2595</v>
      </c>
      <c r="K236" s="12"/>
      <c r="L236" s="12"/>
      <c r="M236" s="2"/>
      <c r="N236" s="32"/>
      <c r="O236" s="2"/>
      <c r="P236" s="2"/>
      <c r="V236" s="2"/>
    </row>
    <row r="237" spans="1:22" x14ac:dyDescent="0.3">
      <c r="A237" s="2" t="s">
        <v>1840</v>
      </c>
      <c r="B237" s="1" t="s">
        <v>774</v>
      </c>
      <c r="C237" s="28" t="s">
        <v>2154</v>
      </c>
      <c r="D237" s="3">
        <v>114</v>
      </c>
      <c r="E237" s="8">
        <f>VLOOKUP(D237,episodes!$A$1:$B$76,2,FALSE)</f>
        <v>15</v>
      </c>
      <c r="F237" s="7" t="str">
        <f>VLOOKUP(D237,episodes!$A$1:$E$76,5,FALSE)</f>
        <v>Balance of Terror</v>
      </c>
      <c r="G237" s="7">
        <f>VLOOKUP(D237,episodes!$A$1:$D$76,3,FALSE)</f>
        <v>1</v>
      </c>
      <c r="H237" s="7">
        <f>VLOOKUP(D237,episodes!$A$1:$D$76,4,FALSE)</f>
        <v>14</v>
      </c>
      <c r="I237" s="11">
        <v>1</v>
      </c>
      <c r="J237" s="1" t="s">
        <v>2595</v>
      </c>
      <c r="K237" s="12"/>
      <c r="L237" s="12"/>
      <c r="M237" s="2"/>
      <c r="N237" s="32"/>
      <c r="O237" s="2"/>
      <c r="P237" s="2"/>
      <c r="V237" s="2"/>
    </row>
    <row r="238" spans="1:22" x14ac:dyDescent="0.3">
      <c r="A238" s="2" t="s">
        <v>1840</v>
      </c>
      <c r="B238" s="1" t="s">
        <v>774</v>
      </c>
      <c r="C238" s="28" t="s">
        <v>2164</v>
      </c>
      <c r="D238" s="3">
        <v>115</v>
      </c>
      <c r="E238" s="8">
        <f>VLOOKUP(D238,episodes!$A$1:$B$76,2,FALSE)</f>
        <v>16</v>
      </c>
      <c r="F238" s="7" t="str">
        <f>VLOOKUP(D238,episodes!$A$1:$E$76,5,FALSE)</f>
        <v>Shore Leave</v>
      </c>
      <c r="G238" s="7">
        <f>VLOOKUP(D238,episodes!$A$1:$D$76,3,FALSE)</f>
        <v>1</v>
      </c>
      <c r="H238" s="7">
        <f>VLOOKUP(D238,episodes!$A$1:$D$76,4,FALSE)</f>
        <v>15</v>
      </c>
      <c r="I238" s="11">
        <v>11</v>
      </c>
      <c r="J238" s="1" t="s">
        <v>2595</v>
      </c>
      <c r="K238" s="12"/>
      <c r="L238" s="12"/>
      <c r="M238" s="2"/>
      <c r="N238" s="1"/>
      <c r="O238" s="2"/>
      <c r="P238" s="2"/>
      <c r="V238" s="2"/>
    </row>
    <row r="239" spans="1:22" x14ac:dyDescent="0.3">
      <c r="A239" s="2" t="s">
        <v>1840</v>
      </c>
      <c r="B239" s="1" t="s">
        <v>774</v>
      </c>
      <c r="C239" s="28" t="s">
        <v>2165</v>
      </c>
      <c r="D239" s="3">
        <v>115</v>
      </c>
      <c r="E239" s="8">
        <f>VLOOKUP(D239,episodes!$A$1:$B$76,2,FALSE)</f>
        <v>16</v>
      </c>
      <c r="F239" s="7" t="str">
        <f>VLOOKUP(D239,episodes!$A$1:$E$76,5,FALSE)</f>
        <v>Shore Leave</v>
      </c>
      <c r="G239" s="7">
        <f>VLOOKUP(D239,episodes!$A$1:$D$76,3,FALSE)</f>
        <v>1</v>
      </c>
      <c r="H239" s="7">
        <f>VLOOKUP(D239,episodes!$A$1:$D$76,4,FALSE)</f>
        <v>15</v>
      </c>
      <c r="I239" s="11">
        <v>12</v>
      </c>
      <c r="J239" s="1" t="s">
        <v>2595</v>
      </c>
      <c r="K239" s="12"/>
      <c r="L239" s="12"/>
      <c r="M239" s="1"/>
      <c r="N239" s="32"/>
      <c r="O239" s="2"/>
      <c r="P239" s="2"/>
      <c r="V239" s="2"/>
    </row>
    <row r="240" spans="1:22" x14ac:dyDescent="0.3">
      <c r="A240" s="2" t="s">
        <v>1840</v>
      </c>
      <c r="B240" s="1" t="s">
        <v>774</v>
      </c>
      <c r="C240" s="28" t="s">
        <v>2166</v>
      </c>
      <c r="D240" s="3">
        <v>115</v>
      </c>
      <c r="E240" s="8">
        <f>VLOOKUP(D240,episodes!$A$1:$B$76,2,FALSE)</f>
        <v>16</v>
      </c>
      <c r="F240" s="7" t="str">
        <f>VLOOKUP(D240,episodes!$A$1:$E$76,5,FALSE)</f>
        <v>Shore Leave</v>
      </c>
      <c r="G240" s="7">
        <f>VLOOKUP(D240,episodes!$A$1:$D$76,3,FALSE)</f>
        <v>1</v>
      </c>
      <c r="H240" s="7">
        <f>VLOOKUP(D240,episodes!$A$1:$D$76,4,FALSE)</f>
        <v>15</v>
      </c>
      <c r="I240" s="11">
        <v>13</v>
      </c>
      <c r="J240" s="1" t="s">
        <v>2595</v>
      </c>
      <c r="K240" s="12"/>
      <c r="L240" s="12"/>
      <c r="M240" s="2"/>
      <c r="N240" s="2"/>
      <c r="O240" s="2"/>
      <c r="P240" s="2"/>
      <c r="V240" s="2"/>
    </row>
    <row r="241" spans="1:22" x14ac:dyDescent="0.3">
      <c r="A241" s="2" t="s">
        <v>1840</v>
      </c>
      <c r="B241" s="1" t="s">
        <v>774</v>
      </c>
      <c r="C241" s="28" t="s">
        <v>2182</v>
      </c>
      <c r="D241" s="3">
        <v>116</v>
      </c>
      <c r="E241" s="8">
        <f>VLOOKUP(D241,episodes!$A$1:$B$76,2,FALSE)</f>
        <v>17</v>
      </c>
      <c r="F241" s="7" t="str">
        <f>VLOOKUP(D241,episodes!$A$1:$E$76,5,FALSE)</f>
        <v>The Galileo Seven</v>
      </c>
      <c r="G241" s="7">
        <f>VLOOKUP(D241,episodes!$A$1:$D$76,3,FALSE)</f>
        <v>1</v>
      </c>
      <c r="H241" s="7">
        <f>VLOOKUP(D241,episodes!$A$1:$D$76,4,FALSE)</f>
        <v>16</v>
      </c>
      <c r="I241" s="11">
        <v>2</v>
      </c>
      <c r="J241" s="1" t="s">
        <v>2595</v>
      </c>
      <c r="K241" s="12"/>
      <c r="L241" s="12"/>
      <c r="M241" s="2"/>
      <c r="N241" s="2"/>
      <c r="O241" s="2"/>
      <c r="P241" s="2"/>
      <c r="V241" s="2"/>
    </row>
    <row r="242" spans="1:22" x14ac:dyDescent="0.3">
      <c r="A242" s="2" t="s">
        <v>1840</v>
      </c>
      <c r="B242" s="1" t="s">
        <v>774</v>
      </c>
      <c r="C242" s="28" t="s">
        <v>2183</v>
      </c>
      <c r="D242" s="3">
        <v>116</v>
      </c>
      <c r="E242" s="8">
        <f>VLOOKUP(D242,episodes!$A$1:$B$76,2,FALSE)</f>
        <v>17</v>
      </c>
      <c r="F242" s="7" t="str">
        <f>VLOOKUP(D242,episodes!$A$1:$E$76,5,FALSE)</f>
        <v>The Galileo Seven</v>
      </c>
      <c r="G242" s="7">
        <f>VLOOKUP(D242,episodes!$A$1:$D$76,3,FALSE)</f>
        <v>1</v>
      </c>
      <c r="H242" s="7">
        <f>VLOOKUP(D242,episodes!$A$1:$D$76,4,FALSE)</f>
        <v>16</v>
      </c>
      <c r="I242" s="11">
        <v>3</v>
      </c>
      <c r="J242" s="1" t="s">
        <v>2595</v>
      </c>
      <c r="K242" s="12"/>
      <c r="L242" s="12"/>
      <c r="M242" s="2"/>
      <c r="N242" s="2"/>
      <c r="O242" s="2"/>
      <c r="P242" s="2"/>
      <c r="V242" s="2"/>
    </row>
    <row r="243" spans="1:22" x14ac:dyDescent="0.3">
      <c r="A243" s="2" t="s">
        <v>1840</v>
      </c>
      <c r="B243" s="1" t="s">
        <v>774</v>
      </c>
      <c r="C243" s="28" t="s">
        <v>2192</v>
      </c>
      <c r="D243" s="3">
        <v>117</v>
      </c>
      <c r="E243" s="8">
        <f>VLOOKUP(D243,episodes!$A$1:$B$76,2,FALSE)</f>
        <v>18</v>
      </c>
      <c r="F243" s="7" t="str">
        <f>VLOOKUP(D243,episodes!$A$1:$E$76,5,FALSE)</f>
        <v>The Squire of Gothos</v>
      </c>
      <c r="G243" s="7">
        <f>VLOOKUP(D243,episodes!$A$1:$D$76,3,FALSE)</f>
        <v>1</v>
      </c>
      <c r="H243" s="7">
        <f>VLOOKUP(D243,episodes!$A$1:$D$76,4,FALSE)</f>
        <v>17</v>
      </c>
      <c r="I243" s="11">
        <v>7</v>
      </c>
      <c r="J243" s="1" t="s">
        <v>2595</v>
      </c>
      <c r="K243" s="12"/>
      <c r="L243" s="12"/>
      <c r="M243" s="2"/>
      <c r="N243" s="2"/>
      <c r="O243" s="2"/>
      <c r="P243" s="2"/>
      <c r="V243" s="2"/>
    </row>
    <row r="244" spans="1:22" x14ac:dyDescent="0.3">
      <c r="A244" s="2" t="s">
        <v>1840</v>
      </c>
      <c r="B244" s="1" t="s">
        <v>774</v>
      </c>
      <c r="C244" s="28" t="s">
        <v>2193</v>
      </c>
      <c r="D244" s="3">
        <v>117</v>
      </c>
      <c r="E244" s="8">
        <f>VLOOKUP(D244,episodes!$A$1:$B$76,2,FALSE)</f>
        <v>18</v>
      </c>
      <c r="F244" s="7" t="str">
        <f>VLOOKUP(D244,episodes!$A$1:$E$76,5,FALSE)</f>
        <v>The Squire of Gothos</v>
      </c>
      <c r="G244" s="7">
        <f>VLOOKUP(D244,episodes!$A$1:$D$76,3,FALSE)</f>
        <v>1</v>
      </c>
      <c r="H244" s="7">
        <f>VLOOKUP(D244,episodes!$A$1:$D$76,4,FALSE)</f>
        <v>17</v>
      </c>
      <c r="I244" s="11">
        <v>8</v>
      </c>
      <c r="J244" s="1" t="s">
        <v>2595</v>
      </c>
      <c r="K244" s="12"/>
      <c r="L244" s="12"/>
      <c r="M244" s="2"/>
      <c r="N244" s="2"/>
      <c r="O244" s="2"/>
      <c r="P244" s="2"/>
      <c r="V244" s="2"/>
    </row>
    <row r="245" spans="1:22" x14ac:dyDescent="0.3">
      <c r="A245" s="2" t="s">
        <v>1840</v>
      </c>
      <c r="B245" s="1" t="s">
        <v>774</v>
      </c>
      <c r="C245" s="28" t="s">
        <v>2194</v>
      </c>
      <c r="D245" s="3">
        <v>117</v>
      </c>
      <c r="E245" s="8">
        <f>VLOOKUP(D245,episodes!$A$1:$B$76,2,FALSE)</f>
        <v>18</v>
      </c>
      <c r="F245" s="7" t="str">
        <f>VLOOKUP(D245,episodes!$A$1:$E$76,5,FALSE)</f>
        <v>The Squire of Gothos</v>
      </c>
      <c r="G245" s="7">
        <f>VLOOKUP(D245,episodes!$A$1:$D$76,3,FALSE)</f>
        <v>1</v>
      </c>
      <c r="H245" s="7">
        <f>VLOOKUP(D245,episodes!$A$1:$D$76,4,FALSE)</f>
        <v>17</v>
      </c>
      <c r="I245" s="11">
        <v>9</v>
      </c>
      <c r="J245" s="1" t="s">
        <v>2595</v>
      </c>
      <c r="K245" s="12"/>
      <c r="L245" s="12"/>
      <c r="M245" s="2"/>
      <c r="N245" s="2"/>
      <c r="O245" s="2"/>
      <c r="P245" s="2"/>
      <c r="V245" s="2"/>
    </row>
    <row r="246" spans="1:22" x14ac:dyDescent="0.3">
      <c r="A246" s="2" t="s">
        <v>1840</v>
      </c>
      <c r="B246" s="1" t="s">
        <v>774</v>
      </c>
      <c r="C246" s="28" t="s">
        <v>2195</v>
      </c>
      <c r="D246" s="3">
        <v>117</v>
      </c>
      <c r="E246" s="8">
        <f>VLOOKUP(D246,episodes!$A$1:$B$76,2,FALSE)</f>
        <v>18</v>
      </c>
      <c r="F246" s="7" t="str">
        <f>VLOOKUP(D246,episodes!$A$1:$E$76,5,FALSE)</f>
        <v>The Squire of Gothos</v>
      </c>
      <c r="G246" s="7">
        <f>VLOOKUP(D246,episodes!$A$1:$D$76,3,FALSE)</f>
        <v>1</v>
      </c>
      <c r="H246" s="7">
        <f>VLOOKUP(D246,episodes!$A$1:$D$76,4,FALSE)</f>
        <v>17</v>
      </c>
      <c r="I246" s="11">
        <v>10</v>
      </c>
      <c r="J246" s="1" t="s">
        <v>2595</v>
      </c>
      <c r="K246" s="12"/>
      <c r="L246" s="12"/>
      <c r="M246" s="2"/>
      <c r="N246" s="2"/>
      <c r="O246" s="2"/>
      <c r="P246" s="2"/>
      <c r="V246" s="2"/>
    </row>
    <row r="247" spans="1:22" x14ac:dyDescent="0.3">
      <c r="A247" s="2" t="s">
        <v>1840</v>
      </c>
      <c r="B247" s="1" t="s">
        <v>774</v>
      </c>
      <c r="C247" s="28" t="s">
        <v>2202</v>
      </c>
      <c r="D247" s="3">
        <v>118</v>
      </c>
      <c r="E247" s="8">
        <f>VLOOKUP(D247,episodes!$A$1:$B$76,2,FALSE)</f>
        <v>19</v>
      </c>
      <c r="F247" s="7" t="str">
        <f>VLOOKUP(D247,episodes!$A$1:$E$76,5,FALSE)</f>
        <v>Arena</v>
      </c>
      <c r="G247" s="7">
        <f>VLOOKUP(D247,episodes!$A$1:$D$76,3,FALSE)</f>
        <v>1</v>
      </c>
      <c r="H247" s="7">
        <f>VLOOKUP(D247,episodes!$A$1:$D$76,4,FALSE)</f>
        <v>18</v>
      </c>
      <c r="I247" s="11">
        <v>5</v>
      </c>
      <c r="J247" s="1" t="s">
        <v>2595</v>
      </c>
      <c r="K247" s="12"/>
      <c r="L247" s="12"/>
      <c r="M247" s="2"/>
      <c r="N247" s="2"/>
      <c r="O247" s="2"/>
      <c r="P247" s="2"/>
      <c r="V247" s="2"/>
    </row>
    <row r="248" spans="1:22" x14ac:dyDescent="0.3">
      <c r="A248" s="2" t="s">
        <v>1840</v>
      </c>
      <c r="B248" s="1" t="s">
        <v>774</v>
      </c>
      <c r="C248" s="28" t="s">
        <v>2203</v>
      </c>
      <c r="D248" s="3">
        <v>118</v>
      </c>
      <c r="E248" s="8">
        <f>VLOOKUP(D248,episodes!$A$1:$B$76,2,FALSE)</f>
        <v>19</v>
      </c>
      <c r="F248" s="7" t="str">
        <f>VLOOKUP(D248,episodes!$A$1:$E$76,5,FALSE)</f>
        <v>Arena</v>
      </c>
      <c r="G248" s="7">
        <f>VLOOKUP(D248,episodes!$A$1:$D$76,3,FALSE)</f>
        <v>1</v>
      </c>
      <c r="H248" s="7">
        <f>VLOOKUP(D248,episodes!$A$1:$D$76,4,FALSE)</f>
        <v>18</v>
      </c>
      <c r="I248" s="11">
        <v>6</v>
      </c>
      <c r="J248" s="1" t="s">
        <v>2595</v>
      </c>
      <c r="K248" s="12"/>
      <c r="L248" s="12"/>
      <c r="M248" s="1"/>
      <c r="N248" s="5"/>
      <c r="O248" s="1"/>
      <c r="P248" s="2"/>
      <c r="V248" s="2"/>
    </row>
    <row r="249" spans="1:22" x14ac:dyDescent="0.3">
      <c r="A249" s="2" t="s">
        <v>1840</v>
      </c>
      <c r="B249" s="1" t="s">
        <v>774</v>
      </c>
      <c r="C249" s="28" t="s">
        <v>2204</v>
      </c>
      <c r="D249" s="3">
        <v>118</v>
      </c>
      <c r="E249" s="8">
        <f>VLOOKUP(D249,episodes!$A$1:$B$76,2,FALSE)</f>
        <v>19</v>
      </c>
      <c r="F249" s="7" t="str">
        <f>VLOOKUP(D249,episodes!$A$1:$E$76,5,FALSE)</f>
        <v>Arena</v>
      </c>
      <c r="G249" s="7">
        <f>VLOOKUP(D249,episodes!$A$1:$D$76,3,FALSE)</f>
        <v>1</v>
      </c>
      <c r="H249" s="7">
        <f>VLOOKUP(D249,episodes!$A$1:$D$76,4,FALSE)</f>
        <v>18</v>
      </c>
      <c r="I249" s="11">
        <v>7</v>
      </c>
      <c r="J249" s="1" t="s">
        <v>2595</v>
      </c>
      <c r="K249" s="12"/>
      <c r="L249" s="12"/>
      <c r="M249" s="1"/>
      <c r="N249" s="5"/>
      <c r="O249" s="1"/>
      <c r="P249" s="2"/>
      <c r="V249" s="2"/>
    </row>
    <row r="250" spans="1:22" x14ac:dyDescent="0.3">
      <c r="A250" s="2" t="s">
        <v>1840</v>
      </c>
      <c r="B250" s="1" t="s">
        <v>774</v>
      </c>
      <c r="C250" s="28" t="s">
        <v>2229</v>
      </c>
      <c r="D250" s="3">
        <v>120</v>
      </c>
      <c r="E250" s="8">
        <f>VLOOKUP(D250,episodes!$A$1:$B$76,2,FALSE)</f>
        <v>21</v>
      </c>
      <c r="F250" s="7" t="str">
        <f>VLOOKUP(D250,episodes!$A$1:$E$76,5,FALSE)</f>
        <v>Court Martial</v>
      </c>
      <c r="G250" s="7">
        <f>VLOOKUP(D250,episodes!$A$1:$D$76,3,FALSE)</f>
        <v>1</v>
      </c>
      <c r="H250" s="7">
        <f>VLOOKUP(D250,episodes!$A$1:$D$76,4,FALSE)</f>
        <v>20</v>
      </c>
      <c r="I250" s="11">
        <v>4</v>
      </c>
      <c r="J250" s="1" t="s">
        <v>2595</v>
      </c>
      <c r="K250" s="12"/>
      <c r="L250" s="12"/>
      <c r="M250" s="1"/>
      <c r="N250" s="5"/>
      <c r="O250" s="1"/>
      <c r="P250" s="2"/>
      <c r="V250" s="2"/>
    </row>
    <row r="251" spans="1:22" x14ac:dyDescent="0.3">
      <c r="A251" s="2" t="s">
        <v>1840</v>
      </c>
      <c r="B251" s="1" t="s">
        <v>774</v>
      </c>
      <c r="C251" s="28" t="s">
        <v>2230</v>
      </c>
      <c r="D251" s="3">
        <v>120</v>
      </c>
      <c r="E251" s="8">
        <f>VLOOKUP(D251,episodes!$A$1:$B$76,2,FALSE)</f>
        <v>21</v>
      </c>
      <c r="F251" s="7" t="str">
        <f>VLOOKUP(D251,episodes!$A$1:$E$76,5,FALSE)</f>
        <v>Court Martial</v>
      </c>
      <c r="G251" s="7">
        <f>VLOOKUP(D251,episodes!$A$1:$D$76,3,FALSE)</f>
        <v>1</v>
      </c>
      <c r="H251" s="7">
        <f>VLOOKUP(D251,episodes!$A$1:$D$76,4,FALSE)</f>
        <v>20</v>
      </c>
      <c r="I251" s="11">
        <v>5</v>
      </c>
      <c r="J251" s="1" t="s">
        <v>2595</v>
      </c>
      <c r="K251" s="12"/>
      <c r="L251" s="12"/>
      <c r="M251" s="1"/>
      <c r="N251" s="5"/>
      <c r="O251" s="1"/>
      <c r="P251" s="2"/>
      <c r="V251" s="2"/>
    </row>
    <row r="252" spans="1:22" x14ac:dyDescent="0.3">
      <c r="A252" s="2" t="s">
        <v>1840</v>
      </c>
      <c r="B252" s="1" t="s">
        <v>774</v>
      </c>
      <c r="C252" s="28" t="s">
        <v>2231</v>
      </c>
      <c r="D252" s="3">
        <v>120</v>
      </c>
      <c r="E252" s="8">
        <f>VLOOKUP(D252,episodes!$A$1:$B$76,2,FALSE)</f>
        <v>21</v>
      </c>
      <c r="F252" s="7" t="str">
        <f>VLOOKUP(D252,episodes!$A$1:$E$76,5,FALSE)</f>
        <v>Court Martial</v>
      </c>
      <c r="G252" s="7">
        <f>VLOOKUP(D252,episodes!$A$1:$D$76,3,FALSE)</f>
        <v>1</v>
      </c>
      <c r="H252" s="7">
        <f>VLOOKUP(D252,episodes!$A$1:$D$76,4,FALSE)</f>
        <v>20</v>
      </c>
      <c r="I252" s="11">
        <v>6</v>
      </c>
      <c r="J252" s="1" t="s">
        <v>2595</v>
      </c>
      <c r="K252" s="12"/>
      <c r="L252" s="12"/>
      <c r="M252" s="2"/>
      <c r="N252" s="5"/>
      <c r="O252" s="1"/>
      <c r="P252" s="2"/>
      <c r="V252" s="2"/>
    </row>
    <row r="253" spans="1:22" x14ac:dyDescent="0.3">
      <c r="A253" s="2" t="s">
        <v>1840</v>
      </c>
      <c r="B253" s="1" t="s">
        <v>774</v>
      </c>
      <c r="C253" s="28" t="s">
        <v>2239</v>
      </c>
      <c r="D253" s="3">
        <v>121</v>
      </c>
      <c r="E253" s="8">
        <f>VLOOKUP(D253,episodes!$A$1:$B$76,2,FALSE)</f>
        <v>22</v>
      </c>
      <c r="F253" s="7" t="str">
        <f>VLOOKUP(D253,episodes!$A$1:$E$76,5,FALSE)</f>
        <v>The Return of the Archons</v>
      </c>
      <c r="G253" s="7">
        <f>VLOOKUP(D253,episodes!$A$1:$D$76,3,FALSE)</f>
        <v>1</v>
      </c>
      <c r="H253" s="7">
        <f>VLOOKUP(D253,episodes!$A$1:$D$76,4,FALSE)</f>
        <v>21</v>
      </c>
      <c r="I253" s="11">
        <v>9</v>
      </c>
      <c r="J253" s="1" t="s">
        <v>2595</v>
      </c>
      <c r="K253" s="12"/>
      <c r="L253" s="12"/>
      <c r="M253" s="1"/>
      <c r="N253" s="1"/>
      <c r="O253" s="1"/>
      <c r="P253" s="2"/>
      <c r="V253" s="2"/>
    </row>
    <row r="254" spans="1:22" x14ac:dyDescent="0.3">
      <c r="A254" s="2" t="s">
        <v>1840</v>
      </c>
      <c r="B254" s="1" t="s">
        <v>774</v>
      </c>
      <c r="C254" s="28" t="s">
        <v>2240</v>
      </c>
      <c r="D254" s="3">
        <v>121</v>
      </c>
      <c r="E254" s="8">
        <f>VLOOKUP(D254,episodes!$A$1:$B$76,2,FALSE)</f>
        <v>22</v>
      </c>
      <c r="F254" s="7" t="str">
        <f>VLOOKUP(D254,episodes!$A$1:$E$76,5,FALSE)</f>
        <v>The Return of the Archons</v>
      </c>
      <c r="G254" s="7">
        <f>VLOOKUP(D254,episodes!$A$1:$D$76,3,FALSE)</f>
        <v>1</v>
      </c>
      <c r="H254" s="7">
        <f>VLOOKUP(D254,episodes!$A$1:$D$76,4,FALSE)</f>
        <v>21</v>
      </c>
      <c r="I254" s="11">
        <v>10</v>
      </c>
      <c r="J254" s="1" t="s">
        <v>2595</v>
      </c>
      <c r="K254" s="12"/>
      <c r="L254" s="12"/>
      <c r="M254" s="2"/>
      <c r="N254" s="2"/>
      <c r="O254" s="2"/>
      <c r="P254" s="2"/>
      <c r="V254" s="2"/>
    </row>
    <row r="255" spans="1:22" x14ac:dyDescent="0.3">
      <c r="A255" s="2" t="s">
        <v>1840</v>
      </c>
      <c r="B255" s="1" t="s">
        <v>774</v>
      </c>
      <c r="C255" s="28" t="s">
        <v>2241</v>
      </c>
      <c r="D255" s="3">
        <v>121</v>
      </c>
      <c r="E255" s="8">
        <f>VLOOKUP(D255,episodes!$A$1:$B$76,2,FALSE)</f>
        <v>22</v>
      </c>
      <c r="F255" s="7" t="str">
        <f>VLOOKUP(D255,episodes!$A$1:$E$76,5,FALSE)</f>
        <v>The Return of the Archons</v>
      </c>
      <c r="G255" s="7">
        <f>VLOOKUP(D255,episodes!$A$1:$D$76,3,FALSE)</f>
        <v>1</v>
      </c>
      <c r="H255" s="7">
        <f>VLOOKUP(D255,episodes!$A$1:$D$76,4,FALSE)</f>
        <v>21</v>
      </c>
      <c r="I255" s="11">
        <v>11</v>
      </c>
      <c r="J255" s="1" t="s">
        <v>2595</v>
      </c>
      <c r="K255" s="12"/>
      <c r="L255" s="12"/>
      <c r="M255" s="2"/>
      <c r="N255" s="2"/>
      <c r="O255" s="2"/>
      <c r="P255" s="2"/>
      <c r="V255" s="2"/>
    </row>
    <row r="256" spans="1:22" x14ac:dyDescent="0.3">
      <c r="A256" s="2" t="s">
        <v>1840</v>
      </c>
      <c r="B256" s="1" t="s">
        <v>774</v>
      </c>
      <c r="C256" s="28" t="s">
        <v>2252</v>
      </c>
      <c r="D256" s="3">
        <v>122</v>
      </c>
      <c r="E256" s="8">
        <f>VLOOKUP(D256,episodes!$A$1:$B$76,2,FALSE)</f>
        <v>23</v>
      </c>
      <c r="F256" s="7" t="str">
        <f>VLOOKUP(D256,episodes!$A$1:$E$76,5,FALSE)</f>
        <v>Space Seed</v>
      </c>
      <c r="G256" s="7">
        <f>VLOOKUP(D256,episodes!$A$1:$D$76,3,FALSE)</f>
        <v>1</v>
      </c>
      <c r="H256" s="7">
        <f>VLOOKUP(D256,episodes!$A$1:$D$76,4,FALSE)</f>
        <v>22</v>
      </c>
      <c r="I256" s="11">
        <v>5</v>
      </c>
      <c r="J256" s="1" t="s">
        <v>2595</v>
      </c>
      <c r="K256" s="12"/>
      <c r="L256" s="12"/>
      <c r="M256" s="2"/>
      <c r="N256" s="2"/>
      <c r="O256" s="2"/>
      <c r="P256" s="2"/>
      <c r="V256" s="2"/>
    </row>
    <row r="257" spans="1:22" x14ac:dyDescent="0.3">
      <c r="A257" s="2" t="s">
        <v>1840</v>
      </c>
      <c r="B257" s="1" t="s">
        <v>774</v>
      </c>
      <c r="C257" s="28" t="s">
        <v>2253</v>
      </c>
      <c r="D257" s="3">
        <v>122</v>
      </c>
      <c r="E257" s="8">
        <f>VLOOKUP(D257,episodes!$A$1:$B$76,2,FALSE)</f>
        <v>23</v>
      </c>
      <c r="F257" s="7" t="str">
        <f>VLOOKUP(D257,episodes!$A$1:$E$76,5,FALSE)</f>
        <v>Space Seed</v>
      </c>
      <c r="G257" s="7">
        <f>VLOOKUP(D257,episodes!$A$1:$D$76,3,FALSE)</f>
        <v>1</v>
      </c>
      <c r="H257" s="7">
        <f>VLOOKUP(D257,episodes!$A$1:$D$76,4,FALSE)</f>
        <v>22</v>
      </c>
      <c r="I257" s="11">
        <v>6</v>
      </c>
      <c r="J257" s="1" t="s">
        <v>2595</v>
      </c>
      <c r="K257" s="12"/>
      <c r="L257" s="12"/>
      <c r="M257" s="2"/>
      <c r="N257" s="1"/>
      <c r="O257" s="2"/>
      <c r="P257" s="2"/>
      <c r="V257" s="2"/>
    </row>
    <row r="258" spans="1:22" x14ac:dyDescent="0.3">
      <c r="A258" s="2" t="s">
        <v>1840</v>
      </c>
      <c r="B258" s="1" t="s">
        <v>774</v>
      </c>
      <c r="C258" s="28" t="s">
        <v>2280</v>
      </c>
      <c r="D258" s="3">
        <v>123</v>
      </c>
      <c r="E258" s="8">
        <f>VLOOKUP(D258,episodes!$A$1:$B$76,2,FALSE)</f>
        <v>24</v>
      </c>
      <c r="F258" s="7" t="str">
        <f>VLOOKUP(D258,episodes!$A$1:$E$76,5,FALSE)</f>
        <v>A Taste of Armageddon</v>
      </c>
      <c r="G258" s="7">
        <f>VLOOKUP(D258,episodes!$A$1:$D$76,3,FALSE)</f>
        <v>1</v>
      </c>
      <c r="H258" s="7">
        <f>VLOOKUP(D258,episodes!$A$1:$D$76,4,FALSE)</f>
        <v>23</v>
      </c>
      <c r="I258" s="11">
        <v>7</v>
      </c>
      <c r="J258" s="1" t="s">
        <v>2595</v>
      </c>
      <c r="K258" s="12"/>
      <c r="L258" s="12"/>
      <c r="M258" s="2"/>
      <c r="N258" s="1"/>
      <c r="O258" s="2"/>
      <c r="P258" s="2"/>
      <c r="V258" s="2"/>
    </row>
    <row r="259" spans="1:22" x14ac:dyDescent="0.3">
      <c r="A259" s="2" t="s">
        <v>1840</v>
      </c>
      <c r="B259" s="1" t="s">
        <v>774</v>
      </c>
      <c r="C259" s="28" t="s">
        <v>2290</v>
      </c>
      <c r="D259" s="3">
        <v>124</v>
      </c>
      <c r="E259" s="8">
        <f>VLOOKUP(D259,episodes!$A$1:$B$76,2,FALSE)</f>
        <v>25</v>
      </c>
      <c r="F259" s="7" t="str">
        <f>VLOOKUP(D259,episodes!$A$1:$E$76,5,FALSE)</f>
        <v>This Side of Paradise</v>
      </c>
      <c r="G259" s="7">
        <f>VLOOKUP(D259,episodes!$A$1:$D$76,3,FALSE)</f>
        <v>1</v>
      </c>
      <c r="H259" s="7">
        <f>VLOOKUP(D259,episodes!$A$1:$D$76,4,FALSE)</f>
        <v>24</v>
      </c>
      <c r="I259" s="11">
        <v>15</v>
      </c>
      <c r="J259" s="1" t="s">
        <v>2595</v>
      </c>
      <c r="K259" s="12"/>
      <c r="L259" s="12"/>
      <c r="M259" s="2"/>
      <c r="N259" s="2"/>
      <c r="O259" s="2"/>
      <c r="P259" s="2"/>
      <c r="V259" s="2"/>
    </row>
    <row r="260" spans="1:22" x14ac:dyDescent="0.3">
      <c r="A260" s="2" t="s">
        <v>1840</v>
      </c>
      <c r="B260" s="1" t="s">
        <v>774</v>
      </c>
      <c r="C260" s="28" t="s">
        <v>2291</v>
      </c>
      <c r="D260" s="3">
        <v>124</v>
      </c>
      <c r="E260" s="8">
        <f>VLOOKUP(D260,episodes!$A$1:$B$76,2,FALSE)</f>
        <v>25</v>
      </c>
      <c r="F260" s="7" t="str">
        <f>VLOOKUP(D260,episodes!$A$1:$E$76,5,FALSE)</f>
        <v>This Side of Paradise</v>
      </c>
      <c r="G260" s="7">
        <f>VLOOKUP(D260,episodes!$A$1:$D$76,3,FALSE)</f>
        <v>1</v>
      </c>
      <c r="H260" s="7">
        <f>VLOOKUP(D260,episodes!$A$1:$D$76,4,FALSE)</f>
        <v>24</v>
      </c>
      <c r="I260" s="11">
        <v>16</v>
      </c>
      <c r="J260" s="1" t="s">
        <v>2595</v>
      </c>
      <c r="K260" s="12"/>
      <c r="L260" s="12"/>
      <c r="M260" s="2"/>
      <c r="N260" s="1"/>
      <c r="O260" s="1"/>
      <c r="P260" s="2"/>
      <c r="V260" s="2"/>
    </row>
    <row r="261" spans="1:22" x14ac:dyDescent="0.3">
      <c r="A261" s="2" t="s">
        <v>1840</v>
      </c>
      <c r="B261" s="1" t="s">
        <v>774</v>
      </c>
      <c r="C261" s="28" t="s">
        <v>2292</v>
      </c>
      <c r="D261" s="3">
        <v>124</v>
      </c>
      <c r="E261" s="8">
        <f>VLOOKUP(D261,episodes!$A$1:$B$76,2,FALSE)</f>
        <v>25</v>
      </c>
      <c r="F261" s="7" t="str">
        <f>VLOOKUP(D261,episodes!$A$1:$E$76,5,FALSE)</f>
        <v>This Side of Paradise</v>
      </c>
      <c r="G261" s="7">
        <f>VLOOKUP(D261,episodes!$A$1:$D$76,3,FALSE)</f>
        <v>1</v>
      </c>
      <c r="H261" s="7">
        <f>VLOOKUP(D261,episodes!$A$1:$D$76,4,FALSE)</f>
        <v>24</v>
      </c>
      <c r="I261" s="11">
        <v>17</v>
      </c>
      <c r="J261" s="1" t="s">
        <v>2595</v>
      </c>
      <c r="K261" s="12"/>
      <c r="L261" s="12"/>
      <c r="M261" s="2"/>
      <c r="N261" s="2"/>
      <c r="O261" s="2"/>
      <c r="P261" s="2"/>
      <c r="V261" s="2"/>
    </row>
    <row r="262" spans="1:22" x14ac:dyDescent="0.3">
      <c r="A262" s="2" t="s">
        <v>1840</v>
      </c>
      <c r="B262" s="1" t="s">
        <v>774</v>
      </c>
      <c r="C262" s="28" t="s">
        <v>2293</v>
      </c>
      <c r="D262" s="3">
        <v>124</v>
      </c>
      <c r="E262" s="8">
        <f>VLOOKUP(D262,episodes!$A$1:$B$76,2,FALSE)</f>
        <v>25</v>
      </c>
      <c r="F262" s="7" t="str">
        <f>VLOOKUP(D262,episodes!$A$1:$E$76,5,FALSE)</f>
        <v>This Side of Paradise</v>
      </c>
      <c r="G262" s="7">
        <f>VLOOKUP(D262,episodes!$A$1:$D$76,3,FALSE)</f>
        <v>1</v>
      </c>
      <c r="H262" s="7">
        <f>VLOOKUP(D262,episodes!$A$1:$D$76,4,FALSE)</f>
        <v>24</v>
      </c>
      <c r="I262" s="11">
        <v>18</v>
      </c>
      <c r="J262" s="1" t="s">
        <v>2595</v>
      </c>
      <c r="K262" s="12"/>
      <c r="L262" s="12"/>
      <c r="M262" s="1"/>
      <c r="N262" s="5"/>
      <c r="O262" s="1"/>
      <c r="P262" s="2"/>
      <c r="V262" s="2"/>
    </row>
    <row r="263" spans="1:22" x14ac:dyDescent="0.3">
      <c r="A263" s="2" t="s">
        <v>1840</v>
      </c>
      <c r="B263" s="1" t="s">
        <v>774</v>
      </c>
      <c r="C263" s="28" t="s">
        <v>2306</v>
      </c>
      <c r="D263" s="3">
        <v>125</v>
      </c>
      <c r="E263" s="8">
        <f>VLOOKUP(D263,episodes!$A$1:$B$76,2,FALSE)</f>
        <v>26</v>
      </c>
      <c r="F263" s="7" t="str">
        <f>VLOOKUP(D263,episodes!$A$1:$E$76,5,FALSE)</f>
        <v>The Devil in the Dark</v>
      </c>
      <c r="G263" s="7">
        <f>VLOOKUP(D263,episodes!$A$1:$D$76,3,FALSE)</f>
        <v>1</v>
      </c>
      <c r="H263" s="7">
        <f>VLOOKUP(D263,episodes!$A$1:$D$76,4,FALSE)</f>
        <v>25</v>
      </c>
      <c r="I263" s="11">
        <v>11</v>
      </c>
      <c r="J263" s="1" t="s">
        <v>2595</v>
      </c>
      <c r="K263" s="12"/>
      <c r="L263" s="12"/>
      <c r="M263" s="2"/>
      <c r="N263" s="32"/>
      <c r="O263" s="2"/>
      <c r="P263" s="2"/>
      <c r="V263" s="2"/>
    </row>
    <row r="264" spans="1:22" x14ac:dyDescent="0.3">
      <c r="A264" s="2" t="s">
        <v>1840</v>
      </c>
      <c r="B264" s="1" t="s">
        <v>774</v>
      </c>
      <c r="C264" s="28" t="s">
        <v>2307</v>
      </c>
      <c r="D264" s="3">
        <v>125</v>
      </c>
      <c r="E264" s="8">
        <f>VLOOKUP(D264,episodes!$A$1:$B$76,2,FALSE)</f>
        <v>26</v>
      </c>
      <c r="F264" s="7" t="str">
        <f>VLOOKUP(D264,episodes!$A$1:$E$76,5,FALSE)</f>
        <v>The Devil in the Dark</v>
      </c>
      <c r="G264" s="7">
        <f>VLOOKUP(D264,episodes!$A$1:$D$76,3,FALSE)</f>
        <v>1</v>
      </c>
      <c r="H264" s="7">
        <f>VLOOKUP(D264,episodes!$A$1:$D$76,4,FALSE)</f>
        <v>25</v>
      </c>
      <c r="I264" s="11">
        <v>12</v>
      </c>
      <c r="J264" s="1" t="s">
        <v>2595</v>
      </c>
      <c r="K264" s="12"/>
      <c r="L264" s="12"/>
      <c r="M264" s="2"/>
      <c r="N264" s="32"/>
      <c r="O264" s="2"/>
      <c r="P264" s="2"/>
      <c r="V264" s="2"/>
    </row>
    <row r="265" spans="1:22" x14ac:dyDescent="0.3">
      <c r="A265" s="2" t="s">
        <v>1840</v>
      </c>
      <c r="B265" s="1" t="s">
        <v>774</v>
      </c>
      <c r="C265" s="28" t="s">
        <v>2307</v>
      </c>
      <c r="D265" s="3">
        <v>125</v>
      </c>
      <c r="E265" s="8">
        <f>VLOOKUP(D265,episodes!$A$1:$B$76,2,FALSE)</f>
        <v>26</v>
      </c>
      <c r="F265" s="7" t="str">
        <f>VLOOKUP(D265,episodes!$A$1:$E$76,5,FALSE)</f>
        <v>The Devil in the Dark</v>
      </c>
      <c r="G265" s="7">
        <f>VLOOKUP(D265,episodes!$A$1:$D$76,3,FALSE)</f>
        <v>1</v>
      </c>
      <c r="H265" s="7">
        <f>VLOOKUP(D265,episodes!$A$1:$D$76,4,FALSE)</f>
        <v>25</v>
      </c>
      <c r="I265" s="11">
        <v>13</v>
      </c>
      <c r="J265" s="1" t="s">
        <v>2595</v>
      </c>
      <c r="K265" s="12"/>
      <c r="L265" s="12"/>
      <c r="M265" s="2"/>
      <c r="N265" s="32"/>
      <c r="O265" s="2"/>
      <c r="P265" s="2"/>
      <c r="V265" s="2"/>
    </row>
    <row r="266" spans="1:22" x14ac:dyDescent="0.3">
      <c r="A266" s="2" t="s">
        <v>1840</v>
      </c>
      <c r="B266" s="1" t="s">
        <v>774</v>
      </c>
      <c r="C266" s="28" t="s">
        <v>2307</v>
      </c>
      <c r="D266" s="3">
        <v>125</v>
      </c>
      <c r="E266" s="8">
        <f>VLOOKUP(D266,episodes!$A$1:$B$76,2,FALSE)</f>
        <v>26</v>
      </c>
      <c r="F266" s="7" t="str">
        <f>VLOOKUP(D266,episodes!$A$1:$E$76,5,FALSE)</f>
        <v>The Devil in the Dark</v>
      </c>
      <c r="G266" s="7">
        <f>VLOOKUP(D266,episodes!$A$1:$D$76,3,FALSE)</f>
        <v>1</v>
      </c>
      <c r="H266" s="7">
        <f>VLOOKUP(D266,episodes!$A$1:$D$76,4,FALSE)</f>
        <v>25</v>
      </c>
      <c r="I266" s="11">
        <v>14</v>
      </c>
      <c r="J266" s="1" t="s">
        <v>2595</v>
      </c>
      <c r="K266" s="12"/>
      <c r="L266" s="12"/>
      <c r="M266" s="2"/>
      <c r="N266" s="32"/>
      <c r="O266" s="2"/>
      <c r="P266" s="2"/>
      <c r="V266" s="2"/>
    </row>
    <row r="267" spans="1:22" x14ac:dyDescent="0.3">
      <c r="A267" s="2" t="s">
        <v>1840</v>
      </c>
      <c r="B267" s="1" t="s">
        <v>774</v>
      </c>
      <c r="C267" s="28" t="s">
        <v>2319</v>
      </c>
      <c r="D267" s="3">
        <v>126</v>
      </c>
      <c r="E267" s="8">
        <f>VLOOKUP(D267,episodes!$A$1:$B$76,2,FALSE)</f>
        <v>27</v>
      </c>
      <c r="F267" s="7" t="str">
        <f>VLOOKUP(D267,episodes!$A$1:$E$76,5,FALSE)</f>
        <v>Errand of Mercy</v>
      </c>
      <c r="G267" s="7">
        <f>VLOOKUP(D267,episodes!$A$1:$D$76,3,FALSE)</f>
        <v>1</v>
      </c>
      <c r="H267" s="7">
        <f>VLOOKUP(D267,episodes!$A$1:$D$76,4,FALSE)</f>
        <v>26</v>
      </c>
      <c r="I267" s="11">
        <v>5</v>
      </c>
      <c r="J267" s="1" t="s">
        <v>2595</v>
      </c>
      <c r="K267" s="12"/>
      <c r="L267" s="12"/>
      <c r="M267" s="2"/>
      <c r="N267" s="32"/>
      <c r="O267" s="2"/>
      <c r="P267" s="2"/>
      <c r="V267" s="2"/>
    </row>
    <row r="268" spans="1:22" x14ac:dyDescent="0.3">
      <c r="A268" s="2" t="s">
        <v>1840</v>
      </c>
      <c r="B268" s="1" t="s">
        <v>774</v>
      </c>
      <c r="C268" s="28" t="s">
        <v>2320</v>
      </c>
      <c r="D268" s="14">
        <v>126</v>
      </c>
      <c r="E268" s="8">
        <f>VLOOKUP(D268,episodes!$A$1:$B$76,2,FALSE)</f>
        <v>27</v>
      </c>
      <c r="F268" s="7" t="str">
        <f>VLOOKUP(D268,episodes!$A$1:$E$76,5,FALSE)</f>
        <v>Errand of Mercy</v>
      </c>
      <c r="G268" s="7">
        <f>VLOOKUP(D268,episodes!$A$1:$D$76,3,FALSE)</f>
        <v>1</v>
      </c>
      <c r="H268" s="7">
        <f>VLOOKUP(D268,episodes!$A$1:$D$76,4,FALSE)</f>
        <v>26</v>
      </c>
      <c r="I268" s="11">
        <v>6</v>
      </c>
      <c r="J268" s="1" t="s">
        <v>2595</v>
      </c>
      <c r="K268" s="12"/>
      <c r="L268" s="12"/>
      <c r="M268" s="2"/>
      <c r="N268" s="32"/>
      <c r="O268" s="2"/>
      <c r="P268" s="2"/>
      <c r="V268" s="2"/>
    </row>
    <row r="269" spans="1:22" x14ac:dyDescent="0.3">
      <c r="A269" s="2" t="s">
        <v>1840</v>
      </c>
      <c r="B269" s="1" t="s">
        <v>774</v>
      </c>
      <c r="C269" s="28" t="s">
        <v>2337</v>
      </c>
      <c r="D269" s="3">
        <v>127</v>
      </c>
      <c r="E269" s="8">
        <f>VLOOKUP(D269,episodes!$A$1:$B$76,2,FALSE)</f>
        <v>28</v>
      </c>
      <c r="F269" s="7" t="str">
        <f>VLOOKUP(D269,episodes!$A$1:$E$76,5,FALSE)</f>
        <v>The Alternative Factor</v>
      </c>
      <c r="G269" s="7">
        <f>VLOOKUP(D269,episodes!$A$1:$D$76,3,FALSE)</f>
        <v>1</v>
      </c>
      <c r="H269" s="7">
        <f>VLOOKUP(D269,episodes!$A$1:$D$76,4,FALSE)</f>
        <v>27</v>
      </c>
      <c r="I269" s="11">
        <v>9</v>
      </c>
      <c r="J269" s="1" t="s">
        <v>2595</v>
      </c>
      <c r="K269" s="12"/>
      <c r="L269" s="12"/>
      <c r="M269" s="2"/>
      <c r="N269" s="32"/>
      <c r="O269" s="2"/>
      <c r="P269" s="2"/>
      <c r="V269" s="2"/>
    </row>
    <row r="270" spans="1:22" x14ac:dyDescent="0.3">
      <c r="A270" s="2" t="s">
        <v>1840</v>
      </c>
      <c r="B270" s="1" t="s">
        <v>774</v>
      </c>
      <c r="C270" s="28" t="s">
        <v>2338</v>
      </c>
      <c r="D270" s="3">
        <v>127</v>
      </c>
      <c r="E270" s="8">
        <f>VLOOKUP(D270,episodes!$A$1:$B$76,2,FALSE)</f>
        <v>28</v>
      </c>
      <c r="F270" s="7" t="str">
        <f>VLOOKUP(D270,episodes!$A$1:$E$76,5,FALSE)</f>
        <v>The Alternative Factor</v>
      </c>
      <c r="G270" s="7">
        <f>VLOOKUP(D270,episodes!$A$1:$D$76,3,FALSE)</f>
        <v>1</v>
      </c>
      <c r="H270" s="7">
        <f>VLOOKUP(D270,episodes!$A$1:$D$76,4,FALSE)</f>
        <v>27</v>
      </c>
      <c r="I270" s="11">
        <v>10</v>
      </c>
      <c r="J270" s="1" t="s">
        <v>2595</v>
      </c>
      <c r="K270" s="12"/>
      <c r="L270" s="12"/>
      <c r="M270" s="2"/>
      <c r="N270" s="32"/>
      <c r="O270" s="1"/>
      <c r="P270" s="2"/>
      <c r="V270" s="2"/>
    </row>
    <row r="271" spans="1:22" x14ac:dyDescent="0.3">
      <c r="A271" s="2" t="s">
        <v>1840</v>
      </c>
      <c r="B271" s="1" t="s">
        <v>774</v>
      </c>
      <c r="C271" s="28" t="s">
        <v>2339</v>
      </c>
      <c r="D271" s="3">
        <v>127</v>
      </c>
      <c r="E271" s="8">
        <f>VLOOKUP(D271,episodes!$A$1:$B$76,2,FALSE)</f>
        <v>28</v>
      </c>
      <c r="F271" s="7" t="str">
        <f>VLOOKUP(D271,episodes!$A$1:$E$76,5,FALSE)</f>
        <v>The Alternative Factor</v>
      </c>
      <c r="G271" s="7">
        <f>VLOOKUP(D271,episodes!$A$1:$D$76,3,FALSE)</f>
        <v>1</v>
      </c>
      <c r="H271" s="7">
        <f>VLOOKUP(D271,episodes!$A$1:$D$76,4,FALSE)</f>
        <v>27</v>
      </c>
      <c r="I271" s="11">
        <v>11</v>
      </c>
      <c r="J271" s="1" t="s">
        <v>2595</v>
      </c>
      <c r="K271" s="12"/>
      <c r="L271" s="12"/>
      <c r="M271" s="2"/>
      <c r="N271" s="2"/>
      <c r="O271" s="2"/>
      <c r="P271" s="2"/>
      <c r="V271" s="2"/>
    </row>
    <row r="272" spans="1:22" x14ac:dyDescent="0.3">
      <c r="A272" s="2" t="s">
        <v>1840</v>
      </c>
      <c r="B272" s="1" t="s">
        <v>774</v>
      </c>
      <c r="C272" s="28" t="s">
        <v>2340</v>
      </c>
      <c r="D272" s="3">
        <v>127</v>
      </c>
      <c r="E272" s="8">
        <f>VLOOKUP(D272,episodes!$A$1:$B$76,2,FALSE)</f>
        <v>28</v>
      </c>
      <c r="F272" s="7" t="str">
        <f>VLOOKUP(D272,episodes!$A$1:$E$76,5,FALSE)</f>
        <v>The Alternative Factor</v>
      </c>
      <c r="G272" s="7">
        <f>VLOOKUP(D272,episodes!$A$1:$D$76,3,FALSE)</f>
        <v>1</v>
      </c>
      <c r="H272" s="7">
        <f>VLOOKUP(D272,episodes!$A$1:$D$76,4,FALSE)</f>
        <v>27</v>
      </c>
      <c r="I272" s="11">
        <v>12</v>
      </c>
      <c r="J272" s="1" t="s">
        <v>2595</v>
      </c>
      <c r="K272" s="12"/>
      <c r="L272" s="12"/>
      <c r="M272" s="2"/>
      <c r="N272" s="1"/>
      <c r="O272" s="2"/>
      <c r="P272" s="2"/>
      <c r="V272" s="2"/>
    </row>
    <row r="273" spans="1:22" x14ac:dyDescent="0.3">
      <c r="A273" s="2" t="s">
        <v>1840</v>
      </c>
      <c r="B273" s="1" t="s">
        <v>768</v>
      </c>
      <c r="C273" s="28" t="s">
        <v>2336</v>
      </c>
      <c r="D273" s="3">
        <v>127</v>
      </c>
      <c r="E273" s="8">
        <f>VLOOKUP(D273,episodes!$A$1:$B$76,2,FALSE)</f>
        <v>28</v>
      </c>
      <c r="F273" s="7" t="str">
        <f>VLOOKUP(D273,episodes!$A$1:$E$76,5,FALSE)</f>
        <v>The Alternative Factor</v>
      </c>
      <c r="G273" s="7">
        <f>VLOOKUP(D273,episodes!$A$1:$D$76,3,FALSE)</f>
        <v>1</v>
      </c>
      <c r="H273" s="7">
        <f>VLOOKUP(D273,episodes!$A$1:$D$76,4,FALSE)</f>
        <v>27</v>
      </c>
      <c r="I273" s="11">
        <v>13</v>
      </c>
      <c r="J273" s="1" t="s">
        <v>2595</v>
      </c>
      <c r="K273" s="12"/>
      <c r="L273" s="12"/>
      <c r="M273" s="2"/>
      <c r="N273" s="1"/>
      <c r="O273" s="2"/>
      <c r="P273" s="2"/>
      <c r="V273" s="2"/>
    </row>
    <row r="274" spans="1:22" x14ac:dyDescent="0.3">
      <c r="A274" s="2" t="s">
        <v>1840</v>
      </c>
      <c r="B274" s="1" t="s">
        <v>774</v>
      </c>
      <c r="C274" s="28" t="s">
        <v>2239</v>
      </c>
      <c r="D274" s="3">
        <v>128</v>
      </c>
      <c r="E274" s="8">
        <f>VLOOKUP(D274,episodes!$A$1:$B$76,2,FALSE)</f>
        <v>29</v>
      </c>
      <c r="F274" s="7" t="str">
        <f>VLOOKUP(D274,episodes!$A$1:$E$76,5,FALSE)</f>
        <v>The City on the Edge of Forever</v>
      </c>
      <c r="G274" s="7">
        <f>VLOOKUP(D274,episodes!$A$1:$D$76,3,FALSE)</f>
        <v>1</v>
      </c>
      <c r="H274" s="7">
        <f>VLOOKUP(D274,episodes!$A$1:$D$76,4,FALSE)</f>
        <v>28</v>
      </c>
      <c r="I274" s="11">
        <v>7</v>
      </c>
      <c r="J274" s="1" t="s">
        <v>2595</v>
      </c>
      <c r="K274" s="12"/>
      <c r="L274" s="12"/>
      <c r="M274" s="2"/>
      <c r="N274" s="1"/>
      <c r="O274" s="2"/>
      <c r="P274" s="2"/>
      <c r="V274" s="2"/>
    </row>
    <row r="275" spans="1:22" x14ac:dyDescent="0.3">
      <c r="A275" s="2" t="s">
        <v>1840</v>
      </c>
      <c r="B275" s="1" t="s">
        <v>774</v>
      </c>
      <c r="C275" s="28" t="s">
        <v>2357</v>
      </c>
      <c r="D275" s="3">
        <v>128</v>
      </c>
      <c r="E275" s="8">
        <f>VLOOKUP(D275,episodes!$A$1:$B$76,2,FALSE)</f>
        <v>29</v>
      </c>
      <c r="F275" s="7" t="str">
        <f>VLOOKUP(D275,episodes!$A$1:$E$76,5,FALSE)</f>
        <v>The City on the Edge of Forever</v>
      </c>
      <c r="G275" s="7">
        <f>VLOOKUP(D275,episodes!$A$1:$D$76,3,FALSE)</f>
        <v>1</v>
      </c>
      <c r="H275" s="7">
        <f>VLOOKUP(D275,episodes!$A$1:$D$76,4,FALSE)</f>
        <v>28</v>
      </c>
      <c r="I275" s="11">
        <v>8</v>
      </c>
      <c r="J275" s="1" t="s">
        <v>2595</v>
      </c>
      <c r="K275" s="12"/>
      <c r="L275" s="12"/>
      <c r="M275" s="2"/>
      <c r="N275" s="32"/>
      <c r="O275" s="2"/>
      <c r="P275" s="2"/>
      <c r="V275" s="2"/>
    </row>
    <row r="276" spans="1:22" x14ac:dyDescent="0.3">
      <c r="A276" s="2" t="s">
        <v>1840</v>
      </c>
      <c r="B276" s="1" t="s">
        <v>774</v>
      </c>
      <c r="C276" s="28" t="s">
        <v>2358</v>
      </c>
      <c r="D276" s="3">
        <v>128</v>
      </c>
      <c r="E276" s="8">
        <f>VLOOKUP(D276,episodes!$A$1:$B$76,2,FALSE)</f>
        <v>29</v>
      </c>
      <c r="F276" s="7" t="str">
        <f>VLOOKUP(D276,episodes!$A$1:$E$76,5,FALSE)</f>
        <v>The City on the Edge of Forever</v>
      </c>
      <c r="G276" s="7">
        <f>VLOOKUP(D276,episodes!$A$1:$D$76,3,FALSE)</f>
        <v>1</v>
      </c>
      <c r="H276" s="7">
        <f>VLOOKUP(D276,episodes!$A$1:$D$76,4,FALSE)</f>
        <v>28</v>
      </c>
      <c r="I276" s="11">
        <v>9</v>
      </c>
      <c r="J276" s="1" t="s">
        <v>2595</v>
      </c>
      <c r="K276" s="12"/>
      <c r="L276" s="12"/>
      <c r="M276" s="2"/>
      <c r="N276" s="32"/>
      <c r="O276" s="2"/>
      <c r="P276" s="2"/>
      <c r="V276" s="2"/>
    </row>
    <row r="277" spans="1:22" x14ac:dyDescent="0.3">
      <c r="A277" s="2" t="s">
        <v>1840</v>
      </c>
      <c r="B277" s="1" t="s">
        <v>774</v>
      </c>
      <c r="C277" s="28" t="s">
        <v>2359</v>
      </c>
      <c r="D277" s="3">
        <v>128</v>
      </c>
      <c r="E277" s="8">
        <f>VLOOKUP(D277,episodes!$A$1:$B$76,2,FALSE)</f>
        <v>29</v>
      </c>
      <c r="F277" s="7" t="str">
        <f>VLOOKUP(D277,episodes!$A$1:$E$76,5,FALSE)</f>
        <v>The City on the Edge of Forever</v>
      </c>
      <c r="G277" s="7">
        <f>VLOOKUP(D277,episodes!$A$1:$D$76,3,FALSE)</f>
        <v>1</v>
      </c>
      <c r="H277" s="7">
        <f>VLOOKUP(D277,episodes!$A$1:$D$76,4,FALSE)</f>
        <v>28</v>
      </c>
      <c r="I277" s="11">
        <v>10</v>
      </c>
      <c r="J277" s="1" t="s">
        <v>2595</v>
      </c>
      <c r="K277" s="12"/>
      <c r="L277" s="12"/>
      <c r="M277" s="2"/>
      <c r="N277" s="32"/>
      <c r="O277" s="2"/>
      <c r="P277" s="2"/>
      <c r="V277" s="2"/>
    </row>
    <row r="278" spans="1:22" x14ac:dyDescent="0.3">
      <c r="A278" s="2" t="s">
        <v>1840</v>
      </c>
      <c r="B278" s="1" t="s">
        <v>774</v>
      </c>
      <c r="C278" s="28" t="s">
        <v>2359</v>
      </c>
      <c r="D278" s="3">
        <v>128</v>
      </c>
      <c r="E278" s="8">
        <f>VLOOKUP(D278,episodes!$A$1:$B$76,2,FALSE)</f>
        <v>29</v>
      </c>
      <c r="F278" s="7" t="str">
        <f>VLOOKUP(D278,episodes!$A$1:$E$76,5,FALSE)</f>
        <v>The City on the Edge of Forever</v>
      </c>
      <c r="G278" s="7">
        <f>VLOOKUP(D278,episodes!$A$1:$D$76,3,FALSE)</f>
        <v>1</v>
      </c>
      <c r="H278" s="7">
        <f>VLOOKUP(D278,episodes!$A$1:$D$76,4,FALSE)</f>
        <v>28</v>
      </c>
      <c r="I278" s="11">
        <v>11</v>
      </c>
      <c r="J278" s="1" t="s">
        <v>2595</v>
      </c>
      <c r="K278" s="12"/>
      <c r="L278" s="12"/>
      <c r="M278" s="2"/>
      <c r="N278" s="2"/>
      <c r="O278" s="2"/>
      <c r="P278" s="2"/>
      <c r="V278" s="2"/>
    </row>
    <row r="279" spans="1:22" x14ac:dyDescent="0.3">
      <c r="A279" s="2" t="s">
        <v>1840</v>
      </c>
      <c r="B279" s="1" t="s">
        <v>774</v>
      </c>
      <c r="C279" s="28" t="s">
        <v>2360</v>
      </c>
      <c r="D279" s="3">
        <v>128</v>
      </c>
      <c r="E279" s="8">
        <f>VLOOKUP(D279,episodes!$A$1:$B$76,2,FALSE)</f>
        <v>29</v>
      </c>
      <c r="F279" s="7" t="str">
        <f>VLOOKUP(D279,episodes!$A$1:$E$76,5,FALSE)</f>
        <v>The City on the Edge of Forever</v>
      </c>
      <c r="G279" s="7">
        <f>VLOOKUP(D279,episodes!$A$1:$D$76,3,FALSE)</f>
        <v>1</v>
      </c>
      <c r="H279" s="7">
        <f>VLOOKUP(D279,episodes!$A$1:$D$76,4,FALSE)</f>
        <v>28</v>
      </c>
      <c r="I279" s="11">
        <v>12</v>
      </c>
      <c r="J279" s="1" t="s">
        <v>2595</v>
      </c>
      <c r="K279" s="12"/>
      <c r="L279" s="12"/>
      <c r="M279" s="2"/>
      <c r="N279" s="2"/>
      <c r="O279" s="2"/>
      <c r="P279" s="2"/>
      <c r="V279" s="2"/>
    </row>
    <row r="280" spans="1:22" x14ac:dyDescent="0.3">
      <c r="A280" s="2" t="s">
        <v>1840</v>
      </c>
      <c r="B280" s="1" t="s">
        <v>774</v>
      </c>
      <c r="C280" s="28" t="s">
        <v>2361</v>
      </c>
      <c r="D280" s="3">
        <v>128</v>
      </c>
      <c r="E280" s="8">
        <f>VLOOKUP(D280,episodes!$A$1:$B$76,2,FALSE)</f>
        <v>29</v>
      </c>
      <c r="F280" s="7" t="str">
        <f>VLOOKUP(D280,episodes!$A$1:$E$76,5,FALSE)</f>
        <v>The City on the Edge of Forever</v>
      </c>
      <c r="G280" s="7">
        <f>VLOOKUP(D280,episodes!$A$1:$D$76,3,FALSE)</f>
        <v>1</v>
      </c>
      <c r="H280" s="7">
        <f>VLOOKUP(D280,episodes!$A$1:$D$76,4,FALSE)</f>
        <v>28</v>
      </c>
      <c r="I280" s="11">
        <v>13</v>
      </c>
      <c r="J280" s="1" t="s">
        <v>2595</v>
      </c>
      <c r="K280" s="12"/>
      <c r="L280" s="12"/>
      <c r="M280" s="2"/>
      <c r="N280" s="2"/>
      <c r="O280" s="2"/>
      <c r="P280" s="2"/>
      <c r="V280" s="2"/>
    </row>
    <row r="281" spans="1:22" x14ac:dyDescent="0.3">
      <c r="A281" s="2" t="s">
        <v>1840</v>
      </c>
      <c r="B281" s="1" t="s">
        <v>774</v>
      </c>
      <c r="C281" s="28" t="s">
        <v>2380</v>
      </c>
      <c r="D281" s="3">
        <v>129</v>
      </c>
      <c r="E281" s="8">
        <f>VLOOKUP(D281,episodes!$A$1:$B$76,2,FALSE)</f>
        <v>30</v>
      </c>
      <c r="F281" s="7" t="str">
        <f>VLOOKUP(D281,episodes!$A$1:$E$76,5,FALSE)</f>
        <v>Operation: Annihilate!</v>
      </c>
      <c r="G281" s="7">
        <f>VLOOKUP(D281,episodes!$A$1:$D$76,3,FALSE)</f>
        <v>1</v>
      </c>
      <c r="H281" s="7">
        <f>VLOOKUP(D281,episodes!$A$1:$D$76,4,FALSE)</f>
        <v>29</v>
      </c>
      <c r="I281" s="11">
        <v>12</v>
      </c>
      <c r="J281" s="1" t="s">
        <v>2595</v>
      </c>
      <c r="K281" s="12"/>
      <c r="L281" s="12"/>
      <c r="M281" s="2"/>
      <c r="N281" s="2"/>
      <c r="O281" s="1"/>
      <c r="P281" s="2"/>
      <c r="V281" s="2"/>
    </row>
    <row r="282" spans="1:22" x14ac:dyDescent="0.3">
      <c r="A282" s="2" t="s">
        <v>1840</v>
      </c>
      <c r="B282" s="1" t="s">
        <v>774</v>
      </c>
      <c r="C282" s="28" t="s">
        <v>2005</v>
      </c>
      <c r="D282" s="3">
        <v>129</v>
      </c>
      <c r="E282" s="8">
        <f>VLOOKUP(D282,episodes!$A$1:$B$76,2,FALSE)</f>
        <v>30</v>
      </c>
      <c r="F282" s="7" t="str">
        <f>VLOOKUP(D282,episodes!$A$1:$E$76,5,FALSE)</f>
        <v>Operation: Annihilate!</v>
      </c>
      <c r="G282" s="7">
        <f>VLOOKUP(D282,episodes!$A$1:$D$76,3,FALSE)</f>
        <v>1</v>
      </c>
      <c r="H282" s="7">
        <f>VLOOKUP(D282,episodes!$A$1:$D$76,4,FALSE)</f>
        <v>29</v>
      </c>
      <c r="I282" s="11">
        <v>13</v>
      </c>
      <c r="J282" s="1" t="s">
        <v>2595</v>
      </c>
      <c r="K282" s="12"/>
      <c r="L282" s="12"/>
      <c r="M282" s="2"/>
      <c r="N282" s="32"/>
      <c r="O282" s="2"/>
      <c r="P282" s="2"/>
      <c r="V282" s="2"/>
    </row>
    <row r="283" spans="1:22" x14ac:dyDescent="0.3">
      <c r="A283" s="2" t="s">
        <v>1840</v>
      </c>
      <c r="B283" s="1" t="s">
        <v>774</v>
      </c>
      <c r="C283" s="28" t="s">
        <v>2381</v>
      </c>
      <c r="D283" s="3">
        <v>129</v>
      </c>
      <c r="E283" s="8">
        <f>VLOOKUP(D283,episodes!$A$1:$B$76,2,FALSE)</f>
        <v>30</v>
      </c>
      <c r="F283" s="7" t="str">
        <f>VLOOKUP(D283,episodes!$A$1:$E$76,5,FALSE)</f>
        <v>Operation: Annihilate!</v>
      </c>
      <c r="G283" s="7">
        <f>VLOOKUP(D283,episodes!$A$1:$D$76,3,FALSE)</f>
        <v>1</v>
      </c>
      <c r="H283" s="7">
        <f>VLOOKUP(D283,episodes!$A$1:$D$76,4,FALSE)</f>
        <v>29</v>
      </c>
      <c r="I283" s="11">
        <v>14</v>
      </c>
      <c r="J283" s="1" t="s">
        <v>2595</v>
      </c>
      <c r="K283" s="12"/>
      <c r="L283" s="12"/>
      <c r="M283" s="1"/>
      <c r="N283" s="32"/>
      <c r="O283" s="2"/>
      <c r="P283" s="2"/>
      <c r="V283" s="2"/>
    </row>
    <row r="284" spans="1:22" x14ac:dyDescent="0.3">
      <c r="A284" s="2" t="s">
        <v>1840</v>
      </c>
      <c r="B284" s="1" t="s">
        <v>774</v>
      </c>
      <c r="C284" s="28" t="s">
        <v>2382</v>
      </c>
      <c r="D284" s="3">
        <v>129</v>
      </c>
      <c r="E284" s="8">
        <f>VLOOKUP(D284,episodes!$A$1:$B$76,2,FALSE)</f>
        <v>30</v>
      </c>
      <c r="F284" s="7" t="str">
        <f>VLOOKUP(D284,episodes!$A$1:$E$76,5,FALSE)</f>
        <v>Operation: Annihilate!</v>
      </c>
      <c r="G284" s="7">
        <f>VLOOKUP(D284,episodes!$A$1:$D$76,3,FALSE)</f>
        <v>1</v>
      </c>
      <c r="H284" s="7">
        <f>VLOOKUP(D284,episodes!$A$1:$D$76,4,FALSE)</f>
        <v>29</v>
      </c>
      <c r="I284" s="11">
        <v>15</v>
      </c>
      <c r="J284" s="1" t="s">
        <v>2595</v>
      </c>
      <c r="K284" s="12"/>
      <c r="L284" s="12"/>
      <c r="M284" s="1"/>
      <c r="N284" s="32"/>
      <c r="O284" s="2"/>
      <c r="P284" s="2"/>
      <c r="V284" s="2"/>
    </row>
    <row r="285" spans="1:22" x14ac:dyDescent="0.3">
      <c r="A285" s="2" t="s">
        <v>1840</v>
      </c>
      <c r="B285" s="1" t="s">
        <v>774</v>
      </c>
      <c r="C285" s="28" t="s">
        <v>2383</v>
      </c>
      <c r="D285" s="3">
        <v>129</v>
      </c>
      <c r="E285" s="8">
        <f>VLOOKUP(D285,episodes!$A$1:$B$76,2,FALSE)</f>
        <v>30</v>
      </c>
      <c r="F285" s="7" t="str">
        <f>VLOOKUP(D285,episodes!$A$1:$E$76,5,FALSE)</f>
        <v>Operation: Annihilate!</v>
      </c>
      <c r="G285" s="7">
        <f>VLOOKUP(D285,episodes!$A$1:$D$76,3,FALSE)</f>
        <v>1</v>
      </c>
      <c r="H285" s="7">
        <f>VLOOKUP(D285,episodes!$A$1:$D$76,4,FALSE)</f>
        <v>29</v>
      </c>
      <c r="I285" s="11">
        <v>16</v>
      </c>
      <c r="J285" s="1" t="s">
        <v>2595</v>
      </c>
      <c r="K285" s="12"/>
      <c r="L285" s="12"/>
      <c r="M285" s="1"/>
      <c r="N285" s="32"/>
      <c r="O285" s="2"/>
      <c r="P285" s="2"/>
      <c r="V285" s="2"/>
    </row>
    <row r="286" spans="1:22" x14ac:dyDescent="0.3">
      <c r="A286" s="2" t="s">
        <v>1840</v>
      </c>
      <c r="B286" s="1" t="s">
        <v>774</v>
      </c>
      <c r="C286" s="28" t="s">
        <v>2384</v>
      </c>
      <c r="D286" s="3">
        <v>129</v>
      </c>
      <c r="E286" s="8">
        <f>VLOOKUP(D286,episodes!$A$1:$B$76,2,FALSE)</f>
        <v>30</v>
      </c>
      <c r="F286" s="7" t="str">
        <f>VLOOKUP(D286,episodes!$A$1:$E$76,5,FALSE)</f>
        <v>Operation: Annihilate!</v>
      </c>
      <c r="G286" s="7">
        <f>VLOOKUP(D286,episodes!$A$1:$D$76,3,FALSE)</f>
        <v>1</v>
      </c>
      <c r="H286" s="7">
        <f>VLOOKUP(D286,episodes!$A$1:$D$76,4,FALSE)</f>
        <v>29</v>
      </c>
      <c r="I286" s="11">
        <v>17</v>
      </c>
      <c r="J286" s="1" t="s">
        <v>2595</v>
      </c>
      <c r="K286" s="12"/>
      <c r="L286" s="12"/>
      <c r="M286" s="1"/>
      <c r="N286" s="5"/>
      <c r="O286" s="2"/>
      <c r="P286" s="2"/>
      <c r="V286" s="2"/>
    </row>
    <row r="287" spans="1:22" x14ac:dyDescent="0.3">
      <c r="A287" s="2" t="s">
        <v>1840</v>
      </c>
      <c r="B287" s="1" t="s">
        <v>774</v>
      </c>
      <c r="C287" s="28" t="s">
        <v>2385</v>
      </c>
      <c r="D287" s="3">
        <v>129</v>
      </c>
      <c r="E287" s="8">
        <f>VLOOKUP(D287,episodes!$A$1:$B$76,2,FALSE)</f>
        <v>30</v>
      </c>
      <c r="F287" s="7" t="str">
        <f>VLOOKUP(D287,episodes!$A$1:$E$76,5,FALSE)</f>
        <v>Operation: Annihilate!</v>
      </c>
      <c r="G287" s="7">
        <f>VLOOKUP(D287,episodes!$A$1:$D$76,3,FALSE)</f>
        <v>1</v>
      </c>
      <c r="H287" s="7">
        <f>VLOOKUP(D287,episodes!$A$1:$D$76,4,FALSE)</f>
        <v>29</v>
      </c>
      <c r="I287" s="11">
        <v>18</v>
      </c>
      <c r="J287" s="1" t="s">
        <v>2595</v>
      </c>
      <c r="K287" s="12"/>
      <c r="L287" s="12"/>
      <c r="M287" s="1"/>
      <c r="N287" s="5"/>
      <c r="O287" s="2"/>
      <c r="P287" s="2"/>
      <c r="V287" s="2"/>
    </row>
    <row r="288" spans="1:22" x14ac:dyDescent="0.3">
      <c r="A288" s="2" t="s">
        <v>1840</v>
      </c>
      <c r="B288" s="1" t="s">
        <v>774</v>
      </c>
      <c r="C288" s="28" t="s">
        <v>2386</v>
      </c>
      <c r="D288" s="3">
        <v>129</v>
      </c>
      <c r="E288" s="8">
        <f>VLOOKUP(D288,episodes!$A$1:$B$76,2,FALSE)</f>
        <v>30</v>
      </c>
      <c r="F288" s="7" t="str">
        <f>VLOOKUP(D288,episodes!$A$1:$E$76,5,FALSE)</f>
        <v>Operation: Annihilate!</v>
      </c>
      <c r="G288" s="7">
        <f>VLOOKUP(D288,episodes!$A$1:$D$76,3,FALSE)</f>
        <v>1</v>
      </c>
      <c r="H288" s="7">
        <f>VLOOKUP(D288,episodes!$A$1:$D$76,4,FALSE)</f>
        <v>29</v>
      </c>
      <c r="I288" s="11">
        <v>19</v>
      </c>
      <c r="J288" s="1" t="s">
        <v>2595</v>
      </c>
      <c r="K288" s="12"/>
      <c r="L288" s="12"/>
      <c r="M288" s="1"/>
      <c r="N288" s="5"/>
      <c r="O288" s="2"/>
      <c r="P288" s="2"/>
      <c r="V288" s="2"/>
    </row>
    <row r="289" spans="1:22" x14ac:dyDescent="0.3">
      <c r="A289" s="2" t="s">
        <v>1840</v>
      </c>
      <c r="B289" s="1" t="s">
        <v>774</v>
      </c>
      <c r="C289" s="28" t="s">
        <v>2435</v>
      </c>
      <c r="D289" s="3">
        <v>202</v>
      </c>
      <c r="E289" s="8">
        <f>VLOOKUP(D289,episodes!$A$1:$B$76,2,FALSE)</f>
        <v>32</v>
      </c>
      <c r="F289" s="7" t="str">
        <f>VLOOKUP(D289,episodes!$A$1:$E$76,5,FALSE)</f>
        <v>Who Mourns for Adonais?</v>
      </c>
      <c r="G289" s="7">
        <f>VLOOKUP(D289,episodes!$A$1:$D$76,3,FALSE)</f>
        <v>2</v>
      </c>
      <c r="H289" s="7">
        <f>VLOOKUP(D289,episodes!$A$1:$D$76,4,FALSE)</f>
        <v>2</v>
      </c>
      <c r="I289" s="11">
        <v>10</v>
      </c>
      <c r="J289" s="1" t="s">
        <v>2595</v>
      </c>
      <c r="K289" s="12"/>
      <c r="L289" s="12"/>
      <c r="M289" s="1"/>
      <c r="N289" s="32"/>
      <c r="O289" s="2"/>
      <c r="P289" s="2"/>
      <c r="V289" s="2"/>
    </row>
    <row r="290" spans="1:22" x14ac:dyDescent="0.3">
      <c r="A290" s="2" t="s">
        <v>1840</v>
      </c>
      <c r="B290" s="1" t="s">
        <v>774</v>
      </c>
      <c r="C290" s="28" t="s">
        <v>2442</v>
      </c>
      <c r="D290" s="3">
        <v>202</v>
      </c>
      <c r="E290" s="8">
        <f>VLOOKUP(D290,episodes!$A$1:$B$76,2,FALSE)</f>
        <v>32</v>
      </c>
      <c r="F290" s="7" t="str">
        <f>VLOOKUP(D290,episodes!$A$1:$E$76,5,FALSE)</f>
        <v>Who Mourns for Adonais?</v>
      </c>
      <c r="G290" s="7">
        <f>VLOOKUP(D290,episodes!$A$1:$D$76,3,FALSE)</f>
        <v>2</v>
      </c>
      <c r="H290" s="7">
        <f>VLOOKUP(D290,episodes!$A$1:$D$76,4,FALSE)</f>
        <v>2</v>
      </c>
      <c r="I290" s="11">
        <v>11</v>
      </c>
      <c r="J290" s="1" t="s">
        <v>2595</v>
      </c>
      <c r="K290" s="12"/>
      <c r="L290" s="12"/>
      <c r="M290" s="1"/>
      <c r="N290" s="5"/>
      <c r="O290" s="2"/>
      <c r="P290" s="2"/>
      <c r="V290" s="2"/>
    </row>
    <row r="291" spans="1:22" x14ac:dyDescent="0.3">
      <c r="A291" s="2" t="s">
        <v>1840</v>
      </c>
      <c r="B291" s="1" t="s">
        <v>774</v>
      </c>
      <c r="C291" s="28" t="s">
        <v>2437</v>
      </c>
      <c r="D291" s="3">
        <v>202</v>
      </c>
      <c r="E291" s="8">
        <f>VLOOKUP(D291,episodes!$A$1:$B$76,2,FALSE)</f>
        <v>32</v>
      </c>
      <c r="F291" s="7" t="str">
        <f>VLOOKUP(D291,episodes!$A$1:$E$76,5,FALSE)</f>
        <v>Who Mourns for Adonais?</v>
      </c>
      <c r="G291" s="7">
        <f>VLOOKUP(D291,episodes!$A$1:$D$76,3,FALSE)</f>
        <v>2</v>
      </c>
      <c r="H291" s="7">
        <f>VLOOKUP(D291,episodes!$A$1:$D$76,4,FALSE)</f>
        <v>2</v>
      </c>
      <c r="I291" s="11">
        <v>12</v>
      </c>
      <c r="J291" s="1" t="s">
        <v>2595</v>
      </c>
      <c r="K291" s="12"/>
      <c r="L291" s="12"/>
      <c r="M291" s="1"/>
      <c r="N291" s="5"/>
      <c r="O291" s="2"/>
      <c r="P291" s="2"/>
      <c r="V291" s="2"/>
    </row>
    <row r="292" spans="1:22" x14ac:dyDescent="0.3">
      <c r="A292" s="2" t="s">
        <v>1840</v>
      </c>
      <c r="B292" s="1" t="s">
        <v>774</v>
      </c>
      <c r="C292" s="28" t="s">
        <v>2440</v>
      </c>
      <c r="D292" s="3">
        <v>202</v>
      </c>
      <c r="E292" s="8">
        <f>VLOOKUP(D292,episodes!$A$1:$B$76,2,FALSE)</f>
        <v>32</v>
      </c>
      <c r="F292" s="7" t="str">
        <f>VLOOKUP(D292,episodes!$A$1:$E$76,5,FALSE)</f>
        <v>Who Mourns for Adonais?</v>
      </c>
      <c r="G292" s="7">
        <f>VLOOKUP(D292,episodes!$A$1:$D$76,3,FALSE)</f>
        <v>2</v>
      </c>
      <c r="H292" s="7">
        <f>VLOOKUP(D292,episodes!$A$1:$D$76,4,FALSE)</f>
        <v>2</v>
      </c>
      <c r="I292" s="11">
        <v>13</v>
      </c>
      <c r="J292" s="1" t="s">
        <v>2595</v>
      </c>
      <c r="K292" s="12"/>
      <c r="L292" s="12"/>
      <c r="M292" s="2"/>
      <c r="N292" s="32"/>
      <c r="O292" s="2"/>
      <c r="P292" s="2"/>
      <c r="V292" s="2"/>
    </row>
    <row r="293" spans="1:22" x14ac:dyDescent="0.3">
      <c r="A293" s="2" t="s">
        <v>1840</v>
      </c>
      <c r="B293" s="1" t="s">
        <v>774</v>
      </c>
      <c r="C293" s="28" t="s">
        <v>2438</v>
      </c>
      <c r="D293" s="3">
        <v>202</v>
      </c>
      <c r="E293" s="8">
        <f>VLOOKUP(D293,episodes!$A$1:$B$76,2,FALSE)</f>
        <v>32</v>
      </c>
      <c r="F293" s="7" t="str">
        <f>VLOOKUP(D293,episodes!$A$1:$E$76,5,FALSE)</f>
        <v>Who Mourns for Adonais?</v>
      </c>
      <c r="G293" s="7">
        <f>VLOOKUP(D293,episodes!$A$1:$D$76,3,FALSE)</f>
        <v>2</v>
      </c>
      <c r="H293" s="7">
        <f>VLOOKUP(D293,episodes!$A$1:$D$76,4,FALSE)</f>
        <v>2</v>
      </c>
      <c r="I293" s="11">
        <v>14</v>
      </c>
      <c r="J293" s="1" t="s">
        <v>2595</v>
      </c>
      <c r="K293" s="12"/>
      <c r="L293" s="12"/>
      <c r="M293" s="2"/>
      <c r="N293" s="32"/>
      <c r="O293" s="2"/>
      <c r="P293" s="2"/>
      <c r="V293" s="2"/>
    </row>
    <row r="294" spans="1:22" x14ac:dyDescent="0.3">
      <c r="A294" s="2" t="s">
        <v>1840</v>
      </c>
      <c r="B294" s="1" t="s">
        <v>774</v>
      </c>
      <c r="C294" s="28" t="s">
        <v>2441</v>
      </c>
      <c r="D294" s="3">
        <v>202</v>
      </c>
      <c r="E294" s="8">
        <f>VLOOKUP(D294,episodes!$A$1:$B$76,2,FALSE)</f>
        <v>32</v>
      </c>
      <c r="F294" s="7" t="str">
        <f>VLOOKUP(D294,episodes!$A$1:$E$76,5,FALSE)</f>
        <v>Who Mourns for Adonais?</v>
      </c>
      <c r="G294" s="7">
        <f>VLOOKUP(D294,episodes!$A$1:$D$76,3,FALSE)</f>
        <v>2</v>
      </c>
      <c r="H294" s="7">
        <f>VLOOKUP(D294,episodes!$A$1:$D$76,4,FALSE)</f>
        <v>2</v>
      </c>
      <c r="I294" s="11">
        <v>15</v>
      </c>
      <c r="J294" s="1" t="s">
        <v>2595</v>
      </c>
      <c r="K294" s="12"/>
      <c r="L294" s="12"/>
      <c r="M294" s="2"/>
      <c r="N294" s="32"/>
      <c r="O294" s="2"/>
      <c r="P294" s="2"/>
      <c r="V294" s="2"/>
    </row>
    <row r="295" spans="1:22" x14ac:dyDescent="0.3">
      <c r="A295" s="2" t="s">
        <v>1840</v>
      </c>
      <c r="B295" s="1" t="s">
        <v>774</v>
      </c>
      <c r="C295" s="28" t="s">
        <v>2436</v>
      </c>
      <c r="D295" s="3">
        <v>202</v>
      </c>
      <c r="E295" s="8">
        <f>VLOOKUP(D295,episodes!$A$1:$B$76,2,FALSE)</f>
        <v>32</v>
      </c>
      <c r="F295" s="7" t="str">
        <f>VLOOKUP(D295,episodes!$A$1:$E$76,5,FALSE)</f>
        <v>Who Mourns for Adonais?</v>
      </c>
      <c r="G295" s="7">
        <f>VLOOKUP(D295,episodes!$A$1:$D$76,3,FALSE)</f>
        <v>2</v>
      </c>
      <c r="H295" s="7">
        <f>VLOOKUP(D295,episodes!$A$1:$D$76,4,FALSE)</f>
        <v>2</v>
      </c>
      <c r="I295" s="11">
        <v>16</v>
      </c>
      <c r="J295" s="1" t="s">
        <v>2595</v>
      </c>
      <c r="K295" s="12"/>
      <c r="L295" s="12"/>
      <c r="M295" s="2"/>
      <c r="N295" s="32"/>
      <c r="O295" s="1"/>
      <c r="P295" s="2"/>
      <c r="V295" s="2"/>
    </row>
    <row r="296" spans="1:22" x14ac:dyDescent="0.3">
      <c r="A296" s="2" t="s">
        <v>1840</v>
      </c>
      <c r="B296" s="1" t="s">
        <v>774</v>
      </c>
      <c r="C296" s="28" t="s">
        <v>2439</v>
      </c>
      <c r="D296" s="3">
        <v>202</v>
      </c>
      <c r="E296" s="8">
        <f>VLOOKUP(D296,episodes!$A$1:$B$76,2,FALSE)</f>
        <v>32</v>
      </c>
      <c r="F296" s="7" t="str">
        <f>VLOOKUP(D296,episodes!$A$1:$E$76,5,FALSE)</f>
        <v>Who Mourns for Adonais?</v>
      </c>
      <c r="G296" s="7">
        <f>VLOOKUP(D296,episodes!$A$1:$D$76,3,FALSE)</f>
        <v>2</v>
      </c>
      <c r="H296" s="7">
        <f>VLOOKUP(D296,episodes!$A$1:$D$76,4,FALSE)</f>
        <v>2</v>
      </c>
      <c r="I296" s="11">
        <v>17</v>
      </c>
      <c r="J296" s="1" t="s">
        <v>2595</v>
      </c>
      <c r="K296" s="12"/>
      <c r="L296" s="12"/>
      <c r="M296" s="2"/>
      <c r="N296" s="32"/>
      <c r="O296" s="2"/>
      <c r="P296" s="2"/>
      <c r="V296" s="2"/>
    </row>
    <row r="297" spans="1:22" x14ac:dyDescent="0.3">
      <c r="A297" s="2" t="s">
        <v>1840</v>
      </c>
      <c r="B297" s="1" t="s">
        <v>774</v>
      </c>
      <c r="C297" s="28" t="s">
        <v>2454</v>
      </c>
      <c r="D297" s="4">
        <v>203</v>
      </c>
      <c r="E297" s="8">
        <f>VLOOKUP(D297,episodes!$A$1:$B$76,2,FALSE)</f>
        <v>33</v>
      </c>
      <c r="F297" s="7" t="str">
        <f>VLOOKUP(D297,episodes!$A$1:$E$76,5,FALSE)</f>
        <v>The Changeling</v>
      </c>
      <c r="G297" s="7">
        <f>VLOOKUP(D297,episodes!$A$1:$D$76,3,FALSE)</f>
        <v>2</v>
      </c>
      <c r="H297" s="7">
        <f>VLOOKUP(D297,episodes!$A$1:$D$76,4,FALSE)</f>
        <v>3</v>
      </c>
      <c r="I297" s="11">
        <v>7</v>
      </c>
      <c r="J297" s="1" t="s">
        <v>2595</v>
      </c>
      <c r="K297" s="12"/>
      <c r="L297" s="12"/>
      <c r="M297" s="2"/>
      <c r="N297" s="32"/>
      <c r="O297" s="2"/>
      <c r="P297" s="2"/>
      <c r="V297" s="2"/>
    </row>
    <row r="298" spans="1:22" x14ac:dyDescent="0.3">
      <c r="A298" s="2" t="s">
        <v>1846</v>
      </c>
      <c r="B298" s="1" t="s">
        <v>775</v>
      </c>
      <c r="C298" s="28" t="s">
        <v>1979</v>
      </c>
      <c r="D298" s="4">
        <v>100</v>
      </c>
      <c r="E298" s="8">
        <f>VLOOKUP(D298,episodes!$A$1:$B$76,2,FALSE)</f>
        <v>1</v>
      </c>
      <c r="F298" s="7" t="str">
        <f>VLOOKUP(D298,episodes!$A$1:$E$76,5,FALSE)</f>
        <v>The Cage</v>
      </c>
      <c r="G298" s="7">
        <f>VLOOKUP(D298,episodes!$A$1:$D$76,3,FALSE)</f>
        <v>1</v>
      </c>
      <c r="H298" s="7">
        <f>VLOOKUP(D298,episodes!$A$1:$D$76,4,FALSE)</f>
        <v>0</v>
      </c>
      <c r="I298" s="11">
        <v>8</v>
      </c>
      <c r="J298" s="1" t="s">
        <v>2596</v>
      </c>
      <c r="K298" s="12"/>
      <c r="L298" s="12"/>
      <c r="M298" s="2"/>
      <c r="N298" s="32"/>
      <c r="O298" s="2"/>
      <c r="P298" s="2"/>
      <c r="V298" s="2"/>
    </row>
    <row r="299" spans="1:22" x14ac:dyDescent="0.3">
      <c r="A299" s="2" t="s">
        <v>1846</v>
      </c>
      <c r="B299" s="1" t="s">
        <v>775</v>
      </c>
      <c r="C299" s="28" t="s">
        <v>1978</v>
      </c>
      <c r="D299" s="4">
        <v>100</v>
      </c>
      <c r="E299" s="8">
        <f>VLOOKUP(D299,episodes!$A$1:$B$76,2,FALSE)</f>
        <v>1</v>
      </c>
      <c r="F299" s="7" t="str">
        <f>VLOOKUP(D299,episodes!$A$1:$E$76,5,FALSE)</f>
        <v>The Cage</v>
      </c>
      <c r="G299" s="7">
        <f>VLOOKUP(D299,episodes!$A$1:$D$76,3,FALSE)</f>
        <v>1</v>
      </c>
      <c r="H299" s="7">
        <f>VLOOKUP(D299,episodes!$A$1:$D$76,4,FALSE)</f>
        <v>0</v>
      </c>
      <c r="I299" s="11">
        <v>9</v>
      </c>
      <c r="J299" s="1" t="s">
        <v>2596</v>
      </c>
      <c r="K299" s="12"/>
      <c r="L299" s="12"/>
      <c r="M299" s="2"/>
      <c r="N299" s="1"/>
      <c r="O299" s="2"/>
      <c r="P299" s="2"/>
      <c r="V299" s="2"/>
    </row>
    <row r="300" spans="1:22" x14ac:dyDescent="0.3">
      <c r="A300" s="2" t="s">
        <v>1846</v>
      </c>
      <c r="B300" s="1" t="s">
        <v>775</v>
      </c>
      <c r="C300" s="28" t="s">
        <v>2482</v>
      </c>
      <c r="D300" s="4">
        <v>101</v>
      </c>
      <c r="E300" s="8">
        <f>VLOOKUP(D300,episodes!$A$1:$B$76,2,FALSE)</f>
        <v>2</v>
      </c>
      <c r="F300" s="7" t="str">
        <f>VLOOKUP(D300,episodes!$A$1:$E$76,5,FALSE)</f>
        <v>The Man Trap</v>
      </c>
      <c r="G300" s="7">
        <f>VLOOKUP(D300,episodes!$A$1:$D$76,3,FALSE)</f>
        <v>1</v>
      </c>
      <c r="H300" s="7">
        <f>VLOOKUP(D300,episodes!$A$1:$D$76,4,FALSE)</f>
        <v>1</v>
      </c>
      <c r="I300" s="11">
        <v>11</v>
      </c>
      <c r="J300" s="1" t="s">
        <v>2596</v>
      </c>
      <c r="K300" s="12"/>
      <c r="L300" s="12"/>
      <c r="M300" s="2"/>
      <c r="N300" s="1"/>
      <c r="O300" s="2"/>
      <c r="P300" s="2"/>
      <c r="V300" s="2"/>
    </row>
    <row r="301" spans="1:22" x14ac:dyDescent="0.3">
      <c r="A301" s="2" t="s">
        <v>1846</v>
      </c>
      <c r="B301" s="1" t="s">
        <v>775</v>
      </c>
      <c r="C301" s="28" t="s">
        <v>2015</v>
      </c>
      <c r="D301" s="4">
        <v>103</v>
      </c>
      <c r="E301" s="8">
        <f>VLOOKUP(D301,episodes!$A$1:$B$76,2,FALSE)</f>
        <v>4</v>
      </c>
      <c r="F301" s="7" t="str">
        <f>VLOOKUP(D301,episodes!$A$1:$E$76,5,FALSE)</f>
        <v>Where No Man Has Gone Before</v>
      </c>
      <c r="G301" s="7">
        <f>VLOOKUP(D301,episodes!$A$1:$D$76,3,FALSE)</f>
        <v>1</v>
      </c>
      <c r="H301" s="7">
        <f>VLOOKUP(D301,episodes!$A$1:$D$76,4,FALSE)</f>
        <v>3</v>
      </c>
      <c r="I301" s="11">
        <v>1</v>
      </c>
      <c r="J301" s="1" t="s">
        <v>2596</v>
      </c>
      <c r="K301" s="12"/>
      <c r="L301" s="12"/>
      <c r="M301" s="2"/>
      <c r="N301" s="1"/>
      <c r="O301" s="1"/>
      <c r="P301" s="2"/>
      <c r="V301" s="2"/>
    </row>
    <row r="302" spans="1:22" x14ac:dyDescent="0.3">
      <c r="A302" s="2" t="s">
        <v>1846</v>
      </c>
      <c r="B302" s="1" t="s">
        <v>775</v>
      </c>
      <c r="C302" s="28" t="s">
        <v>2028</v>
      </c>
      <c r="D302" s="4">
        <v>104</v>
      </c>
      <c r="E302" s="8">
        <f>VLOOKUP(D302,episodes!$A$1:$B$76,2,FALSE)</f>
        <v>5</v>
      </c>
      <c r="F302" s="7" t="str">
        <f>VLOOKUP(D302,episodes!$A$1:$E$76,5,FALSE)</f>
        <v>The Naked Time</v>
      </c>
      <c r="G302" s="7">
        <f>VLOOKUP(D302,episodes!$A$1:$D$76,3,FALSE)</f>
        <v>1</v>
      </c>
      <c r="H302" s="7">
        <f>VLOOKUP(D302,episodes!$A$1:$D$76,4,FALSE)</f>
        <v>4</v>
      </c>
      <c r="I302" s="11">
        <v>6</v>
      </c>
      <c r="J302" s="1" t="s">
        <v>2596</v>
      </c>
      <c r="K302" s="12"/>
      <c r="L302" s="12"/>
      <c r="M302" s="12"/>
      <c r="N302" s="32"/>
      <c r="O302" s="1"/>
      <c r="P302" s="2"/>
      <c r="V302" s="2"/>
    </row>
    <row r="303" spans="1:22" x14ac:dyDescent="0.3">
      <c r="A303" s="2" t="s">
        <v>1846</v>
      </c>
      <c r="B303" s="1" t="s">
        <v>775</v>
      </c>
      <c r="C303" s="28" t="s">
        <v>2028</v>
      </c>
      <c r="D303" s="11">
        <v>104</v>
      </c>
      <c r="E303" s="8">
        <f>VLOOKUP(D303,episodes!$A$1:$B$76,2,FALSE)</f>
        <v>5</v>
      </c>
      <c r="F303" s="7" t="str">
        <f>VLOOKUP(D303,episodes!$A$1:$E$76,5,FALSE)</f>
        <v>The Naked Time</v>
      </c>
      <c r="G303" s="7">
        <f>VLOOKUP(D303,episodes!$A$1:$D$76,3,FALSE)</f>
        <v>1</v>
      </c>
      <c r="H303" s="7">
        <f>VLOOKUP(D303,episodes!$A$1:$D$76,4,FALSE)</f>
        <v>4</v>
      </c>
      <c r="I303" s="11">
        <v>7</v>
      </c>
      <c r="J303" s="1" t="s">
        <v>2596</v>
      </c>
      <c r="K303" s="12"/>
      <c r="L303" s="12"/>
      <c r="M303" s="12"/>
      <c r="N303" s="32"/>
      <c r="O303" s="2"/>
      <c r="P303" s="2"/>
      <c r="V303" s="2"/>
    </row>
    <row r="304" spans="1:22" x14ac:dyDescent="0.3">
      <c r="A304" s="2" t="s">
        <v>1846</v>
      </c>
      <c r="B304" s="1" t="s">
        <v>775</v>
      </c>
      <c r="C304" s="28" t="s">
        <v>2027</v>
      </c>
      <c r="D304" s="4">
        <v>104</v>
      </c>
      <c r="E304" s="8">
        <f>VLOOKUP(D304,episodes!$A$1:$B$76,2,FALSE)</f>
        <v>5</v>
      </c>
      <c r="F304" s="7" t="str">
        <f>VLOOKUP(D304,episodes!$A$1:$E$76,5,FALSE)</f>
        <v>The Naked Time</v>
      </c>
      <c r="G304" s="7">
        <f>VLOOKUP(D304,episodes!$A$1:$D$76,3,FALSE)</f>
        <v>1</v>
      </c>
      <c r="H304" s="7">
        <f>VLOOKUP(D304,episodes!$A$1:$D$76,4,FALSE)</f>
        <v>4</v>
      </c>
      <c r="I304" s="11">
        <v>8</v>
      </c>
      <c r="J304" s="1" t="s">
        <v>2596</v>
      </c>
      <c r="K304" s="12"/>
      <c r="L304" s="12"/>
      <c r="M304" s="2"/>
      <c r="N304" s="32"/>
      <c r="O304" s="2"/>
      <c r="P304" s="2"/>
      <c r="V304" s="2"/>
    </row>
    <row r="305" spans="1:22" x14ac:dyDescent="0.3">
      <c r="A305" s="2" t="s">
        <v>1846</v>
      </c>
      <c r="B305" s="1" t="s">
        <v>775</v>
      </c>
      <c r="C305" s="28" t="s">
        <v>2060</v>
      </c>
      <c r="D305" s="4">
        <v>106</v>
      </c>
      <c r="E305" s="8">
        <f>VLOOKUP(D305,episodes!$A$1:$B$76,2,FALSE)</f>
        <v>7</v>
      </c>
      <c r="F305" s="7" t="str">
        <f>VLOOKUP(D305,episodes!$A$1:$E$76,5,FALSE)</f>
        <v>Mudd's Women</v>
      </c>
      <c r="G305" s="7">
        <f>VLOOKUP(D305,episodes!$A$1:$D$76,3,FALSE)</f>
        <v>1</v>
      </c>
      <c r="H305" s="7">
        <f>VLOOKUP(D305,episodes!$A$1:$D$76,4,FALSE)</f>
        <v>6</v>
      </c>
      <c r="I305" s="11">
        <v>6</v>
      </c>
      <c r="J305" s="1" t="s">
        <v>2596</v>
      </c>
      <c r="K305" s="12"/>
      <c r="L305" s="12"/>
      <c r="M305" s="2"/>
      <c r="N305" s="1"/>
      <c r="O305" s="2"/>
      <c r="P305" s="2"/>
      <c r="V305" s="2"/>
    </row>
    <row r="306" spans="1:22" x14ac:dyDescent="0.3">
      <c r="A306" s="2" t="s">
        <v>1846</v>
      </c>
      <c r="B306" s="1" t="s">
        <v>775</v>
      </c>
      <c r="C306" s="28" t="s">
        <v>2096</v>
      </c>
      <c r="D306" s="4">
        <v>108</v>
      </c>
      <c r="E306" s="8">
        <f>VLOOKUP(D306,episodes!$A$1:$B$76,2,FALSE)</f>
        <v>9</v>
      </c>
      <c r="F306" s="7" t="str">
        <f>VLOOKUP(D306,episodes!$A$1:$E$76,5,FALSE)</f>
        <v>Miri</v>
      </c>
      <c r="G306" s="7">
        <f>VLOOKUP(D306,episodes!$A$1:$D$76,3,FALSE)</f>
        <v>1</v>
      </c>
      <c r="H306" s="7">
        <f>VLOOKUP(D306,episodes!$A$1:$D$76,4,FALSE)</f>
        <v>8</v>
      </c>
      <c r="I306" s="11">
        <v>8</v>
      </c>
      <c r="J306" s="1" t="s">
        <v>2596</v>
      </c>
      <c r="K306" s="12"/>
      <c r="L306" s="12"/>
      <c r="M306" s="2"/>
      <c r="N306" s="1"/>
      <c r="O306" s="2"/>
      <c r="P306" s="2"/>
      <c r="V306" s="2"/>
    </row>
    <row r="307" spans="1:22" x14ac:dyDescent="0.3">
      <c r="A307" s="2" t="s">
        <v>1846</v>
      </c>
      <c r="B307" s="1" t="s">
        <v>775</v>
      </c>
      <c r="C307" s="28" t="s">
        <v>2106</v>
      </c>
      <c r="D307" s="4">
        <v>109</v>
      </c>
      <c r="E307" s="8">
        <f>VLOOKUP(D307,episodes!$A$1:$B$76,2,FALSE)</f>
        <v>10</v>
      </c>
      <c r="F307" s="7" t="str">
        <f>VLOOKUP(D307,episodes!$A$1:$E$76,5,FALSE)</f>
        <v>Dagger of the Mind</v>
      </c>
      <c r="G307" s="7">
        <f>VLOOKUP(D307,episodes!$A$1:$D$76,3,FALSE)</f>
        <v>1</v>
      </c>
      <c r="H307" s="7">
        <f>VLOOKUP(D307,episodes!$A$1:$D$76,4,FALSE)</f>
        <v>9</v>
      </c>
      <c r="I307" s="11">
        <v>6</v>
      </c>
      <c r="J307" s="1" t="s">
        <v>2596</v>
      </c>
      <c r="K307" s="12"/>
      <c r="L307" s="12"/>
      <c r="M307" s="2"/>
      <c r="N307" s="1"/>
      <c r="O307" s="1"/>
      <c r="P307" s="2"/>
      <c r="V307" s="2"/>
    </row>
    <row r="308" spans="1:22" x14ac:dyDescent="0.3">
      <c r="A308" s="2" t="s">
        <v>1846</v>
      </c>
      <c r="B308" s="1" t="s">
        <v>775</v>
      </c>
      <c r="C308" s="28" t="s">
        <v>2120</v>
      </c>
      <c r="D308" s="4">
        <v>110</v>
      </c>
      <c r="E308" s="8">
        <f>VLOOKUP(D308,episodes!$A$1:$B$76,2,FALSE)</f>
        <v>11</v>
      </c>
      <c r="F308" s="7" t="str">
        <f>VLOOKUP(D308,episodes!$A$1:$E$76,5,FALSE)</f>
        <v>The Corbomite Maneuver</v>
      </c>
      <c r="G308" s="7">
        <f>VLOOKUP(D308,episodes!$A$1:$D$76,3,FALSE)</f>
        <v>1</v>
      </c>
      <c r="H308" s="7">
        <f>VLOOKUP(D308,episodes!$A$1:$D$76,4,FALSE)</f>
        <v>10</v>
      </c>
      <c r="I308" s="11">
        <v>6</v>
      </c>
      <c r="J308" s="1" t="s">
        <v>2596</v>
      </c>
      <c r="K308" s="12"/>
      <c r="L308" s="12"/>
      <c r="M308" s="2"/>
      <c r="N308" s="1"/>
      <c r="O308" s="2"/>
      <c r="P308" s="2"/>
      <c r="V308" s="2"/>
    </row>
    <row r="309" spans="1:22" x14ac:dyDescent="0.3">
      <c r="A309" s="2" t="s">
        <v>1846</v>
      </c>
      <c r="B309" s="1" t="s">
        <v>775</v>
      </c>
      <c r="C309" s="28" t="s">
        <v>2121</v>
      </c>
      <c r="D309" s="4">
        <v>110</v>
      </c>
      <c r="E309" s="8">
        <f>VLOOKUP(D309,episodes!$A$1:$B$76,2,FALSE)</f>
        <v>11</v>
      </c>
      <c r="F309" s="7" t="str">
        <f>VLOOKUP(D309,episodes!$A$1:$E$76,5,FALSE)</f>
        <v>The Corbomite Maneuver</v>
      </c>
      <c r="G309" s="7">
        <f>VLOOKUP(D309,episodes!$A$1:$D$76,3,FALSE)</f>
        <v>1</v>
      </c>
      <c r="H309" s="7">
        <f>VLOOKUP(D309,episodes!$A$1:$D$76,4,FALSE)</f>
        <v>10</v>
      </c>
      <c r="I309" s="11">
        <v>7</v>
      </c>
      <c r="J309" s="1" t="s">
        <v>2596</v>
      </c>
      <c r="K309" s="12"/>
      <c r="L309" s="12"/>
      <c r="M309" s="2"/>
      <c r="N309" s="1"/>
      <c r="O309" s="2"/>
      <c r="P309" s="2"/>
      <c r="V309" s="2"/>
    </row>
    <row r="310" spans="1:22" x14ac:dyDescent="0.3">
      <c r="A310" s="2" t="s">
        <v>1846</v>
      </c>
      <c r="B310" s="1" t="s">
        <v>775</v>
      </c>
      <c r="C310" s="28" t="s">
        <v>2122</v>
      </c>
      <c r="D310" s="4">
        <v>110</v>
      </c>
      <c r="E310" s="8">
        <f>VLOOKUP(D310,episodes!$A$1:$B$76,2,FALSE)</f>
        <v>11</v>
      </c>
      <c r="F310" s="7" t="str">
        <f>VLOOKUP(D310,episodes!$A$1:$E$76,5,FALSE)</f>
        <v>The Corbomite Maneuver</v>
      </c>
      <c r="G310" s="7">
        <f>VLOOKUP(D310,episodes!$A$1:$D$76,3,FALSE)</f>
        <v>1</v>
      </c>
      <c r="H310" s="7">
        <f>VLOOKUP(D310,episodes!$A$1:$D$76,4,FALSE)</f>
        <v>10</v>
      </c>
      <c r="I310" s="11">
        <v>8</v>
      </c>
      <c r="J310" s="1" t="s">
        <v>2596</v>
      </c>
      <c r="K310" s="12"/>
      <c r="L310" s="12"/>
      <c r="M310" s="2"/>
      <c r="N310" s="1"/>
      <c r="O310" s="2"/>
      <c r="P310" s="2"/>
      <c r="V310" s="2"/>
    </row>
    <row r="311" spans="1:22" x14ac:dyDescent="0.3">
      <c r="A311" s="2" t="s">
        <v>1846</v>
      </c>
      <c r="B311" s="1" t="s">
        <v>775</v>
      </c>
      <c r="C311" s="28" t="s">
        <v>2123</v>
      </c>
      <c r="D311" s="4">
        <v>110</v>
      </c>
      <c r="E311" s="8">
        <f>VLOOKUP(D311,episodes!$A$1:$B$76,2,FALSE)</f>
        <v>11</v>
      </c>
      <c r="F311" s="7" t="str">
        <f>VLOOKUP(D311,episodes!$A$1:$E$76,5,FALSE)</f>
        <v>The Corbomite Maneuver</v>
      </c>
      <c r="G311" s="7">
        <f>VLOOKUP(D311,episodes!$A$1:$D$76,3,FALSE)</f>
        <v>1</v>
      </c>
      <c r="H311" s="7">
        <f>VLOOKUP(D311,episodes!$A$1:$D$76,4,FALSE)</f>
        <v>10</v>
      </c>
      <c r="I311" s="11">
        <v>9</v>
      </c>
      <c r="J311" s="1" t="s">
        <v>2596</v>
      </c>
      <c r="K311" s="12"/>
      <c r="L311" s="12"/>
      <c r="M311" s="2"/>
      <c r="N311" s="1"/>
      <c r="O311" s="2"/>
      <c r="P311" s="2"/>
      <c r="V311" s="2"/>
    </row>
    <row r="312" spans="1:22" x14ac:dyDescent="0.3">
      <c r="A312" s="2" t="s">
        <v>1846</v>
      </c>
      <c r="B312" s="1" t="s">
        <v>775</v>
      </c>
      <c r="C312" s="28" t="s">
        <v>2119</v>
      </c>
      <c r="D312" s="4">
        <v>110</v>
      </c>
      <c r="E312" s="8">
        <f>VLOOKUP(D312,episodes!$A$1:$B$76,2,FALSE)</f>
        <v>11</v>
      </c>
      <c r="F312" s="7" t="str">
        <f>VLOOKUP(D312,episodes!$A$1:$E$76,5,FALSE)</f>
        <v>The Corbomite Maneuver</v>
      </c>
      <c r="G312" s="7">
        <f>VLOOKUP(D312,episodes!$A$1:$D$76,3,FALSE)</f>
        <v>1</v>
      </c>
      <c r="H312" s="7">
        <f>VLOOKUP(D312,episodes!$A$1:$D$76,4,FALSE)</f>
        <v>10</v>
      </c>
      <c r="I312" s="11">
        <v>10</v>
      </c>
      <c r="J312" s="1" t="s">
        <v>2596</v>
      </c>
      <c r="K312" s="12"/>
      <c r="L312" s="12"/>
      <c r="M312" s="2"/>
      <c r="N312" s="1"/>
      <c r="O312" s="2"/>
      <c r="P312" s="2"/>
      <c r="V312" s="2"/>
    </row>
    <row r="313" spans="1:22" x14ac:dyDescent="0.3">
      <c r="A313" s="2" t="s">
        <v>1846</v>
      </c>
      <c r="B313" s="1" t="s">
        <v>775</v>
      </c>
      <c r="C313" s="28" t="s">
        <v>2124</v>
      </c>
      <c r="D313" s="4">
        <v>110</v>
      </c>
      <c r="E313" s="8">
        <f>VLOOKUP(D313,episodes!$A$1:$B$76,2,FALSE)</f>
        <v>11</v>
      </c>
      <c r="F313" s="7" t="str">
        <f>VLOOKUP(D313,episodes!$A$1:$E$76,5,FALSE)</f>
        <v>The Corbomite Maneuver</v>
      </c>
      <c r="G313" s="7">
        <f>VLOOKUP(D313,episodes!$A$1:$D$76,3,FALSE)</f>
        <v>1</v>
      </c>
      <c r="H313" s="7">
        <f>VLOOKUP(D313,episodes!$A$1:$D$76,4,FALSE)</f>
        <v>10</v>
      </c>
      <c r="I313" s="11">
        <v>11</v>
      </c>
      <c r="J313" s="1" t="s">
        <v>2596</v>
      </c>
      <c r="K313" s="12"/>
      <c r="L313" s="12"/>
      <c r="M313" s="2"/>
      <c r="N313" s="1"/>
      <c r="O313" s="2"/>
      <c r="P313" s="2"/>
      <c r="V313" s="2"/>
    </row>
    <row r="314" spans="1:22" x14ac:dyDescent="0.3">
      <c r="A314" s="2" t="s">
        <v>1846</v>
      </c>
      <c r="B314" s="1" t="s">
        <v>775</v>
      </c>
      <c r="C314" s="28" t="s">
        <v>2125</v>
      </c>
      <c r="D314" s="4">
        <v>110</v>
      </c>
      <c r="E314" s="8">
        <f>VLOOKUP(D314,episodes!$A$1:$B$76,2,FALSE)</f>
        <v>11</v>
      </c>
      <c r="F314" s="7" t="str">
        <f>VLOOKUP(D314,episodes!$A$1:$E$76,5,FALSE)</f>
        <v>The Corbomite Maneuver</v>
      </c>
      <c r="G314" s="7">
        <f>VLOOKUP(D314,episodes!$A$1:$D$76,3,FALSE)</f>
        <v>1</v>
      </c>
      <c r="H314" s="7">
        <f>VLOOKUP(D314,episodes!$A$1:$D$76,4,FALSE)</f>
        <v>10</v>
      </c>
      <c r="I314" s="11">
        <v>12</v>
      </c>
      <c r="J314" s="1" t="s">
        <v>2596</v>
      </c>
      <c r="K314" s="12"/>
      <c r="L314" s="12"/>
      <c r="M314" s="2"/>
      <c r="N314" s="1"/>
      <c r="O314" s="2"/>
      <c r="P314" s="2"/>
      <c r="V314" s="2"/>
    </row>
    <row r="315" spans="1:22" x14ac:dyDescent="0.3">
      <c r="A315" s="2" t="s">
        <v>1846</v>
      </c>
      <c r="B315" s="1" t="s">
        <v>775</v>
      </c>
      <c r="C315" s="28" t="s">
        <v>2126</v>
      </c>
      <c r="D315" s="4">
        <v>110</v>
      </c>
      <c r="E315" s="8">
        <f>VLOOKUP(D315,episodes!$A$1:$B$76,2,FALSE)</f>
        <v>11</v>
      </c>
      <c r="F315" s="7" t="str">
        <f>VLOOKUP(D315,episodes!$A$1:$E$76,5,FALSE)</f>
        <v>The Corbomite Maneuver</v>
      </c>
      <c r="G315" s="7">
        <f>VLOOKUP(D315,episodes!$A$1:$D$76,3,FALSE)</f>
        <v>1</v>
      </c>
      <c r="H315" s="7">
        <f>VLOOKUP(D315,episodes!$A$1:$D$76,4,FALSE)</f>
        <v>10</v>
      </c>
      <c r="I315" s="11">
        <v>13</v>
      </c>
      <c r="J315" s="1" t="s">
        <v>2596</v>
      </c>
      <c r="K315" s="12"/>
      <c r="L315" s="12"/>
      <c r="M315" s="2"/>
      <c r="N315" s="1"/>
      <c r="O315" s="2"/>
      <c r="P315" s="2"/>
      <c r="V315" s="2"/>
    </row>
    <row r="316" spans="1:22" x14ac:dyDescent="0.3">
      <c r="A316" s="2" t="s">
        <v>1846</v>
      </c>
      <c r="B316" s="1" t="s">
        <v>775</v>
      </c>
      <c r="C316" s="28" t="s">
        <v>2127</v>
      </c>
      <c r="D316" s="4">
        <v>110</v>
      </c>
      <c r="E316" s="8">
        <f>VLOOKUP(D316,episodes!$A$1:$B$76,2,FALSE)</f>
        <v>11</v>
      </c>
      <c r="F316" s="7" t="str">
        <f>VLOOKUP(D316,episodes!$A$1:$E$76,5,FALSE)</f>
        <v>The Corbomite Maneuver</v>
      </c>
      <c r="G316" s="7">
        <f>VLOOKUP(D316,episodes!$A$1:$D$76,3,FALSE)</f>
        <v>1</v>
      </c>
      <c r="H316" s="7">
        <f>VLOOKUP(D316,episodes!$A$1:$D$76,4,FALSE)</f>
        <v>10</v>
      </c>
      <c r="I316" s="11">
        <v>14</v>
      </c>
      <c r="J316" s="1" t="s">
        <v>2596</v>
      </c>
      <c r="K316" s="12"/>
      <c r="L316" s="12"/>
      <c r="M316" s="2"/>
      <c r="N316" s="1"/>
      <c r="O316" s="2"/>
      <c r="P316" s="2"/>
      <c r="V316" s="2"/>
    </row>
    <row r="317" spans="1:22" x14ac:dyDescent="0.3">
      <c r="A317" s="2" t="s">
        <v>1846</v>
      </c>
      <c r="B317" s="1" t="s">
        <v>775</v>
      </c>
      <c r="C317" s="28" t="s">
        <v>2128</v>
      </c>
      <c r="D317" s="4">
        <v>110</v>
      </c>
      <c r="E317" s="8">
        <f>VLOOKUP(D317,episodes!$A$1:$B$76,2,FALSE)</f>
        <v>11</v>
      </c>
      <c r="F317" s="7" t="str">
        <f>VLOOKUP(D317,episodes!$A$1:$E$76,5,FALSE)</f>
        <v>The Corbomite Maneuver</v>
      </c>
      <c r="G317" s="7">
        <f>VLOOKUP(D317,episodes!$A$1:$D$76,3,FALSE)</f>
        <v>1</v>
      </c>
      <c r="H317" s="7">
        <f>VLOOKUP(D317,episodes!$A$1:$D$76,4,FALSE)</f>
        <v>10</v>
      </c>
      <c r="I317" s="11">
        <v>15</v>
      </c>
      <c r="J317" s="1" t="s">
        <v>2596</v>
      </c>
      <c r="K317" s="12"/>
      <c r="L317" s="12"/>
      <c r="M317" s="2"/>
      <c r="N317" s="1"/>
      <c r="O317" s="2"/>
      <c r="P317" s="2"/>
      <c r="V317" s="2"/>
    </row>
    <row r="318" spans="1:22" x14ac:dyDescent="0.3">
      <c r="A318" s="2" t="s">
        <v>1846</v>
      </c>
      <c r="B318" s="1" t="s">
        <v>775</v>
      </c>
      <c r="C318" s="28" t="s">
        <v>2129</v>
      </c>
      <c r="D318" s="4">
        <v>110</v>
      </c>
      <c r="E318" s="8">
        <f>VLOOKUP(D318,episodes!$A$1:$B$76,2,FALSE)</f>
        <v>11</v>
      </c>
      <c r="F318" s="7" t="str">
        <f>VLOOKUP(D318,episodes!$A$1:$E$76,5,FALSE)</f>
        <v>The Corbomite Maneuver</v>
      </c>
      <c r="G318" s="7">
        <f>VLOOKUP(D318,episodes!$A$1:$D$76,3,FALSE)</f>
        <v>1</v>
      </c>
      <c r="H318" s="7">
        <f>VLOOKUP(D318,episodes!$A$1:$D$76,4,FALSE)</f>
        <v>10</v>
      </c>
      <c r="I318" s="11">
        <v>16</v>
      </c>
      <c r="J318" s="1" t="s">
        <v>2596</v>
      </c>
      <c r="K318" s="12"/>
      <c r="L318" s="12"/>
      <c r="M318" s="2"/>
      <c r="N318" s="1"/>
      <c r="O318" s="2"/>
      <c r="P318" s="2"/>
      <c r="V318" s="2"/>
    </row>
    <row r="319" spans="1:22" x14ac:dyDescent="0.3">
      <c r="A319" s="2" t="s">
        <v>1846</v>
      </c>
      <c r="B319" s="1" t="s">
        <v>775</v>
      </c>
      <c r="C319" s="28" t="s">
        <v>2130</v>
      </c>
      <c r="D319" s="4">
        <v>110</v>
      </c>
      <c r="E319" s="8">
        <f>VLOOKUP(D319,episodes!$A$1:$B$76,2,FALSE)</f>
        <v>11</v>
      </c>
      <c r="F319" s="7" t="str">
        <f>VLOOKUP(D319,episodes!$A$1:$E$76,5,FALSE)</f>
        <v>The Corbomite Maneuver</v>
      </c>
      <c r="G319" s="7">
        <f>VLOOKUP(D319,episodes!$A$1:$D$76,3,FALSE)</f>
        <v>1</v>
      </c>
      <c r="H319" s="7">
        <f>VLOOKUP(D319,episodes!$A$1:$D$76,4,FALSE)</f>
        <v>10</v>
      </c>
      <c r="I319" s="11">
        <v>17</v>
      </c>
      <c r="J319" s="1" t="s">
        <v>2596</v>
      </c>
      <c r="K319" s="12"/>
      <c r="L319" s="12"/>
      <c r="M319" s="2"/>
      <c r="N319" s="1"/>
      <c r="O319" s="2"/>
      <c r="P319" s="2"/>
      <c r="V319" s="2"/>
    </row>
    <row r="320" spans="1:22" x14ac:dyDescent="0.3">
      <c r="A320" s="2" t="s">
        <v>1846</v>
      </c>
      <c r="B320" s="1" t="s">
        <v>775</v>
      </c>
      <c r="C320" s="28" t="s">
        <v>2147</v>
      </c>
      <c r="D320" s="4">
        <v>113</v>
      </c>
      <c r="E320" s="8">
        <f>VLOOKUP(D320,episodes!$A$1:$B$76,2,FALSE)</f>
        <v>14</v>
      </c>
      <c r="F320" s="7" t="str">
        <f>VLOOKUP(D320,episodes!$A$1:$E$76,5,FALSE)</f>
        <v>The Conscience of the King</v>
      </c>
      <c r="G320" s="7">
        <f>VLOOKUP(D320,episodes!$A$1:$D$76,3,FALSE)</f>
        <v>1</v>
      </c>
      <c r="H320" s="7">
        <f>VLOOKUP(D320,episodes!$A$1:$D$76,4,FALSE)</f>
        <v>13</v>
      </c>
      <c r="I320" s="11">
        <v>7</v>
      </c>
      <c r="J320" s="1" t="s">
        <v>2596</v>
      </c>
      <c r="K320" s="12"/>
      <c r="L320" s="12"/>
      <c r="M320" s="2"/>
      <c r="N320" s="32"/>
      <c r="O320" s="2"/>
      <c r="P320" s="2"/>
      <c r="V320" s="2"/>
    </row>
    <row r="321" spans="1:22" x14ac:dyDescent="0.3">
      <c r="A321" s="2" t="s">
        <v>1846</v>
      </c>
      <c r="B321" s="1" t="s">
        <v>775</v>
      </c>
      <c r="C321" s="28" t="s">
        <v>2156</v>
      </c>
      <c r="D321" s="3">
        <v>114</v>
      </c>
      <c r="E321" s="8">
        <f>VLOOKUP(D321,episodes!$A$1:$B$76,2,FALSE)</f>
        <v>15</v>
      </c>
      <c r="F321" s="7" t="str">
        <f>VLOOKUP(D321,episodes!$A$1:$E$76,5,FALSE)</f>
        <v>Balance of Terror</v>
      </c>
      <c r="G321" s="7">
        <f>VLOOKUP(D321,episodes!$A$1:$D$76,3,FALSE)</f>
        <v>1</v>
      </c>
      <c r="H321" s="7">
        <f>VLOOKUP(D321,episodes!$A$1:$D$76,4,FALSE)</f>
        <v>14</v>
      </c>
      <c r="I321" s="11">
        <v>2</v>
      </c>
      <c r="J321" s="1" t="s">
        <v>2596</v>
      </c>
      <c r="K321" s="12"/>
      <c r="L321" s="12"/>
      <c r="M321" s="2"/>
      <c r="N321" s="1"/>
      <c r="O321" s="1"/>
      <c r="P321" s="2"/>
      <c r="V321" s="2"/>
    </row>
    <row r="322" spans="1:22" x14ac:dyDescent="0.3">
      <c r="A322" s="2" t="s">
        <v>1846</v>
      </c>
      <c r="B322" s="1" t="s">
        <v>775</v>
      </c>
      <c r="C322" s="28" t="s">
        <v>2157</v>
      </c>
      <c r="D322" s="3">
        <v>114</v>
      </c>
      <c r="E322" s="8">
        <f>VLOOKUP(D322,episodes!$A$1:$B$76,2,FALSE)</f>
        <v>15</v>
      </c>
      <c r="F322" s="7" t="str">
        <f>VLOOKUP(D322,episodes!$A$1:$E$76,5,FALSE)</f>
        <v>Balance of Terror</v>
      </c>
      <c r="G322" s="7">
        <f>VLOOKUP(D322,episodes!$A$1:$D$76,3,FALSE)</f>
        <v>1</v>
      </c>
      <c r="H322" s="7">
        <f>VLOOKUP(D322,episodes!$A$1:$D$76,4,FALSE)</f>
        <v>14</v>
      </c>
      <c r="I322" s="11">
        <v>3</v>
      </c>
      <c r="J322" s="1" t="s">
        <v>2596</v>
      </c>
      <c r="K322" s="12"/>
      <c r="L322" s="12"/>
      <c r="M322" s="2"/>
      <c r="N322" s="1"/>
      <c r="O322" s="2"/>
      <c r="P322" s="2"/>
      <c r="V322" s="2"/>
    </row>
    <row r="323" spans="1:22" x14ac:dyDescent="0.3">
      <c r="A323" s="2" t="s">
        <v>1846</v>
      </c>
      <c r="B323" s="1" t="s">
        <v>775</v>
      </c>
      <c r="C323" s="28" t="s">
        <v>2147</v>
      </c>
      <c r="D323" s="3">
        <v>115</v>
      </c>
      <c r="E323" s="8">
        <f>VLOOKUP(D323,episodes!$A$1:$B$76,2,FALSE)</f>
        <v>16</v>
      </c>
      <c r="F323" s="7" t="str">
        <f>VLOOKUP(D323,episodes!$A$1:$E$76,5,FALSE)</f>
        <v>Shore Leave</v>
      </c>
      <c r="G323" s="7">
        <f>VLOOKUP(D323,episodes!$A$1:$D$76,3,FALSE)</f>
        <v>1</v>
      </c>
      <c r="H323" s="7">
        <f>VLOOKUP(D323,episodes!$A$1:$D$76,4,FALSE)</f>
        <v>15</v>
      </c>
      <c r="I323" s="11">
        <v>14</v>
      </c>
      <c r="J323" s="1" t="s">
        <v>2596</v>
      </c>
      <c r="K323" s="12"/>
      <c r="L323" s="12"/>
      <c r="M323" s="2"/>
      <c r="N323" s="1"/>
      <c r="O323" s="1"/>
      <c r="P323" s="2"/>
      <c r="V323" s="2"/>
    </row>
    <row r="324" spans="1:22" x14ac:dyDescent="0.3">
      <c r="A324" s="2" t="s">
        <v>1846</v>
      </c>
      <c r="B324" s="1" t="s">
        <v>775</v>
      </c>
      <c r="C324" s="28" t="s">
        <v>2185</v>
      </c>
      <c r="D324" s="3">
        <v>116</v>
      </c>
      <c r="E324" s="8">
        <f>VLOOKUP(D324,episodes!$A$1:$B$76,2,FALSE)</f>
        <v>17</v>
      </c>
      <c r="F324" s="7" t="str">
        <f>VLOOKUP(D324,episodes!$A$1:$E$76,5,FALSE)</f>
        <v>The Galileo Seven</v>
      </c>
      <c r="G324" s="7">
        <f>VLOOKUP(D324,episodes!$A$1:$D$76,3,FALSE)</f>
        <v>1</v>
      </c>
      <c r="H324" s="7">
        <f>VLOOKUP(D324,episodes!$A$1:$D$76,4,FALSE)</f>
        <v>16</v>
      </c>
      <c r="I324" s="11">
        <v>4</v>
      </c>
      <c r="J324" s="1" t="s">
        <v>2596</v>
      </c>
      <c r="K324" s="12"/>
      <c r="L324" s="12"/>
      <c r="M324" s="2"/>
      <c r="N324" s="1"/>
      <c r="O324" s="2"/>
      <c r="P324" s="2"/>
      <c r="V324" s="2"/>
    </row>
    <row r="325" spans="1:22" x14ac:dyDescent="0.3">
      <c r="A325" s="2" t="s">
        <v>1846</v>
      </c>
      <c r="B325" s="1" t="s">
        <v>775</v>
      </c>
      <c r="C325" s="28" t="s">
        <v>2186</v>
      </c>
      <c r="D325" s="3">
        <v>116</v>
      </c>
      <c r="E325" s="8">
        <f>VLOOKUP(D325,episodes!$A$1:$B$76,2,FALSE)</f>
        <v>17</v>
      </c>
      <c r="F325" s="7" t="str">
        <f>VLOOKUP(D325,episodes!$A$1:$E$76,5,FALSE)</f>
        <v>The Galileo Seven</v>
      </c>
      <c r="G325" s="7">
        <f>VLOOKUP(D325,episodes!$A$1:$D$76,3,FALSE)</f>
        <v>1</v>
      </c>
      <c r="H325" s="7">
        <f>VLOOKUP(D325,episodes!$A$1:$D$76,4,FALSE)</f>
        <v>16</v>
      </c>
      <c r="I325" s="11">
        <v>5</v>
      </c>
      <c r="J325" s="1" t="s">
        <v>2596</v>
      </c>
      <c r="K325" s="12"/>
      <c r="L325" s="12"/>
      <c r="M325" s="2"/>
      <c r="N325" s="1"/>
      <c r="O325" s="2"/>
      <c r="P325" s="2"/>
      <c r="V325" s="2"/>
    </row>
    <row r="326" spans="1:22" x14ac:dyDescent="0.3">
      <c r="A326" s="2" t="s">
        <v>1846</v>
      </c>
      <c r="B326" s="1" t="s">
        <v>775</v>
      </c>
      <c r="C326" s="28" t="s">
        <v>2197</v>
      </c>
      <c r="D326" s="3">
        <v>117</v>
      </c>
      <c r="E326" s="8">
        <f>VLOOKUP(D326,episodes!$A$1:$B$76,2,FALSE)</f>
        <v>18</v>
      </c>
      <c r="F326" s="7" t="str">
        <f>VLOOKUP(D326,episodes!$A$1:$E$76,5,FALSE)</f>
        <v>The Squire of Gothos</v>
      </c>
      <c r="G326" s="7">
        <f>VLOOKUP(D326,episodes!$A$1:$D$76,3,FALSE)</f>
        <v>1</v>
      </c>
      <c r="H326" s="7">
        <f>VLOOKUP(D326,episodes!$A$1:$D$76,4,FALSE)</f>
        <v>17</v>
      </c>
      <c r="I326" s="11">
        <v>11</v>
      </c>
      <c r="J326" s="1" t="s">
        <v>2596</v>
      </c>
      <c r="K326" s="12"/>
      <c r="L326" s="12"/>
      <c r="M326" s="2"/>
      <c r="N326" s="1"/>
      <c r="O326" s="1"/>
      <c r="P326" s="2"/>
      <c r="V326" s="2"/>
    </row>
    <row r="327" spans="1:22" x14ac:dyDescent="0.3">
      <c r="A327" s="2" t="s">
        <v>1846</v>
      </c>
      <c r="B327" s="1" t="s">
        <v>775</v>
      </c>
      <c r="C327" s="28" t="s">
        <v>2196</v>
      </c>
      <c r="D327" s="3">
        <v>117</v>
      </c>
      <c r="E327" s="8">
        <f>VLOOKUP(D327,episodes!$A$1:$B$76,2,FALSE)</f>
        <v>18</v>
      </c>
      <c r="F327" s="7" t="str">
        <f>VLOOKUP(D327,episodes!$A$1:$E$76,5,FALSE)</f>
        <v>The Squire of Gothos</v>
      </c>
      <c r="G327" s="7">
        <f>VLOOKUP(D327,episodes!$A$1:$D$76,3,FALSE)</f>
        <v>1</v>
      </c>
      <c r="H327" s="7">
        <f>VLOOKUP(D327,episodes!$A$1:$D$76,4,FALSE)</f>
        <v>17</v>
      </c>
      <c r="I327" s="11">
        <v>12</v>
      </c>
      <c r="J327" s="1" t="s">
        <v>2596</v>
      </c>
      <c r="K327" s="12"/>
      <c r="L327" s="12"/>
      <c r="M327" s="2"/>
      <c r="N327" s="1"/>
      <c r="O327" s="2"/>
      <c r="P327" s="2"/>
      <c r="V327" s="2"/>
    </row>
    <row r="328" spans="1:22" x14ac:dyDescent="0.3">
      <c r="A328" s="2" t="s">
        <v>1846</v>
      </c>
      <c r="B328" s="1" t="s">
        <v>775</v>
      </c>
      <c r="C328" s="28" t="s">
        <v>2205</v>
      </c>
      <c r="D328" s="3">
        <v>118</v>
      </c>
      <c r="E328" s="8">
        <f>VLOOKUP(D328,episodes!$A$1:$B$76,2,FALSE)</f>
        <v>19</v>
      </c>
      <c r="F328" s="7" t="str">
        <f>VLOOKUP(D328,episodes!$A$1:$E$76,5,FALSE)</f>
        <v>Arena</v>
      </c>
      <c r="G328" s="7">
        <f>VLOOKUP(D328,episodes!$A$1:$D$76,3,FALSE)</f>
        <v>1</v>
      </c>
      <c r="H328" s="7">
        <f>VLOOKUP(D328,episodes!$A$1:$D$76,4,FALSE)</f>
        <v>18</v>
      </c>
      <c r="I328" s="11">
        <v>8</v>
      </c>
      <c r="J328" s="1" t="s">
        <v>2596</v>
      </c>
      <c r="K328" s="12"/>
      <c r="L328" s="12"/>
      <c r="M328" s="2"/>
      <c r="N328" s="1"/>
      <c r="O328" s="2"/>
      <c r="P328" s="2"/>
      <c r="V328" s="2"/>
    </row>
    <row r="329" spans="1:22" x14ac:dyDescent="0.3">
      <c r="A329" s="2" t="s">
        <v>1846</v>
      </c>
      <c r="B329" s="1" t="s">
        <v>775</v>
      </c>
      <c r="C329" s="28" t="s">
        <v>2206</v>
      </c>
      <c r="D329" s="3">
        <v>118</v>
      </c>
      <c r="E329" s="8">
        <f>VLOOKUP(D329,episodes!$A$1:$B$76,2,FALSE)</f>
        <v>19</v>
      </c>
      <c r="F329" s="7" t="str">
        <f>VLOOKUP(D329,episodes!$A$1:$E$76,5,FALSE)</f>
        <v>Arena</v>
      </c>
      <c r="G329" s="7">
        <f>VLOOKUP(D329,episodes!$A$1:$D$76,3,FALSE)</f>
        <v>1</v>
      </c>
      <c r="H329" s="7">
        <f>VLOOKUP(D329,episodes!$A$1:$D$76,4,FALSE)</f>
        <v>18</v>
      </c>
      <c r="I329" s="11">
        <v>9</v>
      </c>
      <c r="J329" s="1" t="s">
        <v>2596</v>
      </c>
      <c r="K329" s="12"/>
      <c r="L329" s="12"/>
      <c r="M329" s="2"/>
      <c r="N329" s="1"/>
      <c r="O329" s="2"/>
      <c r="P329" s="2"/>
      <c r="V329" s="2"/>
    </row>
    <row r="330" spans="1:22" x14ac:dyDescent="0.3">
      <c r="A330" s="2" t="s">
        <v>1846</v>
      </c>
      <c r="B330" s="1" t="s">
        <v>775</v>
      </c>
      <c r="C330" s="28" t="s">
        <v>2207</v>
      </c>
      <c r="D330" s="3">
        <v>118</v>
      </c>
      <c r="E330" s="8">
        <f>VLOOKUP(D330,episodes!$A$1:$B$76,2,FALSE)</f>
        <v>19</v>
      </c>
      <c r="F330" s="7" t="str">
        <f>VLOOKUP(D330,episodes!$A$1:$E$76,5,FALSE)</f>
        <v>Arena</v>
      </c>
      <c r="G330" s="7">
        <f>VLOOKUP(D330,episodes!$A$1:$D$76,3,FALSE)</f>
        <v>1</v>
      </c>
      <c r="H330" s="7">
        <f>VLOOKUP(D330,episodes!$A$1:$D$76,4,FALSE)</f>
        <v>18</v>
      </c>
      <c r="I330" s="11">
        <v>10</v>
      </c>
      <c r="J330" s="1" t="s">
        <v>2596</v>
      </c>
      <c r="K330" s="12"/>
      <c r="L330" s="12"/>
      <c r="M330" s="2"/>
      <c r="N330" s="1"/>
      <c r="O330" s="1"/>
      <c r="P330" s="2"/>
      <c r="V330" s="2"/>
    </row>
    <row r="331" spans="1:22" x14ac:dyDescent="0.3">
      <c r="A331" s="2" t="s">
        <v>1846</v>
      </c>
      <c r="B331" s="1" t="s">
        <v>775</v>
      </c>
      <c r="C331" s="28" t="s">
        <v>2208</v>
      </c>
      <c r="D331" s="3">
        <v>118</v>
      </c>
      <c r="E331" s="8">
        <f>VLOOKUP(D331,episodes!$A$1:$B$76,2,FALSE)</f>
        <v>19</v>
      </c>
      <c r="F331" s="7" t="str">
        <f>VLOOKUP(D331,episodes!$A$1:$E$76,5,FALSE)</f>
        <v>Arena</v>
      </c>
      <c r="G331" s="7">
        <f>VLOOKUP(D331,episodes!$A$1:$D$76,3,FALSE)</f>
        <v>1</v>
      </c>
      <c r="H331" s="7">
        <f>VLOOKUP(D331,episodes!$A$1:$D$76,4,FALSE)</f>
        <v>18</v>
      </c>
      <c r="I331" s="11">
        <v>11</v>
      </c>
      <c r="J331" s="1" t="s">
        <v>2596</v>
      </c>
      <c r="K331" s="12"/>
      <c r="L331" s="12"/>
      <c r="M331" s="2"/>
      <c r="N331" s="2"/>
      <c r="O331" s="2"/>
      <c r="P331" s="2"/>
      <c r="V331" s="2"/>
    </row>
    <row r="332" spans="1:22" x14ac:dyDescent="0.3">
      <c r="A332" s="2" t="s">
        <v>1846</v>
      </c>
      <c r="B332" s="1" t="s">
        <v>775</v>
      </c>
      <c r="C332" s="28" t="s">
        <v>2197</v>
      </c>
      <c r="D332" s="3">
        <v>119</v>
      </c>
      <c r="E332" s="8">
        <f>VLOOKUP(D332,episodes!$A$1:$B$76,2,FALSE)</f>
        <v>20</v>
      </c>
      <c r="F332" s="7" t="str">
        <f>VLOOKUP(D332,episodes!$A$1:$E$76,5,FALSE)</f>
        <v>Tomorrow Is Yesterday</v>
      </c>
      <c r="G332" s="7">
        <f>VLOOKUP(D332,episodes!$A$1:$D$76,3,FALSE)</f>
        <v>1</v>
      </c>
      <c r="H332" s="7">
        <f>VLOOKUP(D332,episodes!$A$1:$D$76,4,FALSE)</f>
        <v>19</v>
      </c>
      <c r="I332" s="11">
        <v>5</v>
      </c>
      <c r="J332" s="1" t="s">
        <v>2596</v>
      </c>
      <c r="K332" s="12"/>
      <c r="L332" s="12"/>
      <c r="M332" s="2"/>
      <c r="N332" s="2"/>
      <c r="O332" s="2"/>
      <c r="P332" s="2"/>
      <c r="V332" s="2"/>
    </row>
    <row r="333" spans="1:22" x14ac:dyDescent="0.3">
      <c r="A333" s="2" t="s">
        <v>1846</v>
      </c>
      <c r="B333" s="1" t="s">
        <v>775</v>
      </c>
      <c r="C333" s="28" t="s">
        <v>2215</v>
      </c>
      <c r="D333" s="3">
        <v>119</v>
      </c>
      <c r="E333" s="8">
        <f>VLOOKUP(D333,episodes!$A$1:$B$76,2,FALSE)</f>
        <v>20</v>
      </c>
      <c r="F333" s="7" t="str">
        <f>VLOOKUP(D333,episodes!$A$1:$E$76,5,FALSE)</f>
        <v>Tomorrow Is Yesterday</v>
      </c>
      <c r="G333" s="7">
        <f>VLOOKUP(D333,episodes!$A$1:$D$76,3,FALSE)</f>
        <v>1</v>
      </c>
      <c r="H333" s="7">
        <f>VLOOKUP(D333,episodes!$A$1:$D$76,4,FALSE)</f>
        <v>19</v>
      </c>
      <c r="I333" s="11">
        <v>6</v>
      </c>
      <c r="J333" s="1" t="s">
        <v>2596</v>
      </c>
      <c r="K333" s="12"/>
      <c r="L333" s="12"/>
      <c r="M333" s="2"/>
      <c r="N333" s="2"/>
      <c r="O333" s="2"/>
      <c r="P333" s="2"/>
      <c r="V333" s="2"/>
    </row>
    <row r="334" spans="1:22" x14ac:dyDescent="0.3">
      <c r="A334" s="2" t="s">
        <v>1846</v>
      </c>
      <c r="B334" s="1" t="s">
        <v>775</v>
      </c>
      <c r="C334" s="28" t="s">
        <v>2216</v>
      </c>
      <c r="D334" s="3">
        <v>119</v>
      </c>
      <c r="E334" s="8">
        <f>VLOOKUP(D334,episodes!$A$1:$B$76,2,FALSE)</f>
        <v>20</v>
      </c>
      <c r="F334" s="7" t="str">
        <f>VLOOKUP(D334,episodes!$A$1:$E$76,5,FALSE)</f>
        <v>Tomorrow Is Yesterday</v>
      </c>
      <c r="G334" s="7">
        <f>VLOOKUP(D334,episodes!$A$1:$D$76,3,FALSE)</f>
        <v>1</v>
      </c>
      <c r="H334" s="7">
        <f>VLOOKUP(D334,episodes!$A$1:$D$76,4,FALSE)</f>
        <v>19</v>
      </c>
      <c r="I334" s="11">
        <v>7</v>
      </c>
      <c r="J334" s="1" t="s">
        <v>2596</v>
      </c>
      <c r="K334" s="12"/>
      <c r="L334" s="12"/>
      <c r="M334" s="2"/>
      <c r="N334" s="2"/>
      <c r="O334" s="2"/>
      <c r="P334" s="2"/>
      <c r="V334" s="2"/>
    </row>
    <row r="335" spans="1:22" x14ac:dyDescent="0.3">
      <c r="A335" s="2" t="s">
        <v>1846</v>
      </c>
      <c r="B335" s="1" t="s">
        <v>775</v>
      </c>
      <c r="C335" s="28" t="s">
        <v>2217</v>
      </c>
      <c r="D335" s="3">
        <v>119</v>
      </c>
      <c r="E335" s="8">
        <f>VLOOKUP(D335,episodes!$A$1:$B$76,2,FALSE)</f>
        <v>20</v>
      </c>
      <c r="F335" s="7" t="str">
        <f>VLOOKUP(D335,episodes!$A$1:$E$76,5,FALSE)</f>
        <v>Tomorrow Is Yesterday</v>
      </c>
      <c r="G335" s="7">
        <f>VLOOKUP(D335,episodes!$A$1:$D$76,3,FALSE)</f>
        <v>1</v>
      </c>
      <c r="H335" s="7">
        <f>VLOOKUP(D335,episodes!$A$1:$D$76,4,FALSE)</f>
        <v>19</v>
      </c>
      <c r="I335" s="11">
        <v>8</v>
      </c>
      <c r="J335" s="1" t="s">
        <v>2596</v>
      </c>
      <c r="K335" s="12"/>
      <c r="L335" s="12"/>
      <c r="M335" s="2"/>
      <c r="N335" s="2"/>
      <c r="O335" s="2"/>
      <c r="P335" s="2"/>
      <c r="V335" s="2"/>
    </row>
    <row r="336" spans="1:22" x14ac:dyDescent="0.3">
      <c r="A336" s="2" t="s">
        <v>1846</v>
      </c>
      <c r="B336" s="1" t="s">
        <v>775</v>
      </c>
      <c r="C336" s="28" t="s">
        <v>2218</v>
      </c>
      <c r="D336" s="3">
        <v>119</v>
      </c>
      <c r="E336" s="8">
        <f>VLOOKUP(D336,episodes!$A$1:$B$76,2,FALSE)</f>
        <v>20</v>
      </c>
      <c r="F336" s="7" t="str">
        <f>VLOOKUP(D336,episodes!$A$1:$E$76,5,FALSE)</f>
        <v>Tomorrow Is Yesterday</v>
      </c>
      <c r="G336" s="7">
        <f>VLOOKUP(D336,episodes!$A$1:$D$76,3,FALSE)</f>
        <v>1</v>
      </c>
      <c r="H336" s="7">
        <f>VLOOKUP(D336,episodes!$A$1:$D$76,4,FALSE)</f>
        <v>19</v>
      </c>
      <c r="I336" s="11">
        <v>9</v>
      </c>
      <c r="J336" s="1" t="s">
        <v>2596</v>
      </c>
      <c r="K336" s="12"/>
      <c r="L336" s="12"/>
      <c r="M336" s="2"/>
      <c r="N336" s="2"/>
      <c r="O336" s="2"/>
      <c r="P336" s="2"/>
      <c r="V336" s="2"/>
    </row>
    <row r="337" spans="1:22" x14ac:dyDescent="0.3">
      <c r="A337" s="2" t="s">
        <v>1846</v>
      </c>
      <c r="B337" s="1" t="s">
        <v>775</v>
      </c>
      <c r="C337" s="28" t="s">
        <v>2219</v>
      </c>
      <c r="D337" s="3">
        <v>119</v>
      </c>
      <c r="E337" s="8">
        <f>VLOOKUP(D337,episodes!$A$1:$B$76,2,FALSE)</f>
        <v>20</v>
      </c>
      <c r="F337" s="7" t="str">
        <f>VLOOKUP(D337,episodes!$A$1:$E$76,5,FALSE)</f>
        <v>Tomorrow Is Yesterday</v>
      </c>
      <c r="G337" s="7">
        <f>VLOOKUP(D337,episodes!$A$1:$D$76,3,FALSE)</f>
        <v>1</v>
      </c>
      <c r="H337" s="7">
        <f>VLOOKUP(D337,episodes!$A$1:$D$76,4,FALSE)</f>
        <v>19</v>
      </c>
      <c r="I337" s="11">
        <v>10</v>
      </c>
      <c r="J337" s="1" t="s">
        <v>2596</v>
      </c>
      <c r="K337" s="12"/>
      <c r="L337" s="12"/>
      <c r="M337" s="2"/>
      <c r="N337" s="2"/>
      <c r="O337" s="2"/>
      <c r="P337" s="2"/>
      <c r="V337" s="2"/>
    </row>
    <row r="338" spans="1:22" x14ac:dyDescent="0.3">
      <c r="A338" s="2" t="s">
        <v>1846</v>
      </c>
      <c r="B338" s="1" t="s">
        <v>775</v>
      </c>
      <c r="C338" s="28" t="s">
        <v>2232</v>
      </c>
      <c r="D338" s="3">
        <v>120</v>
      </c>
      <c r="E338" s="8">
        <f>VLOOKUP(D338,episodes!$A$1:$B$76,2,FALSE)</f>
        <v>21</v>
      </c>
      <c r="F338" s="7" t="str">
        <f>VLOOKUP(D338,episodes!$A$1:$E$76,5,FALSE)</f>
        <v>Court Martial</v>
      </c>
      <c r="G338" s="7">
        <f>VLOOKUP(D338,episodes!$A$1:$D$76,3,FALSE)</f>
        <v>1</v>
      </c>
      <c r="H338" s="7">
        <f>VLOOKUP(D338,episodes!$A$1:$D$76,4,FALSE)</f>
        <v>20</v>
      </c>
      <c r="I338" s="11">
        <v>7</v>
      </c>
      <c r="J338" s="1" t="s">
        <v>2596</v>
      </c>
      <c r="K338" s="12"/>
      <c r="L338" s="12"/>
      <c r="M338" s="2"/>
      <c r="N338" s="2"/>
      <c r="O338" s="2"/>
      <c r="P338" s="2"/>
      <c r="V338" s="2"/>
    </row>
    <row r="339" spans="1:22" x14ac:dyDescent="0.3">
      <c r="A339" s="2" t="s">
        <v>1846</v>
      </c>
      <c r="B339" s="1" t="s">
        <v>775</v>
      </c>
      <c r="C339" s="28" t="s">
        <v>2255</v>
      </c>
      <c r="D339" s="3">
        <v>122</v>
      </c>
      <c r="E339" s="8">
        <f>VLOOKUP(D339,episodes!$A$1:$B$76,2,FALSE)</f>
        <v>23</v>
      </c>
      <c r="F339" s="7" t="str">
        <f>VLOOKUP(D339,episodes!$A$1:$E$76,5,FALSE)</f>
        <v>Space Seed</v>
      </c>
      <c r="G339" s="7">
        <f>VLOOKUP(D339,episodes!$A$1:$D$76,3,FALSE)</f>
        <v>1</v>
      </c>
      <c r="H339" s="7">
        <f>VLOOKUP(D339,episodes!$A$1:$D$76,4,FALSE)</f>
        <v>22</v>
      </c>
      <c r="I339" s="11">
        <v>7</v>
      </c>
      <c r="J339" s="1" t="s">
        <v>2596</v>
      </c>
      <c r="K339" s="12"/>
      <c r="L339" s="12"/>
      <c r="M339" s="2"/>
      <c r="N339" s="32"/>
      <c r="O339" s="2"/>
      <c r="P339" s="2"/>
      <c r="V339" s="2"/>
    </row>
    <row r="340" spans="1:22" x14ac:dyDescent="0.3">
      <c r="A340" s="2" t="s">
        <v>1846</v>
      </c>
      <c r="B340" s="1" t="s">
        <v>775</v>
      </c>
      <c r="C340" s="28" t="s">
        <v>2310</v>
      </c>
      <c r="D340" s="3">
        <v>125</v>
      </c>
      <c r="E340" s="8">
        <f>VLOOKUP(D340,episodes!$A$1:$B$76,2,FALSE)</f>
        <v>26</v>
      </c>
      <c r="F340" s="7" t="str">
        <f>VLOOKUP(D340,episodes!$A$1:$E$76,5,FALSE)</f>
        <v>The Devil in the Dark</v>
      </c>
      <c r="G340" s="7">
        <f>VLOOKUP(D340,episodes!$A$1:$D$76,3,FALSE)</f>
        <v>1</v>
      </c>
      <c r="H340" s="7">
        <f>VLOOKUP(D340,episodes!$A$1:$D$76,4,FALSE)</f>
        <v>25</v>
      </c>
      <c r="I340" s="11">
        <v>15</v>
      </c>
      <c r="J340" s="1" t="s">
        <v>2596</v>
      </c>
      <c r="K340" s="12"/>
      <c r="L340" s="12"/>
      <c r="M340" s="2"/>
      <c r="N340" s="1"/>
      <c r="O340" s="2"/>
      <c r="P340" s="2"/>
      <c r="V340" s="2"/>
    </row>
    <row r="341" spans="1:22" x14ac:dyDescent="0.3">
      <c r="A341" s="2" t="s">
        <v>1846</v>
      </c>
      <c r="B341" s="1" t="s">
        <v>775</v>
      </c>
      <c r="C341" s="28" t="s">
        <v>2322</v>
      </c>
      <c r="D341" s="3">
        <v>126</v>
      </c>
      <c r="E341" s="8">
        <f>VLOOKUP(D341,episodes!$A$1:$B$76,2,FALSE)</f>
        <v>27</v>
      </c>
      <c r="F341" s="7" t="str">
        <f>VLOOKUP(D341,episodes!$A$1:$E$76,5,FALSE)</f>
        <v>Errand of Mercy</v>
      </c>
      <c r="G341" s="7">
        <f>VLOOKUP(D341,episodes!$A$1:$D$76,3,FALSE)</f>
        <v>1</v>
      </c>
      <c r="H341" s="7">
        <f>VLOOKUP(D341,episodes!$A$1:$D$76,4,FALSE)</f>
        <v>26</v>
      </c>
      <c r="I341" s="11">
        <v>7</v>
      </c>
      <c r="J341" s="1" t="s">
        <v>2596</v>
      </c>
      <c r="K341" s="12"/>
      <c r="L341" s="12"/>
      <c r="M341" s="2"/>
      <c r="N341" s="1"/>
      <c r="O341" s="2"/>
      <c r="P341" s="2"/>
      <c r="V341" s="2"/>
    </row>
    <row r="342" spans="1:22" x14ac:dyDescent="0.3">
      <c r="A342" s="2" t="s">
        <v>1846</v>
      </c>
      <c r="B342" s="1" t="s">
        <v>775</v>
      </c>
      <c r="C342" s="28" t="s">
        <v>2341</v>
      </c>
      <c r="D342" s="3">
        <v>127</v>
      </c>
      <c r="E342" s="8">
        <f>VLOOKUP(D342,episodes!$A$1:$B$76,2,FALSE)</f>
        <v>28</v>
      </c>
      <c r="F342" s="7" t="str">
        <f>VLOOKUP(D342,episodes!$A$1:$E$76,5,FALSE)</f>
        <v>The Alternative Factor</v>
      </c>
      <c r="G342" s="7">
        <f>VLOOKUP(D342,episodes!$A$1:$D$76,3,FALSE)</f>
        <v>1</v>
      </c>
      <c r="H342" s="7">
        <f>VLOOKUP(D342,episodes!$A$1:$D$76,4,FALSE)</f>
        <v>27</v>
      </c>
      <c r="I342" s="11">
        <v>14</v>
      </c>
      <c r="J342" s="1" t="s">
        <v>2596</v>
      </c>
      <c r="K342" s="12"/>
      <c r="L342" s="12"/>
      <c r="M342" s="2"/>
      <c r="N342" s="1"/>
      <c r="O342" s="2"/>
      <c r="P342" s="2"/>
      <c r="V342" s="2"/>
    </row>
    <row r="343" spans="1:22" x14ac:dyDescent="0.3">
      <c r="A343" s="2" t="s">
        <v>1846</v>
      </c>
      <c r="B343" s="1" t="s">
        <v>775</v>
      </c>
      <c r="C343" s="28" t="s">
        <v>2388</v>
      </c>
      <c r="D343" s="3">
        <v>129</v>
      </c>
      <c r="E343" s="8">
        <f>VLOOKUP(D343,episodes!$A$1:$B$76,2,FALSE)</f>
        <v>30</v>
      </c>
      <c r="F343" s="7" t="str">
        <f>VLOOKUP(D343,episodes!$A$1:$E$76,5,FALSE)</f>
        <v>Operation: Annihilate!</v>
      </c>
      <c r="G343" s="7">
        <f>VLOOKUP(D343,episodes!$A$1:$D$76,3,FALSE)</f>
        <v>1</v>
      </c>
      <c r="H343" s="7">
        <f>VLOOKUP(D343,episodes!$A$1:$D$76,4,FALSE)</f>
        <v>29</v>
      </c>
      <c r="I343" s="11">
        <v>20</v>
      </c>
      <c r="J343" s="1" t="s">
        <v>2596</v>
      </c>
      <c r="K343" s="12"/>
      <c r="L343" s="12"/>
      <c r="M343" s="2"/>
      <c r="N343" s="1"/>
      <c r="O343" s="2"/>
      <c r="P343" s="2"/>
      <c r="V343" s="2"/>
    </row>
    <row r="344" spans="1:22" x14ac:dyDescent="0.3">
      <c r="A344" s="2" t="s">
        <v>1846</v>
      </c>
      <c r="B344" s="1" t="s">
        <v>775</v>
      </c>
      <c r="C344" s="28" t="s">
        <v>2389</v>
      </c>
      <c r="D344" s="3">
        <v>129</v>
      </c>
      <c r="E344" s="8">
        <f>VLOOKUP(D344,episodes!$A$1:$B$76,2,FALSE)</f>
        <v>30</v>
      </c>
      <c r="F344" s="7" t="str">
        <f>VLOOKUP(D344,episodes!$A$1:$E$76,5,FALSE)</f>
        <v>Operation: Annihilate!</v>
      </c>
      <c r="G344" s="7">
        <f>VLOOKUP(D344,episodes!$A$1:$D$76,3,FALSE)</f>
        <v>1</v>
      </c>
      <c r="H344" s="7">
        <f>VLOOKUP(D344,episodes!$A$1:$D$76,4,FALSE)</f>
        <v>29</v>
      </c>
      <c r="I344" s="11">
        <v>21</v>
      </c>
      <c r="J344" s="1" t="s">
        <v>2596</v>
      </c>
      <c r="K344" s="12"/>
      <c r="L344" s="12"/>
      <c r="M344" s="2"/>
      <c r="N344" s="1"/>
      <c r="O344" s="1"/>
      <c r="P344" s="2"/>
      <c r="V344" s="2"/>
    </row>
    <row r="345" spans="1:22" x14ac:dyDescent="0.3">
      <c r="A345" s="2" t="s">
        <v>1846</v>
      </c>
      <c r="B345" s="1" t="s">
        <v>775</v>
      </c>
      <c r="C345" s="28" t="s">
        <v>2387</v>
      </c>
      <c r="D345" s="3">
        <v>129</v>
      </c>
      <c r="E345" s="8">
        <f>VLOOKUP(D345,episodes!$A$1:$B$76,2,FALSE)</f>
        <v>30</v>
      </c>
      <c r="F345" s="7" t="str">
        <f>VLOOKUP(D345,episodes!$A$1:$E$76,5,FALSE)</f>
        <v>Operation: Annihilate!</v>
      </c>
      <c r="G345" s="7">
        <f>VLOOKUP(D345,episodes!$A$1:$D$76,3,FALSE)</f>
        <v>1</v>
      </c>
      <c r="H345" s="7">
        <f>VLOOKUP(D345,episodes!$A$1:$D$76,4,FALSE)</f>
        <v>29</v>
      </c>
      <c r="I345" s="11">
        <v>22</v>
      </c>
      <c r="J345" s="1" t="s">
        <v>2596</v>
      </c>
      <c r="K345" s="12"/>
      <c r="L345" s="12"/>
      <c r="M345" s="2"/>
      <c r="N345" s="2"/>
      <c r="O345" s="2"/>
      <c r="P345" s="2"/>
      <c r="V345" s="2"/>
    </row>
    <row r="346" spans="1:22" x14ac:dyDescent="0.3">
      <c r="A346" s="2" t="s">
        <v>1846</v>
      </c>
      <c r="B346" s="1" t="s">
        <v>775</v>
      </c>
      <c r="C346" s="28" t="s">
        <v>2415</v>
      </c>
      <c r="D346" s="3">
        <v>201</v>
      </c>
      <c r="E346" s="8">
        <f>VLOOKUP(D346,episodes!$A$1:$B$76,2,FALSE)</f>
        <v>31</v>
      </c>
      <c r="F346" s="7" t="str">
        <f>VLOOKUP(D346,episodes!$A$1:$E$76,5,FALSE)</f>
        <v>Amok Time</v>
      </c>
      <c r="G346" s="7">
        <f>VLOOKUP(D346,episodes!$A$1:$D$76,3,FALSE)</f>
        <v>2</v>
      </c>
      <c r="H346" s="7">
        <f>VLOOKUP(D346,episodes!$A$1:$D$76,4,FALSE)</f>
        <v>1</v>
      </c>
      <c r="I346" s="11">
        <v>16</v>
      </c>
      <c r="J346" s="1" t="s">
        <v>2596</v>
      </c>
      <c r="K346" s="12"/>
      <c r="L346" s="12"/>
      <c r="M346" s="2"/>
      <c r="N346" s="2"/>
      <c r="O346" s="2"/>
      <c r="P346" s="2"/>
      <c r="V346" s="2"/>
    </row>
    <row r="347" spans="1:22" x14ac:dyDescent="0.3">
      <c r="A347" s="2" t="s">
        <v>1846</v>
      </c>
      <c r="B347" s="1" t="s">
        <v>775</v>
      </c>
      <c r="C347" s="28" t="s">
        <v>2418</v>
      </c>
      <c r="D347" s="3">
        <v>201</v>
      </c>
      <c r="E347" s="8">
        <f>VLOOKUP(D347,episodes!$A$1:$B$76,2,FALSE)</f>
        <v>31</v>
      </c>
      <c r="F347" s="7" t="str">
        <f>VLOOKUP(D347,episodes!$A$1:$E$76,5,FALSE)</f>
        <v>Amok Time</v>
      </c>
      <c r="G347" s="7">
        <f>VLOOKUP(D347,episodes!$A$1:$D$76,3,FALSE)</f>
        <v>2</v>
      </c>
      <c r="H347" s="7">
        <f>VLOOKUP(D347,episodes!$A$1:$D$76,4,FALSE)</f>
        <v>1</v>
      </c>
      <c r="I347" s="11">
        <v>17</v>
      </c>
      <c r="J347" s="1" t="s">
        <v>2596</v>
      </c>
      <c r="K347" s="12"/>
      <c r="L347" s="12"/>
      <c r="M347" s="2"/>
      <c r="N347" s="2"/>
      <c r="O347" s="1"/>
      <c r="P347" s="2"/>
      <c r="V347" s="2"/>
    </row>
    <row r="348" spans="1:22" x14ac:dyDescent="0.3">
      <c r="A348" s="2" t="s">
        <v>1846</v>
      </c>
      <c r="B348" s="1" t="s">
        <v>775</v>
      </c>
      <c r="C348" s="28" t="s">
        <v>2416</v>
      </c>
      <c r="D348" s="3">
        <v>201</v>
      </c>
      <c r="E348" s="8">
        <f>VLOOKUP(D348,episodes!$A$1:$B$76,2,FALSE)</f>
        <v>31</v>
      </c>
      <c r="F348" s="7" t="str">
        <f>VLOOKUP(D348,episodes!$A$1:$E$76,5,FALSE)</f>
        <v>Amok Time</v>
      </c>
      <c r="G348" s="7">
        <f>VLOOKUP(D348,episodes!$A$1:$D$76,3,FALSE)</f>
        <v>2</v>
      </c>
      <c r="H348" s="7">
        <f>VLOOKUP(D348,episodes!$A$1:$D$76,4,FALSE)</f>
        <v>1</v>
      </c>
      <c r="I348" s="11">
        <v>18</v>
      </c>
      <c r="J348" s="1" t="s">
        <v>2596</v>
      </c>
      <c r="K348" s="12"/>
      <c r="L348" s="12"/>
      <c r="M348" s="12"/>
      <c r="N348" s="2"/>
      <c r="O348" s="1"/>
      <c r="P348" s="2"/>
      <c r="V348" s="2"/>
    </row>
    <row r="349" spans="1:22" x14ac:dyDescent="0.3">
      <c r="A349" s="2" t="s">
        <v>1846</v>
      </c>
      <c r="B349" s="1" t="s">
        <v>775</v>
      </c>
      <c r="C349" s="28" t="s">
        <v>2417</v>
      </c>
      <c r="D349" s="3">
        <v>201</v>
      </c>
      <c r="E349" s="8">
        <f>VLOOKUP(D349,episodes!$A$1:$B$76,2,FALSE)</f>
        <v>31</v>
      </c>
      <c r="F349" s="7" t="str">
        <f>VLOOKUP(D349,episodes!$A$1:$E$76,5,FALSE)</f>
        <v>Amok Time</v>
      </c>
      <c r="G349" s="7">
        <f>VLOOKUP(D349,episodes!$A$1:$D$76,3,FALSE)</f>
        <v>2</v>
      </c>
      <c r="H349" s="7">
        <f>VLOOKUP(D349,episodes!$A$1:$D$76,4,FALSE)</f>
        <v>1</v>
      </c>
      <c r="I349" s="11">
        <v>19</v>
      </c>
      <c r="J349" s="1" t="s">
        <v>2596</v>
      </c>
      <c r="K349" s="12"/>
      <c r="L349" s="12"/>
      <c r="M349" s="2"/>
      <c r="N349" s="2"/>
      <c r="O349" s="2"/>
      <c r="P349" s="2"/>
      <c r="V349" s="2"/>
    </row>
    <row r="350" spans="1:22" x14ac:dyDescent="0.3">
      <c r="A350" s="2" t="s">
        <v>1846</v>
      </c>
      <c r="B350" s="1" t="s">
        <v>775</v>
      </c>
      <c r="C350" s="28" t="s">
        <v>2457</v>
      </c>
      <c r="D350" s="4">
        <v>203</v>
      </c>
      <c r="E350" s="8">
        <f>VLOOKUP(D350,episodes!$A$1:$B$76,2,FALSE)</f>
        <v>33</v>
      </c>
      <c r="F350" s="7" t="str">
        <f>VLOOKUP(D350,episodes!$A$1:$E$76,5,FALSE)</f>
        <v>The Changeling</v>
      </c>
      <c r="G350" s="7">
        <f>VLOOKUP(D350,episodes!$A$1:$D$76,3,FALSE)</f>
        <v>2</v>
      </c>
      <c r="H350" s="7">
        <f>VLOOKUP(D350,episodes!$A$1:$D$76,4,FALSE)</f>
        <v>3</v>
      </c>
      <c r="I350" s="11">
        <v>8</v>
      </c>
      <c r="J350" s="1" t="s">
        <v>2596</v>
      </c>
      <c r="K350" s="12"/>
      <c r="L350" s="12"/>
      <c r="M350" s="2"/>
      <c r="N350" s="32"/>
      <c r="O350" s="2"/>
      <c r="P350" s="2"/>
      <c r="V350" s="2"/>
    </row>
    <row r="351" spans="1:22" x14ac:dyDescent="0.3">
      <c r="A351" s="2" t="s">
        <v>1846</v>
      </c>
      <c r="B351" s="1" t="s">
        <v>775</v>
      </c>
      <c r="C351" s="28" t="s">
        <v>2458</v>
      </c>
      <c r="D351" s="4">
        <v>203</v>
      </c>
      <c r="E351" s="8">
        <f>VLOOKUP(D351,episodes!$A$1:$B$76,2,FALSE)</f>
        <v>33</v>
      </c>
      <c r="F351" s="7" t="str">
        <f>VLOOKUP(D351,episodes!$A$1:$E$76,5,FALSE)</f>
        <v>The Changeling</v>
      </c>
      <c r="G351" s="7">
        <f>VLOOKUP(D351,episodes!$A$1:$D$76,3,FALSE)</f>
        <v>2</v>
      </c>
      <c r="H351" s="7">
        <f>VLOOKUP(D351,episodes!$A$1:$D$76,4,FALSE)</f>
        <v>3</v>
      </c>
      <c r="I351" s="11">
        <v>9</v>
      </c>
      <c r="J351" s="1" t="s">
        <v>2596</v>
      </c>
      <c r="K351" s="12"/>
      <c r="L351" s="12"/>
      <c r="M351" s="2"/>
      <c r="N351" s="32"/>
      <c r="O351" s="2"/>
      <c r="P351" s="2"/>
      <c r="V351" s="2"/>
    </row>
    <row r="352" spans="1:22" x14ac:dyDescent="0.3">
      <c r="A352" s="2" t="s">
        <v>1846</v>
      </c>
      <c r="B352" s="1" t="s">
        <v>775</v>
      </c>
      <c r="C352" s="28" t="s">
        <v>2456</v>
      </c>
      <c r="D352" s="4">
        <v>203</v>
      </c>
      <c r="E352" s="8">
        <f>VLOOKUP(D352,episodes!$A$1:$B$76,2,FALSE)</f>
        <v>33</v>
      </c>
      <c r="F352" s="7" t="str">
        <f>VLOOKUP(D352,episodes!$A$1:$E$76,5,FALSE)</f>
        <v>The Changeling</v>
      </c>
      <c r="G352" s="7">
        <f>VLOOKUP(D352,episodes!$A$1:$D$76,3,FALSE)</f>
        <v>2</v>
      </c>
      <c r="H352" s="7">
        <f>VLOOKUP(D352,episodes!$A$1:$D$76,4,FALSE)</f>
        <v>3</v>
      </c>
      <c r="I352" s="11">
        <v>10</v>
      </c>
      <c r="J352" s="1" t="s">
        <v>2596</v>
      </c>
      <c r="K352" s="12"/>
      <c r="L352" s="12"/>
      <c r="M352" s="2"/>
      <c r="N352" s="32"/>
      <c r="O352" s="2"/>
      <c r="P352" s="2"/>
      <c r="V352" s="2"/>
    </row>
    <row r="353" spans="1:22" x14ac:dyDescent="0.3">
      <c r="A353" s="2" t="s">
        <v>1846</v>
      </c>
      <c r="B353" s="1" t="s">
        <v>775</v>
      </c>
      <c r="C353" s="28" t="s">
        <v>2455</v>
      </c>
      <c r="D353" s="4">
        <v>203</v>
      </c>
      <c r="E353" s="8">
        <f>VLOOKUP(D353,episodes!$A$1:$B$76,2,FALSE)</f>
        <v>33</v>
      </c>
      <c r="F353" s="7" t="str">
        <f>VLOOKUP(D353,episodes!$A$1:$E$76,5,FALSE)</f>
        <v>The Changeling</v>
      </c>
      <c r="G353" s="7">
        <f>VLOOKUP(D353,episodes!$A$1:$D$76,3,FALSE)</f>
        <v>2</v>
      </c>
      <c r="H353" s="7">
        <f>VLOOKUP(D353,episodes!$A$1:$D$76,4,FALSE)</f>
        <v>3</v>
      </c>
      <c r="I353" s="11">
        <v>11</v>
      </c>
      <c r="J353" s="1" t="s">
        <v>2596</v>
      </c>
      <c r="K353" s="12"/>
      <c r="L353" s="12"/>
      <c r="M353" s="2"/>
      <c r="N353" s="32"/>
      <c r="O353" s="2"/>
      <c r="P353" s="2"/>
      <c r="V353" s="2"/>
    </row>
    <row r="354" spans="1:22" x14ac:dyDescent="0.3">
      <c r="A354" s="2" t="s">
        <v>1846</v>
      </c>
      <c r="B354" s="1" t="s">
        <v>775</v>
      </c>
      <c r="C354" s="28" t="s">
        <v>2459</v>
      </c>
      <c r="D354" s="4">
        <v>203</v>
      </c>
      <c r="E354" s="8">
        <f>VLOOKUP(D354,episodes!$A$1:$B$76,2,FALSE)</f>
        <v>33</v>
      </c>
      <c r="F354" s="7" t="str">
        <f>VLOOKUP(D354,episodes!$A$1:$E$76,5,FALSE)</f>
        <v>The Changeling</v>
      </c>
      <c r="G354" s="7">
        <f>VLOOKUP(D354,episodes!$A$1:$D$76,3,FALSE)</f>
        <v>2</v>
      </c>
      <c r="H354" s="7">
        <f>VLOOKUP(D354,episodes!$A$1:$D$76,4,FALSE)</f>
        <v>3</v>
      </c>
      <c r="I354" s="11">
        <v>12</v>
      </c>
      <c r="J354" s="1" t="s">
        <v>2596</v>
      </c>
      <c r="K354" s="12"/>
      <c r="L354" s="12"/>
      <c r="M354" s="2"/>
      <c r="N354" s="32"/>
      <c r="O354" s="2"/>
      <c r="P354" s="2"/>
      <c r="V354" s="2"/>
    </row>
    <row r="355" spans="1:22" x14ac:dyDescent="0.3">
      <c r="A355" s="2" t="s">
        <v>1882</v>
      </c>
      <c r="B355" s="1" t="s">
        <v>761</v>
      </c>
      <c r="C355" s="28" t="s">
        <v>1713</v>
      </c>
      <c r="D355" s="4">
        <v>107</v>
      </c>
      <c r="E355" s="8">
        <f>VLOOKUP(D355,episodes!$A$1:$B$76,2,FALSE)</f>
        <v>8</v>
      </c>
      <c r="F355" s="7" t="str">
        <f>VLOOKUP(D355,episodes!$A$1:$E$76,5,FALSE)</f>
        <v>What Are Little Girls Made Of?</v>
      </c>
      <c r="G355" s="7">
        <f>VLOOKUP(D355,episodes!$A$1:$D$76,3,FALSE)</f>
        <v>1</v>
      </c>
      <c r="H355" s="7">
        <f>VLOOKUP(D355,episodes!$A$1:$D$76,4,FALSE)</f>
        <v>7</v>
      </c>
      <c r="I355" s="11">
        <v>7</v>
      </c>
      <c r="J355" s="1" t="s">
        <v>2598</v>
      </c>
      <c r="K355" s="12"/>
      <c r="L355" s="12"/>
      <c r="M355" s="2"/>
      <c r="N355" s="32"/>
      <c r="O355" s="2"/>
      <c r="P355" s="2"/>
      <c r="V355" s="2"/>
    </row>
    <row r="356" spans="1:22" x14ac:dyDescent="0.3">
      <c r="A356" s="2" t="s">
        <v>1882</v>
      </c>
      <c r="B356" s="1" t="s">
        <v>761</v>
      </c>
      <c r="C356" s="28" t="s">
        <v>2088</v>
      </c>
      <c r="D356" s="4">
        <v>107</v>
      </c>
      <c r="E356" s="8">
        <f>VLOOKUP(D356,episodes!$A$1:$B$76,2,FALSE)</f>
        <v>8</v>
      </c>
      <c r="F356" s="7" t="str">
        <f>VLOOKUP(D356,episodes!$A$1:$E$76,5,FALSE)</f>
        <v>What Are Little Girls Made Of?</v>
      </c>
      <c r="G356" s="7">
        <f>VLOOKUP(D356,episodes!$A$1:$D$76,3,FALSE)</f>
        <v>1</v>
      </c>
      <c r="H356" s="7">
        <f>VLOOKUP(D356,episodes!$A$1:$D$76,4,FALSE)</f>
        <v>7</v>
      </c>
      <c r="I356" s="11">
        <v>8</v>
      </c>
      <c r="J356" s="1" t="s">
        <v>2598</v>
      </c>
      <c r="K356" s="12"/>
      <c r="L356" s="12"/>
      <c r="M356" s="2"/>
      <c r="N356" s="32"/>
      <c r="O356" s="2"/>
      <c r="P356" s="2"/>
      <c r="V356" s="2"/>
    </row>
    <row r="357" spans="1:22" x14ac:dyDescent="0.3">
      <c r="A357" s="2" t="s">
        <v>1882</v>
      </c>
      <c r="B357" s="1" t="s">
        <v>761</v>
      </c>
      <c r="C357" s="28" t="s">
        <v>2089</v>
      </c>
      <c r="D357" s="4">
        <v>107</v>
      </c>
      <c r="E357" s="8">
        <f>VLOOKUP(D357,episodes!$A$1:$B$76,2,FALSE)</f>
        <v>8</v>
      </c>
      <c r="F357" s="7" t="str">
        <f>VLOOKUP(D357,episodes!$A$1:$E$76,5,FALSE)</f>
        <v>What Are Little Girls Made Of?</v>
      </c>
      <c r="G357" s="7">
        <f>VLOOKUP(D357,episodes!$A$1:$D$76,3,FALSE)</f>
        <v>1</v>
      </c>
      <c r="H357" s="7">
        <f>VLOOKUP(D357,episodes!$A$1:$D$76,4,FALSE)</f>
        <v>7</v>
      </c>
      <c r="I357" s="11">
        <v>9</v>
      </c>
      <c r="J357" s="1" t="s">
        <v>2598</v>
      </c>
      <c r="K357" s="12"/>
      <c r="L357" s="12"/>
      <c r="M357" s="2"/>
      <c r="N357" s="1"/>
      <c r="O357" s="2"/>
      <c r="P357" s="2"/>
      <c r="V357" s="2"/>
    </row>
    <row r="358" spans="1:22" x14ac:dyDescent="0.3">
      <c r="A358" s="2" t="s">
        <v>1882</v>
      </c>
      <c r="B358" s="1" t="s">
        <v>761</v>
      </c>
      <c r="C358" s="28" t="s">
        <v>2090</v>
      </c>
      <c r="D358" s="4">
        <v>107</v>
      </c>
      <c r="E358" s="8">
        <f>VLOOKUP(D358,episodes!$A$1:$B$76,2,FALSE)</f>
        <v>8</v>
      </c>
      <c r="F358" s="7" t="str">
        <f>VLOOKUP(D358,episodes!$A$1:$E$76,5,FALSE)</f>
        <v>What Are Little Girls Made Of?</v>
      </c>
      <c r="G358" s="7">
        <f>VLOOKUP(D358,episodes!$A$1:$D$76,3,FALSE)</f>
        <v>1</v>
      </c>
      <c r="H358" s="7">
        <f>VLOOKUP(D358,episodes!$A$1:$D$76,4,FALSE)</f>
        <v>7</v>
      </c>
      <c r="I358" s="11">
        <v>10</v>
      </c>
      <c r="J358" s="1" t="s">
        <v>2598</v>
      </c>
      <c r="K358" s="12"/>
      <c r="L358" s="12"/>
      <c r="M358" s="2"/>
      <c r="N358" s="1"/>
      <c r="O358" s="2"/>
      <c r="P358" s="2"/>
      <c r="V358" s="2"/>
    </row>
    <row r="359" spans="1:22" x14ac:dyDescent="0.3">
      <c r="A359" s="2" t="s">
        <v>1882</v>
      </c>
      <c r="B359" s="1" t="s">
        <v>761</v>
      </c>
      <c r="C359" s="28" t="s">
        <v>1714</v>
      </c>
      <c r="D359" s="3">
        <v>121</v>
      </c>
      <c r="E359" s="8">
        <f>VLOOKUP(D359,episodes!$A$1:$B$76,2,FALSE)</f>
        <v>22</v>
      </c>
      <c r="F359" s="7" t="str">
        <f>VLOOKUP(D359,episodes!$A$1:$E$76,5,FALSE)</f>
        <v>The Return of the Archons</v>
      </c>
      <c r="G359" s="7">
        <f>VLOOKUP(D359,episodes!$A$1:$D$76,3,FALSE)</f>
        <v>1</v>
      </c>
      <c r="H359" s="7">
        <f>VLOOKUP(D359,episodes!$A$1:$D$76,4,FALSE)</f>
        <v>21</v>
      </c>
      <c r="I359" s="11">
        <v>12</v>
      </c>
      <c r="J359" s="1" t="s">
        <v>2598</v>
      </c>
      <c r="K359" s="12"/>
      <c r="L359" s="12"/>
      <c r="M359" s="2"/>
      <c r="N359" s="1"/>
      <c r="O359" s="2"/>
      <c r="P359" s="2"/>
      <c r="V359" s="2"/>
    </row>
    <row r="360" spans="1:22" x14ac:dyDescent="0.3">
      <c r="A360" s="2" t="s">
        <v>1882</v>
      </c>
      <c r="B360" s="1" t="s">
        <v>761</v>
      </c>
      <c r="C360" s="28" t="s">
        <v>2463</v>
      </c>
      <c r="D360" s="4">
        <v>203</v>
      </c>
      <c r="E360" s="8">
        <f>VLOOKUP(D360,episodes!$A$1:$B$76,2,FALSE)</f>
        <v>33</v>
      </c>
      <c r="F360" s="7" t="str">
        <f>VLOOKUP(D360,episodes!$A$1:$E$76,5,FALSE)</f>
        <v>The Changeling</v>
      </c>
      <c r="G360" s="7">
        <f>VLOOKUP(D360,episodes!$A$1:$D$76,3,FALSE)</f>
        <v>2</v>
      </c>
      <c r="H360" s="7">
        <f>VLOOKUP(D360,episodes!$A$1:$D$76,4,FALSE)</f>
        <v>3</v>
      </c>
      <c r="I360" s="11">
        <v>13</v>
      </c>
      <c r="J360" s="1" t="s">
        <v>2598</v>
      </c>
      <c r="K360" s="12"/>
      <c r="L360" s="12"/>
      <c r="M360" s="2"/>
      <c r="N360" s="1"/>
      <c r="O360" s="2"/>
      <c r="P360" s="2"/>
      <c r="V360" s="2"/>
    </row>
    <row r="361" spans="1:22" x14ac:dyDescent="0.3">
      <c r="A361" s="2" t="s">
        <v>1883</v>
      </c>
      <c r="B361" s="1" t="s">
        <v>761</v>
      </c>
      <c r="C361" s="28" t="s">
        <v>2141</v>
      </c>
      <c r="D361" s="4">
        <v>111</v>
      </c>
      <c r="E361" s="8">
        <f>VLOOKUP(D361,episodes!$A$1:$B$76,2,FALSE)</f>
        <v>12</v>
      </c>
      <c r="F361" s="7" t="str">
        <f>VLOOKUP(D361,episodes!$A$1:$E$76,5,FALSE)</f>
        <v>The Menagerie, Part I</v>
      </c>
      <c r="G361" s="7">
        <f>VLOOKUP(D361,episodes!$A$1:$D$76,3,FALSE)</f>
        <v>1</v>
      </c>
      <c r="H361" s="7">
        <f>VLOOKUP(D361,episodes!$A$1:$D$76,4,FALSE)</f>
        <v>11</v>
      </c>
      <c r="I361" s="11">
        <v>10</v>
      </c>
      <c r="J361" s="1" t="s">
        <v>1964</v>
      </c>
      <c r="K361" s="12"/>
      <c r="L361" s="12"/>
      <c r="M361" s="2"/>
      <c r="N361" s="1"/>
      <c r="O361" s="2"/>
      <c r="P361" s="2"/>
      <c r="V361" s="2"/>
    </row>
    <row r="362" spans="1:22" x14ac:dyDescent="0.3">
      <c r="A362" s="2" t="s">
        <v>1907</v>
      </c>
      <c r="B362" s="1" t="s">
        <v>763</v>
      </c>
      <c r="C362" s="28" t="s">
        <v>1984</v>
      </c>
      <c r="D362" s="3">
        <v>123</v>
      </c>
      <c r="E362" s="8">
        <f>VLOOKUP(D362,episodes!$A$1:$B$76,2,FALSE)</f>
        <v>24</v>
      </c>
      <c r="F362" s="7" t="str">
        <f>VLOOKUP(D362,episodes!$A$1:$E$76,5,FALSE)</f>
        <v>A Taste of Armageddon</v>
      </c>
      <c r="G362" s="7">
        <f>VLOOKUP(D362,episodes!$A$1:$D$76,3,FALSE)</f>
        <v>1</v>
      </c>
      <c r="H362" s="7">
        <f>VLOOKUP(D362,episodes!$A$1:$D$76,4,FALSE)</f>
        <v>23</v>
      </c>
      <c r="I362" s="11">
        <v>8</v>
      </c>
      <c r="J362" s="1" t="s">
        <v>2597</v>
      </c>
      <c r="K362" s="12"/>
      <c r="L362" s="12"/>
      <c r="M362" s="2"/>
      <c r="N362" s="32"/>
      <c r="O362" s="2"/>
      <c r="P362" s="2"/>
      <c r="V362" s="2"/>
    </row>
    <row r="363" spans="1:22" x14ac:dyDescent="0.3">
      <c r="A363" s="2" t="s">
        <v>1908</v>
      </c>
      <c r="B363" s="1" t="s">
        <v>772</v>
      </c>
      <c r="C363" s="28" t="s">
        <v>1984</v>
      </c>
      <c r="D363" s="4">
        <v>110</v>
      </c>
      <c r="E363" s="8">
        <f>VLOOKUP(D363,episodes!$A$1:$B$76,2,FALSE)</f>
        <v>11</v>
      </c>
      <c r="F363" s="7" t="str">
        <f>VLOOKUP(D363,episodes!$A$1:$E$76,5,FALSE)</f>
        <v>The Corbomite Maneuver</v>
      </c>
      <c r="G363" s="7">
        <f>VLOOKUP(D363,episodes!$A$1:$D$76,3,FALSE)</f>
        <v>1</v>
      </c>
      <c r="H363" s="7">
        <f>VLOOKUP(D363,episodes!$A$1:$D$76,4,FALSE)</f>
        <v>10</v>
      </c>
      <c r="I363" s="11">
        <v>18</v>
      </c>
      <c r="J363" s="1" t="s">
        <v>2597</v>
      </c>
      <c r="K363" s="12"/>
      <c r="L363" s="12"/>
      <c r="M363" s="2"/>
      <c r="N363" s="1"/>
      <c r="O363" s="1"/>
      <c r="P363" s="1"/>
      <c r="V363" s="2"/>
    </row>
    <row r="364" spans="1:22" x14ac:dyDescent="0.3">
      <c r="A364" s="2" t="s">
        <v>1908</v>
      </c>
      <c r="B364" s="1" t="s">
        <v>769</v>
      </c>
      <c r="C364" s="28" t="s">
        <v>1984</v>
      </c>
      <c r="D364" s="4">
        <v>111</v>
      </c>
      <c r="E364" s="8">
        <f>VLOOKUP(D364,episodes!$A$1:$B$76,2,FALSE)</f>
        <v>12</v>
      </c>
      <c r="F364" s="7" t="str">
        <f>VLOOKUP(D364,episodes!$A$1:$E$76,5,FALSE)</f>
        <v>The Menagerie, Part I</v>
      </c>
      <c r="G364" s="7">
        <f>VLOOKUP(D364,episodes!$A$1:$D$76,3,FALSE)</f>
        <v>1</v>
      </c>
      <c r="H364" s="7">
        <f>VLOOKUP(D364,episodes!$A$1:$D$76,4,FALSE)</f>
        <v>11</v>
      </c>
      <c r="I364" s="11">
        <v>11</v>
      </c>
      <c r="J364" s="1" t="s">
        <v>2597</v>
      </c>
      <c r="K364" s="12"/>
      <c r="L364" s="12"/>
      <c r="M364" s="2"/>
      <c r="N364" s="32"/>
      <c r="O364" s="1"/>
      <c r="P364" s="2"/>
      <c r="V364" s="2"/>
    </row>
    <row r="365" spans="1:22" x14ac:dyDescent="0.3">
      <c r="A365" s="2" t="s">
        <v>1908</v>
      </c>
      <c r="B365" s="1" t="s">
        <v>772</v>
      </c>
      <c r="C365" s="28" t="s">
        <v>1984</v>
      </c>
      <c r="D365" s="4">
        <v>111</v>
      </c>
      <c r="E365" s="8">
        <f>VLOOKUP(D365,episodes!$A$1:$B$76,2,FALSE)</f>
        <v>12</v>
      </c>
      <c r="F365" s="7" t="str">
        <f>VLOOKUP(D365,episodes!$A$1:$E$76,5,FALSE)</f>
        <v>The Menagerie, Part I</v>
      </c>
      <c r="G365" s="7">
        <f>VLOOKUP(D365,episodes!$A$1:$D$76,3,FALSE)</f>
        <v>1</v>
      </c>
      <c r="H365" s="7">
        <f>VLOOKUP(D365,episodes!$A$1:$D$76,4,FALSE)</f>
        <v>11</v>
      </c>
      <c r="I365" s="11">
        <v>12</v>
      </c>
      <c r="J365" s="1" t="s">
        <v>2597</v>
      </c>
      <c r="K365" s="12"/>
      <c r="L365" s="12"/>
      <c r="M365" s="12"/>
      <c r="N365" s="32"/>
      <c r="O365" s="1"/>
      <c r="P365" s="2"/>
      <c r="V365" s="2"/>
    </row>
    <row r="366" spans="1:22" x14ac:dyDescent="0.3">
      <c r="A366" s="2" t="s">
        <v>1908</v>
      </c>
      <c r="B366" s="1" t="s">
        <v>769</v>
      </c>
      <c r="C366" s="28" t="s">
        <v>1984</v>
      </c>
      <c r="D366" s="3">
        <v>116</v>
      </c>
      <c r="E366" s="8">
        <f>VLOOKUP(D366,episodes!$A$1:$B$76,2,FALSE)</f>
        <v>17</v>
      </c>
      <c r="F366" s="7" t="str">
        <f>VLOOKUP(D366,episodes!$A$1:$E$76,5,FALSE)</f>
        <v>The Galileo Seven</v>
      </c>
      <c r="G366" s="7">
        <f>VLOOKUP(D366,episodes!$A$1:$D$76,3,FALSE)</f>
        <v>1</v>
      </c>
      <c r="H366" s="7">
        <f>VLOOKUP(D366,episodes!$A$1:$D$76,4,FALSE)</f>
        <v>16</v>
      </c>
      <c r="I366" s="11">
        <v>6</v>
      </c>
      <c r="J366" s="1" t="s">
        <v>2597</v>
      </c>
      <c r="K366" s="12"/>
      <c r="L366" s="12"/>
      <c r="M366" s="2"/>
      <c r="N366" s="32"/>
      <c r="O366" s="2"/>
      <c r="P366" s="2"/>
      <c r="V366" s="2"/>
    </row>
    <row r="367" spans="1:22" x14ac:dyDescent="0.3">
      <c r="A367" s="2" t="s">
        <v>1908</v>
      </c>
      <c r="B367" s="1" t="s">
        <v>769</v>
      </c>
      <c r="C367" s="28" t="s">
        <v>1984</v>
      </c>
      <c r="D367" s="3">
        <v>116</v>
      </c>
      <c r="E367" s="8">
        <f>VLOOKUP(D367,episodes!$A$1:$B$76,2,FALSE)</f>
        <v>17</v>
      </c>
      <c r="F367" s="7" t="str">
        <f>VLOOKUP(D367,episodes!$A$1:$E$76,5,FALSE)</f>
        <v>The Galileo Seven</v>
      </c>
      <c r="G367" s="7">
        <f>VLOOKUP(D367,episodes!$A$1:$D$76,3,FALSE)</f>
        <v>1</v>
      </c>
      <c r="H367" s="7">
        <f>VLOOKUP(D367,episodes!$A$1:$D$76,4,FALSE)</f>
        <v>16</v>
      </c>
      <c r="I367" s="11">
        <v>7</v>
      </c>
      <c r="J367" s="1" t="s">
        <v>2597</v>
      </c>
      <c r="K367" s="12"/>
      <c r="L367" s="12"/>
      <c r="M367" s="2"/>
      <c r="N367" s="2"/>
      <c r="O367" s="2"/>
      <c r="P367" s="2"/>
      <c r="V367" s="2"/>
    </row>
    <row r="368" spans="1:22" x14ac:dyDescent="0.3">
      <c r="A368" s="2" t="s">
        <v>1908</v>
      </c>
      <c r="B368" s="1" t="s">
        <v>772</v>
      </c>
      <c r="C368" s="28" t="s">
        <v>1984</v>
      </c>
      <c r="D368" s="3">
        <v>119</v>
      </c>
      <c r="E368" s="8">
        <f>VLOOKUP(D368,episodes!$A$1:$B$76,2,FALSE)</f>
        <v>20</v>
      </c>
      <c r="F368" s="7" t="str">
        <f>VLOOKUP(D368,episodes!$A$1:$E$76,5,FALSE)</f>
        <v>Tomorrow Is Yesterday</v>
      </c>
      <c r="G368" s="7">
        <f>VLOOKUP(D368,episodes!$A$1:$D$76,3,FALSE)</f>
        <v>1</v>
      </c>
      <c r="H368" s="7">
        <f>VLOOKUP(D368,episodes!$A$1:$D$76,4,FALSE)</f>
        <v>19</v>
      </c>
      <c r="I368" s="11">
        <v>11</v>
      </c>
      <c r="J368" s="1" t="s">
        <v>2597</v>
      </c>
      <c r="K368" s="12"/>
      <c r="L368" s="12"/>
      <c r="M368" s="2"/>
      <c r="N368" s="2"/>
      <c r="O368" s="2"/>
      <c r="P368" s="2"/>
      <c r="V368" s="2"/>
    </row>
    <row r="369" spans="1:22" x14ac:dyDescent="0.3">
      <c r="A369" s="2" t="s">
        <v>1908</v>
      </c>
      <c r="B369" s="1" t="s">
        <v>772</v>
      </c>
      <c r="C369" s="28" t="s">
        <v>1984</v>
      </c>
      <c r="D369" s="3">
        <v>202</v>
      </c>
      <c r="E369" s="8">
        <f>VLOOKUP(D369,episodes!$A$1:$B$76,2,FALSE)</f>
        <v>32</v>
      </c>
      <c r="F369" s="7" t="str">
        <f>VLOOKUP(D369,episodes!$A$1:$E$76,5,FALSE)</f>
        <v>Who Mourns for Adonais?</v>
      </c>
      <c r="G369" s="7">
        <f>VLOOKUP(D369,episodes!$A$1:$D$76,3,FALSE)</f>
        <v>2</v>
      </c>
      <c r="H369" s="7">
        <f>VLOOKUP(D369,episodes!$A$1:$D$76,4,FALSE)</f>
        <v>2</v>
      </c>
      <c r="I369" s="11">
        <v>18</v>
      </c>
      <c r="J369" s="1" t="s">
        <v>2597</v>
      </c>
      <c r="K369" s="12"/>
      <c r="L369" s="12"/>
      <c r="M369" s="2"/>
      <c r="N369" s="2"/>
      <c r="O369" s="2"/>
      <c r="P369" s="2"/>
      <c r="V369" s="2"/>
    </row>
    <row r="370" spans="1:22" x14ac:dyDescent="0.3">
      <c r="A370" s="2" t="s">
        <v>1909</v>
      </c>
      <c r="B370" s="1" t="s">
        <v>771</v>
      </c>
      <c r="C370" s="28" t="s">
        <v>1984</v>
      </c>
      <c r="D370" s="11">
        <v>104</v>
      </c>
      <c r="E370" s="8">
        <f>VLOOKUP(D370,episodes!$A$1:$B$76,2,FALSE)</f>
        <v>5</v>
      </c>
      <c r="F370" s="7" t="str">
        <f>VLOOKUP(D370,episodes!$A$1:$E$76,5,FALSE)</f>
        <v>The Naked Time</v>
      </c>
      <c r="G370" s="7">
        <f>VLOOKUP(D370,episodes!$A$1:$D$76,3,FALSE)</f>
        <v>1</v>
      </c>
      <c r="H370" s="7">
        <f>VLOOKUP(D370,episodes!$A$1:$D$76,4,FALSE)</f>
        <v>4</v>
      </c>
      <c r="I370" s="11">
        <v>9</v>
      </c>
      <c r="J370" s="1" t="s">
        <v>2600</v>
      </c>
      <c r="K370" s="12"/>
      <c r="L370" s="12"/>
      <c r="M370" s="2"/>
      <c r="N370" s="2"/>
      <c r="O370" s="2"/>
      <c r="P370" s="2"/>
      <c r="V370" s="2"/>
    </row>
    <row r="371" spans="1:22" x14ac:dyDescent="0.3">
      <c r="A371" s="2" t="s">
        <v>1909</v>
      </c>
      <c r="B371" s="1" t="s">
        <v>764</v>
      </c>
      <c r="C371" s="28" t="s">
        <v>1984</v>
      </c>
      <c r="D371" s="4">
        <v>115</v>
      </c>
      <c r="E371" s="8">
        <f>VLOOKUP(D371,episodes!$A$1:$B$76,2,FALSE)</f>
        <v>16</v>
      </c>
      <c r="F371" s="7" t="str">
        <f>VLOOKUP(D371,episodes!$A$1:$E$76,5,FALSE)</f>
        <v>Shore Leave</v>
      </c>
      <c r="G371" s="7">
        <f>VLOOKUP(D371,episodes!$A$1:$D$76,3,FALSE)</f>
        <v>1</v>
      </c>
      <c r="H371" s="7">
        <f>VLOOKUP(D371,episodes!$A$1:$D$76,4,FALSE)</f>
        <v>15</v>
      </c>
      <c r="I371" s="11">
        <v>15</v>
      </c>
      <c r="J371" s="1" t="s">
        <v>2600</v>
      </c>
      <c r="K371" s="12"/>
      <c r="L371" s="12"/>
      <c r="M371" s="2"/>
      <c r="N371" s="2"/>
      <c r="O371" s="2"/>
      <c r="P371" s="2"/>
      <c r="V371" s="2"/>
    </row>
    <row r="372" spans="1:22" x14ac:dyDescent="0.3">
      <c r="A372" s="2" t="s">
        <v>1909</v>
      </c>
      <c r="B372" s="1" t="s">
        <v>771</v>
      </c>
      <c r="C372" s="28" t="s">
        <v>1984</v>
      </c>
      <c r="D372" s="11">
        <v>128</v>
      </c>
      <c r="E372" s="8">
        <f>VLOOKUP(D372,episodes!$A$1:$B$76,2,FALSE)</f>
        <v>29</v>
      </c>
      <c r="F372" s="7" t="str">
        <f>VLOOKUP(D372,episodes!$A$1:$E$76,5,FALSE)</f>
        <v>The City on the Edge of Forever</v>
      </c>
      <c r="G372" s="7">
        <f>VLOOKUP(D372,episodes!$A$1:$D$76,3,FALSE)</f>
        <v>1</v>
      </c>
      <c r="H372" s="7">
        <f>VLOOKUP(D372,episodes!$A$1:$D$76,4,FALSE)</f>
        <v>28</v>
      </c>
      <c r="I372" s="11">
        <v>14</v>
      </c>
      <c r="J372" s="1" t="s">
        <v>2600</v>
      </c>
      <c r="K372" s="12"/>
      <c r="L372" s="12"/>
      <c r="M372" s="2"/>
      <c r="N372" s="32"/>
      <c r="O372" s="2"/>
      <c r="P372" s="2"/>
      <c r="V372" s="2"/>
    </row>
    <row r="373" spans="1:22" x14ac:dyDescent="0.3">
      <c r="A373" s="2" t="s">
        <v>1928</v>
      </c>
      <c r="B373" s="1" t="s">
        <v>767</v>
      </c>
      <c r="C373" s="28" t="s">
        <v>1984</v>
      </c>
      <c r="D373" s="4">
        <v>103</v>
      </c>
      <c r="E373" s="8">
        <f>VLOOKUP(D373,episodes!$A$1:$B$76,2,FALSE)</f>
        <v>4</v>
      </c>
      <c r="F373" s="7" t="str">
        <f>VLOOKUP(D373,episodes!$A$1:$E$76,5,FALSE)</f>
        <v>Where No Man Has Gone Before</v>
      </c>
      <c r="G373" s="7">
        <f>VLOOKUP(D373,episodes!$A$1:$D$76,3,FALSE)</f>
        <v>1</v>
      </c>
      <c r="H373" s="7">
        <f>VLOOKUP(D373,episodes!$A$1:$D$76,4,FALSE)</f>
        <v>3</v>
      </c>
      <c r="I373" s="11">
        <v>2</v>
      </c>
      <c r="J373" s="1" t="s">
        <v>1964</v>
      </c>
      <c r="K373" s="12"/>
      <c r="L373" s="12"/>
      <c r="M373" s="2"/>
      <c r="N373" s="32"/>
      <c r="O373" s="2"/>
      <c r="P373" s="2"/>
      <c r="V373" s="2"/>
    </row>
    <row r="374" spans="1:22" x14ac:dyDescent="0.3">
      <c r="A374" s="2" t="s">
        <v>1941</v>
      </c>
      <c r="B374" s="1" t="s">
        <v>770</v>
      </c>
      <c r="C374" s="28" t="s">
        <v>1984</v>
      </c>
      <c r="D374" s="4">
        <v>113</v>
      </c>
      <c r="E374" s="8">
        <f>VLOOKUP(D374,episodes!$A$1:$B$76,2,FALSE)</f>
        <v>14</v>
      </c>
      <c r="F374" s="7" t="str">
        <f>VLOOKUP(D374,episodes!$A$1:$E$76,5,FALSE)</f>
        <v>The Conscience of the King</v>
      </c>
      <c r="G374" s="7">
        <f>VLOOKUP(D374,episodes!$A$1:$D$76,3,FALSE)</f>
        <v>1</v>
      </c>
      <c r="H374" s="7">
        <f>VLOOKUP(D374,episodes!$A$1:$D$76,4,FALSE)</f>
        <v>13</v>
      </c>
      <c r="I374" s="11">
        <v>8</v>
      </c>
      <c r="J374" s="1" t="s">
        <v>1964</v>
      </c>
      <c r="K374" s="12"/>
      <c r="L374" s="12"/>
      <c r="M374" s="2"/>
      <c r="N374" s="32"/>
      <c r="O374" s="2"/>
      <c r="P374" s="2"/>
      <c r="V374" s="2"/>
    </row>
    <row r="375" spans="1:22" x14ac:dyDescent="0.3">
      <c r="A375" s="2" t="s">
        <v>1945</v>
      </c>
      <c r="B375" s="1" t="s">
        <v>773</v>
      </c>
      <c r="C375" s="28" t="s">
        <v>2475</v>
      </c>
      <c r="D375" s="4">
        <v>100</v>
      </c>
      <c r="E375" s="8">
        <f>VLOOKUP(D375,episodes!$A$1:$B$76,2,FALSE)</f>
        <v>1</v>
      </c>
      <c r="F375" s="7" t="str">
        <f>VLOOKUP(D375,episodes!$A$1:$E$76,5,FALSE)</f>
        <v>The Cage</v>
      </c>
      <c r="G375" s="7">
        <f>VLOOKUP(D375,episodes!$A$1:$D$76,3,FALSE)</f>
        <v>1</v>
      </c>
      <c r="H375" s="7">
        <f>VLOOKUP(D375,episodes!$A$1:$D$76,4,FALSE)</f>
        <v>0</v>
      </c>
      <c r="I375" s="11">
        <v>10</v>
      </c>
      <c r="J375" s="1" t="s">
        <v>2594</v>
      </c>
      <c r="K375" s="12"/>
      <c r="L375" s="12"/>
      <c r="M375" s="2"/>
      <c r="N375" s="32"/>
      <c r="O375" s="2"/>
      <c r="P375" s="2"/>
      <c r="V375" s="2"/>
    </row>
    <row r="376" spans="1:22" x14ac:dyDescent="0.3">
      <c r="A376" s="2" t="s">
        <v>1945</v>
      </c>
      <c r="B376" s="1" t="s">
        <v>773</v>
      </c>
      <c r="C376" s="28" t="s">
        <v>2474</v>
      </c>
      <c r="D376" s="4">
        <v>100</v>
      </c>
      <c r="E376" s="8">
        <f>VLOOKUP(D376,episodes!$A$1:$B$76,2,FALSE)</f>
        <v>1</v>
      </c>
      <c r="F376" s="7" t="str">
        <f>VLOOKUP(D376,episodes!$A$1:$E$76,5,FALSE)</f>
        <v>The Cage</v>
      </c>
      <c r="G376" s="7">
        <f>VLOOKUP(D376,episodes!$A$1:$D$76,3,FALSE)</f>
        <v>1</v>
      </c>
      <c r="H376" s="7">
        <f>VLOOKUP(D376,episodes!$A$1:$D$76,4,FALSE)</f>
        <v>0</v>
      </c>
      <c r="I376" s="11">
        <v>11</v>
      </c>
      <c r="J376" s="1" t="s">
        <v>2594</v>
      </c>
      <c r="K376" s="12"/>
      <c r="L376" s="12"/>
      <c r="M376" s="2"/>
      <c r="N376" s="32"/>
      <c r="O376" s="2"/>
      <c r="P376" s="2"/>
      <c r="V376" s="2"/>
    </row>
    <row r="377" spans="1:22" x14ac:dyDescent="0.3">
      <c r="A377" s="2" t="s">
        <v>1945</v>
      </c>
      <c r="B377" s="1" t="s">
        <v>773</v>
      </c>
      <c r="C377" s="28" t="s">
        <v>2476</v>
      </c>
      <c r="D377" s="4">
        <v>100</v>
      </c>
      <c r="E377" s="8">
        <f>VLOOKUP(D377,episodes!$A$1:$B$76,2,FALSE)</f>
        <v>1</v>
      </c>
      <c r="F377" s="7" t="str">
        <f>VLOOKUP(D377,episodes!$A$1:$E$76,5,FALSE)</f>
        <v>The Cage</v>
      </c>
      <c r="G377" s="7">
        <f>VLOOKUP(D377,episodes!$A$1:$D$76,3,FALSE)</f>
        <v>1</v>
      </c>
      <c r="H377" s="7">
        <f>VLOOKUP(D377,episodes!$A$1:$D$76,4,FALSE)</f>
        <v>0</v>
      </c>
      <c r="I377" s="11">
        <v>12</v>
      </c>
      <c r="J377" s="1" t="s">
        <v>2594</v>
      </c>
      <c r="K377" s="12"/>
      <c r="L377" s="12"/>
      <c r="M377" s="2"/>
      <c r="N377" s="2"/>
      <c r="O377" s="2"/>
      <c r="P377" s="2"/>
      <c r="V377" s="2"/>
    </row>
    <row r="378" spans="1:22" x14ac:dyDescent="0.3">
      <c r="A378" s="2" t="s">
        <v>1945</v>
      </c>
      <c r="B378" s="1" t="s">
        <v>773</v>
      </c>
      <c r="C378" s="28" t="s">
        <v>2473</v>
      </c>
      <c r="D378" s="4">
        <v>100</v>
      </c>
      <c r="E378" s="8">
        <f>VLOOKUP(D378,episodes!$A$1:$B$76,2,FALSE)</f>
        <v>1</v>
      </c>
      <c r="F378" s="7" t="str">
        <f>VLOOKUP(D378,episodes!$A$1:$E$76,5,FALSE)</f>
        <v>The Cage</v>
      </c>
      <c r="G378" s="7">
        <f>VLOOKUP(D378,episodes!$A$1:$D$76,3,FALSE)</f>
        <v>1</v>
      </c>
      <c r="H378" s="7">
        <f>VLOOKUP(D378,episodes!$A$1:$D$76,4,FALSE)</f>
        <v>0</v>
      </c>
      <c r="I378" s="11">
        <v>13</v>
      </c>
      <c r="J378" s="1" t="s">
        <v>2594</v>
      </c>
      <c r="K378" s="12"/>
      <c r="L378" s="12"/>
      <c r="M378" s="2"/>
      <c r="N378" s="2"/>
      <c r="O378" s="2"/>
      <c r="P378" s="2"/>
      <c r="V378" s="2"/>
    </row>
    <row r="379" spans="1:22" x14ac:dyDescent="0.3">
      <c r="A379" s="2" t="s">
        <v>1945</v>
      </c>
      <c r="B379" s="1" t="s">
        <v>773</v>
      </c>
      <c r="C379" s="28" t="s">
        <v>2472</v>
      </c>
      <c r="D379" s="4">
        <v>100</v>
      </c>
      <c r="E379" s="8">
        <f>VLOOKUP(D379,episodes!$A$1:$B$76,2,FALSE)</f>
        <v>1</v>
      </c>
      <c r="F379" s="7" t="str">
        <f>VLOOKUP(D379,episodes!$A$1:$E$76,5,FALSE)</f>
        <v>The Cage</v>
      </c>
      <c r="G379" s="7">
        <f>VLOOKUP(D379,episodes!$A$1:$D$76,3,FALSE)</f>
        <v>1</v>
      </c>
      <c r="H379" s="7">
        <f>VLOOKUP(D379,episodes!$A$1:$D$76,4,FALSE)</f>
        <v>0</v>
      </c>
      <c r="I379" s="11">
        <v>14</v>
      </c>
      <c r="J379" s="1" t="s">
        <v>2594</v>
      </c>
      <c r="K379" s="12"/>
      <c r="L379" s="12"/>
      <c r="M379" s="2"/>
      <c r="N379" s="32"/>
      <c r="O379" s="2"/>
      <c r="P379" s="2"/>
      <c r="V379" s="2"/>
    </row>
    <row r="380" spans="1:22" x14ac:dyDescent="0.3">
      <c r="A380" s="2" t="s">
        <v>1945</v>
      </c>
      <c r="B380" s="1" t="s">
        <v>773</v>
      </c>
      <c r="C380" s="28" t="s">
        <v>2565</v>
      </c>
      <c r="D380" s="4">
        <v>101</v>
      </c>
      <c r="E380" s="8">
        <f>VLOOKUP(D380,episodes!$A$1:$B$76,2,FALSE)</f>
        <v>2</v>
      </c>
      <c r="F380" s="7" t="str">
        <f>VLOOKUP(D380,episodes!$A$1:$E$76,5,FALSE)</f>
        <v>The Man Trap</v>
      </c>
      <c r="G380" s="7">
        <f>VLOOKUP(D380,episodes!$A$1:$D$76,3,FALSE)</f>
        <v>1</v>
      </c>
      <c r="H380" s="7">
        <f>VLOOKUP(D380,episodes!$A$1:$D$76,4,FALSE)</f>
        <v>1</v>
      </c>
      <c r="I380" s="11">
        <v>12</v>
      </c>
      <c r="J380" s="1" t="s">
        <v>2594</v>
      </c>
      <c r="K380" s="12"/>
      <c r="L380" s="12"/>
      <c r="M380" s="2"/>
      <c r="N380" s="2"/>
      <c r="O380" s="2"/>
      <c r="P380" s="2"/>
      <c r="V380" s="2"/>
    </row>
    <row r="381" spans="1:22" x14ac:dyDescent="0.3">
      <c r="A381" s="2" t="s">
        <v>1945</v>
      </c>
      <c r="B381" s="1" t="s">
        <v>773</v>
      </c>
      <c r="C381" s="28" t="s">
        <v>2561</v>
      </c>
      <c r="D381" s="4">
        <v>101</v>
      </c>
      <c r="E381" s="8">
        <f>VLOOKUP(D381,episodes!$A$1:$B$76,2,FALSE)</f>
        <v>2</v>
      </c>
      <c r="F381" s="7" t="str">
        <f>VLOOKUP(D381,episodes!$A$1:$E$76,5,FALSE)</f>
        <v>The Man Trap</v>
      </c>
      <c r="G381" s="7">
        <f>VLOOKUP(D381,episodes!$A$1:$D$76,3,FALSE)</f>
        <v>1</v>
      </c>
      <c r="H381" s="7">
        <f>VLOOKUP(D381,episodes!$A$1:$D$76,4,FALSE)</f>
        <v>1</v>
      </c>
      <c r="I381" s="11">
        <v>13</v>
      </c>
      <c r="J381" s="1" t="s">
        <v>2594</v>
      </c>
      <c r="K381" s="12"/>
      <c r="L381" s="12"/>
      <c r="M381" s="2"/>
      <c r="N381" s="1"/>
      <c r="O381" s="2"/>
      <c r="P381" s="2"/>
      <c r="V381" s="2"/>
    </row>
    <row r="382" spans="1:22" x14ac:dyDescent="0.3">
      <c r="A382" s="2" t="s">
        <v>1945</v>
      </c>
      <c r="B382" s="1" t="s">
        <v>773</v>
      </c>
      <c r="C382" s="28" t="s">
        <v>2562</v>
      </c>
      <c r="D382" s="4">
        <v>101</v>
      </c>
      <c r="E382" s="8">
        <f>VLOOKUP(D382,episodes!$A$1:$B$76,2,FALSE)</f>
        <v>2</v>
      </c>
      <c r="F382" s="7" t="str">
        <f>VLOOKUP(D382,episodes!$A$1:$E$76,5,FALSE)</f>
        <v>The Man Trap</v>
      </c>
      <c r="G382" s="7">
        <f>VLOOKUP(D382,episodes!$A$1:$D$76,3,FALSE)</f>
        <v>1</v>
      </c>
      <c r="H382" s="7">
        <f>VLOOKUP(D382,episodes!$A$1:$D$76,4,FALSE)</f>
        <v>1</v>
      </c>
      <c r="I382" s="11">
        <v>14</v>
      </c>
      <c r="J382" s="1" t="s">
        <v>2594</v>
      </c>
      <c r="K382" s="12"/>
      <c r="L382" s="12"/>
      <c r="M382" s="2"/>
      <c r="N382" s="1"/>
      <c r="O382" s="2"/>
      <c r="P382" s="2"/>
      <c r="V382" s="2"/>
    </row>
    <row r="383" spans="1:22" x14ac:dyDescent="0.3">
      <c r="A383" s="2" t="s">
        <v>1945</v>
      </c>
      <c r="B383" s="1" t="s">
        <v>773</v>
      </c>
      <c r="C383" s="28" t="s">
        <v>2563</v>
      </c>
      <c r="D383" s="4">
        <v>101</v>
      </c>
      <c r="E383" s="8">
        <f>VLOOKUP(D383,episodes!$A$1:$B$76,2,FALSE)</f>
        <v>2</v>
      </c>
      <c r="F383" s="7" t="str">
        <f>VLOOKUP(D383,episodes!$A$1:$E$76,5,FALSE)</f>
        <v>The Man Trap</v>
      </c>
      <c r="G383" s="7">
        <f>VLOOKUP(D383,episodes!$A$1:$D$76,3,FALSE)</f>
        <v>1</v>
      </c>
      <c r="H383" s="7">
        <f>VLOOKUP(D383,episodes!$A$1:$D$76,4,FALSE)</f>
        <v>1</v>
      </c>
      <c r="I383" s="11">
        <v>15</v>
      </c>
      <c r="J383" s="1" t="s">
        <v>2594</v>
      </c>
      <c r="K383" s="12"/>
      <c r="L383" s="12"/>
      <c r="M383" s="2"/>
      <c r="N383" s="2"/>
      <c r="O383" s="2"/>
      <c r="P383" s="2"/>
      <c r="V383" s="2"/>
    </row>
    <row r="384" spans="1:22" x14ac:dyDescent="0.3">
      <c r="A384" s="2" t="s">
        <v>1945</v>
      </c>
      <c r="B384" s="1" t="s">
        <v>773</v>
      </c>
      <c r="C384" s="28" t="s">
        <v>2584</v>
      </c>
      <c r="D384" s="4">
        <v>102</v>
      </c>
      <c r="E384" s="8">
        <f>VLOOKUP(D384,episodes!$A$1:$B$76,2,FALSE)</f>
        <v>3</v>
      </c>
      <c r="F384" s="7" t="str">
        <f>VLOOKUP(D384,episodes!$A$1:$E$76,5,FALSE)</f>
        <v>Charlie X</v>
      </c>
      <c r="G384" s="7">
        <f>VLOOKUP(D384,episodes!$A$1:$D$76,3,FALSE)</f>
        <v>1</v>
      </c>
      <c r="H384" s="7">
        <f>VLOOKUP(D384,episodes!$A$1:$D$76,4,FALSE)</f>
        <v>2</v>
      </c>
      <c r="I384" s="11">
        <v>4</v>
      </c>
      <c r="J384" s="1" t="s">
        <v>2594</v>
      </c>
      <c r="K384" s="12"/>
      <c r="L384" s="12"/>
      <c r="M384" s="2"/>
      <c r="N384" s="2"/>
      <c r="O384" s="2"/>
      <c r="P384" s="2"/>
      <c r="V384" s="2"/>
    </row>
    <row r="385" spans="1:22" x14ac:dyDescent="0.3">
      <c r="A385" s="2" t="s">
        <v>1945</v>
      </c>
      <c r="B385" s="1" t="s">
        <v>773</v>
      </c>
      <c r="C385" s="28" t="s">
        <v>2583</v>
      </c>
      <c r="D385" s="4">
        <v>102</v>
      </c>
      <c r="E385" s="8">
        <f>VLOOKUP(D385,episodes!$A$1:$B$76,2,FALSE)</f>
        <v>3</v>
      </c>
      <c r="F385" s="7" t="str">
        <f>VLOOKUP(D385,episodes!$A$1:$E$76,5,FALSE)</f>
        <v>Charlie X</v>
      </c>
      <c r="G385" s="7">
        <f>VLOOKUP(D385,episodes!$A$1:$D$76,3,FALSE)</f>
        <v>1</v>
      </c>
      <c r="H385" s="7">
        <f>VLOOKUP(D385,episodes!$A$1:$D$76,4,FALSE)</f>
        <v>2</v>
      </c>
      <c r="I385" s="11">
        <v>5</v>
      </c>
      <c r="J385" s="1" t="s">
        <v>2594</v>
      </c>
      <c r="K385" s="12"/>
      <c r="L385" s="12"/>
      <c r="M385" s="2"/>
      <c r="N385" s="2"/>
      <c r="O385" s="2"/>
      <c r="P385" s="2"/>
      <c r="V385" s="2"/>
    </row>
    <row r="386" spans="1:22" x14ac:dyDescent="0.3">
      <c r="A386" s="2" t="s">
        <v>1945</v>
      </c>
      <c r="B386" s="1" t="s">
        <v>773</v>
      </c>
      <c r="C386" s="28" t="s">
        <v>1984</v>
      </c>
      <c r="D386" s="4">
        <v>103</v>
      </c>
      <c r="E386" s="8">
        <f>VLOOKUP(D386,episodes!$A$1:$B$76,2,FALSE)</f>
        <v>4</v>
      </c>
      <c r="F386" s="7" t="str">
        <f>VLOOKUP(D386,episodes!$A$1:$E$76,5,FALSE)</f>
        <v>Where No Man Has Gone Before</v>
      </c>
      <c r="G386" s="7">
        <f>VLOOKUP(D386,episodes!$A$1:$D$76,3,FALSE)</f>
        <v>1</v>
      </c>
      <c r="H386" s="7">
        <f>VLOOKUP(D386,episodes!$A$1:$D$76,4,FALSE)</f>
        <v>3</v>
      </c>
      <c r="I386" s="11">
        <v>3</v>
      </c>
      <c r="J386" s="1" t="s">
        <v>2594</v>
      </c>
      <c r="K386" s="12"/>
      <c r="L386" s="12"/>
      <c r="M386" s="2"/>
      <c r="N386" s="2"/>
      <c r="O386" s="2"/>
      <c r="P386" s="2"/>
      <c r="V386" s="2"/>
    </row>
    <row r="387" spans="1:22" x14ac:dyDescent="0.3">
      <c r="A387" s="2" t="s">
        <v>1945</v>
      </c>
      <c r="B387" s="1" t="s">
        <v>773</v>
      </c>
      <c r="C387" s="28" t="s">
        <v>1984</v>
      </c>
      <c r="D387" s="4">
        <v>103</v>
      </c>
      <c r="E387" s="8">
        <f>VLOOKUP(D387,episodes!$A$1:$B$76,2,FALSE)</f>
        <v>4</v>
      </c>
      <c r="F387" s="7" t="str">
        <f>VLOOKUP(D387,episodes!$A$1:$E$76,5,FALSE)</f>
        <v>Where No Man Has Gone Before</v>
      </c>
      <c r="G387" s="7">
        <f>VLOOKUP(D387,episodes!$A$1:$D$76,3,FALSE)</f>
        <v>1</v>
      </c>
      <c r="H387" s="7">
        <f>VLOOKUP(D387,episodes!$A$1:$D$76,4,FALSE)</f>
        <v>3</v>
      </c>
      <c r="I387" s="11">
        <v>4</v>
      </c>
      <c r="J387" s="1" t="s">
        <v>2594</v>
      </c>
      <c r="K387" s="12"/>
      <c r="L387" s="12"/>
      <c r="M387" s="2"/>
      <c r="N387" s="32"/>
      <c r="O387" s="2"/>
      <c r="P387" s="2"/>
      <c r="V387" s="2"/>
    </row>
    <row r="388" spans="1:22" x14ac:dyDescent="0.3">
      <c r="A388" s="2" t="s">
        <v>1945</v>
      </c>
      <c r="B388" s="1" t="s">
        <v>773</v>
      </c>
      <c r="C388" s="28" t="s">
        <v>1984</v>
      </c>
      <c r="D388" s="11">
        <v>104</v>
      </c>
      <c r="E388" s="8">
        <f>VLOOKUP(D388,episodes!$A$1:$B$76,2,FALSE)</f>
        <v>5</v>
      </c>
      <c r="F388" s="7" t="str">
        <f>VLOOKUP(D388,episodes!$A$1:$E$76,5,FALSE)</f>
        <v>The Naked Time</v>
      </c>
      <c r="G388" s="7">
        <f>VLOOKUP(D388,episodes!$A$1:$D$76,3,FALSE)</f>
        <v>1</v>
      </c>
      <c r="H388" s="7">
        <f>VLOOKUP(D388,episodes!$A$1:$D$76,4,FALSE)</f>
        <v>4</v>
      </c>
      <c r="I388" s="11">
        <v>10</v>
      </c>
      <c r="J388" s="1" t="s">
        <v>2594</v>
      </c>
      <c r="K388" s="12"/>
      <c r="L388" s="12"/>
      <c r="M388" s="2"/>
      <c r="N388" s="32"/>
      <c r="O388" s="2"/>
      <c r="P388" s="2"/>
      <c r="V388" s="2"/>
    </row>
    <row r="389" spans="1:22" x14ac:dyDescent="0.3">
      <c r="A389" s="2" t="s">
        <v>1945</v>
      </c>
      <c r="B389" s="1" t="s">
        <v>773</v>
      </c>
      <c r="C389" s="28" t="s">
        <v>1984</v>
      </c>
      <c r="D389" s="4">
        <v>105</v>
      </c>
      <c r="E389" s="8">
        <f>VLOOKUP(D389,episodes!$A$1:$B$76,2,FALSE)</f>
        <v>6</v>
      </c>
      <c r="F389" s="7" t="str">
        <f>VLOOKUP(D389,episodes!$A$1:$E$76,5,FALSE)</f>
        <v>The Enemy Within</v>
      </c>
      <c r="G389" s="7">
        <f>VLOOKUP(D389,episodes!$A$1:$D$76,3,FALSE)</f>
        <v>1</v>
      </c>
      <c r="H389" s="7">
        <f>VLOOKUP(D389,episodes!$A$1:$D$76,4,FALSE)</f>
        <v>5</v>
      </c>
      <c r="I389" s="11">
        <v>7</v>
      </c>
      <c r="J389" s="1" t="s">
        <v>2594</v>
      </c>
      <c r="K389" s="12"/>
      <c r="L389" s="12"/>
      <c r="M389" s="2"/>
      <c r="N389" s="32"/>
      <c r="O389" s="2"/>
      <c r="P389" s="2"/>
      <c r="V389" s="2"/>
    </row>
    <row r="390" spans="1:22" x14ac:dyDescent="0.3">
      <c r="A390" s="2" t="s">
        <v>1945</v>
      </c>
      <c r="B390" s="1" t="s">
        <v>773</v>
      </c>
      <c r="C390" s="28" t="s">
        <v>1984</v>
      </c>
      <c r="D390" s="4">
        <v>105</v>
      </c>
      <c r="E390" s="8">
        <f>VLOOKUP(D390,episodes!$A$1:$B$76,2,FALSE)</f>
        <v>6</v>
      </c>
      <c r="F390" s="7" t="str">
        <f>VLOOKUP(D390,episodes!$A$1:$E$76,5,FALSE)</f>
        <v>The Enemy Within</v>
      </c>
      <c r="G390" s="7">
        <f>VLOOKUP(D390,episodes!$A$1:$D$76,3,FALSE)</f>
        <v>1</v>
      </c>
      <c r="H390" s="7">
        <f>VLOOKUP(D390,episodes!$A$1:$D$76,4,FALSE)</f>
        <v>5</v>
      </c>
      <c r="I390" s="11">
        <v>8</v>
      </c>
      <c r="J390" s="1" t="s">
        <v>2594</v>
      </c>
      <c r="K390" s="12"/>
      <c r="L390" s="12"/>
      <c r="M390" s="2"/>
      <c r="N390" s="2"/>
      <c r="O390" s="2"/>
      <c r="P390" s="2"/>
      <c r="V390" s="2"/>
    </row>
    <row r="391" spans="1:22" x14ac:dyDescent="0.3">
      <c r="A391" s="2" t="s">
        <v>1945</v>
      </c>
      <c r="B391" s="1" t="s">
        <v>773</v>
      </c>
      <c r="C391" s="28" t="s">
        <v>1984</v>
      </c>
      <c r="D391" s="4">
        <v>105</v>
      </c>
      <c r="E391" s="8">
        <f>VLOOKUP(D391,episodes!$A$1:$B$76,2,FALSE)</f>
        <v>6</v>
      </c>
      <c r="F391" s="7" t="str">
        <f>VLOOKUP(D391,episodes!$A$1:$E$76,5,FALSE)</f>
        <v>The Enemy Within</v>
      </c>
      <c r="G391" s="7">
        <f>VLOOKUP(D391,episodes!$A$1:$D$76,3,FALSE)</f>
        <v>1</v>
      </c>
      <c r="H391" s="7">
        <f>VLOOKUP(D391,episodes!$A$1:$D$76,4,FALSE)</f>
        <v>5</v>
      </c>
      <c r="I391" s="11">
        <v>9</v>
      </c>
      <c r="J391" s="1" t="s">
        <v>2594</v>
      </c>
      <c r="K391" s="12"/>
      <c r="L391" s="12"/>
      <c r="M391" s="2"/>
      <c r="N391" s="2"/>
      <c r="O391" s="1"/>
      <c r="P391" s="2"/>
      <c r="V391" s="2"/>
    </row>
    <row r="392" spans="1:22" x14ac:dyDescent="0.3">
      <c r="A392" s="2" t="s">
        <v>1945</v>
      </c>
      <c r="B392" s="1" t="s">
        <v>773</v>
      </c>
      <c r="C392" s="28" t="s">
        <v>1984</v>
      </c>
      <c r="D392" s="4">
        <v>105</v>
      </c>
      <c r="E392" s="8">
        <f>VLOOKUP(D392,episodes!$A$1:$B$76,2,FALSE)</f>
        <v>6</v>
      </c>
      <c r="F392" s="7" t="str">
        <f>VLOOKUP(D392,episodes!$A$1:$E$76,5,FALSE)</f>
        <v>The Enemy Within</v>
      </c>
      <c r="G392" s="7">
        <f>VLOOKUP(D392,episodes!$A$1:$D$76,3,FALSE)</f>
        <v>1</v>
      </c>
      <c r="H392" s="7">
        <f>VLOOKUP(D392,episodes!$A$1:$D$76,4,FALSE)</f>
        <v>5</v>
      </c>
      <c r="I392" s="11">
        <v>10</v>
      </c>
      <c r="J392" s="1" t="s">
        <v>2594</v>
      </c>
      <c r="K392" s="12"/>
      <c r="L392" s="12"/>
      <c r="M392" s="2"/>
      <c r="N392" s="2"/>
      <c r="O392" s="1"/>
      <c r="P392" s="2"/>
      <c r="V392" s="2"/>
    </row>
    <row r="393" spans="1:22" x14ac:dyDescent="0.3">
      <c r="A393" s="2" t="s">
        <v>1945</v>
      </c>
      <c r="B393" s="1" t="s">
        <v>773</v>
      </c>
      <c r="C393" s="28" t="s">
        <v>1984</v>
      </c>
      <c r="D393" s="4">
        <v>105</v>
      </c>
      <c r="E393" s="8">
        <f>VLOOKUP(D393,episodes!$A$1:$B$76,2,FALSE)</f>
        <v>6</v>
      </c>
      <c r="F393" s="7" t="str">
        <f>VLOOKUP(D393,episodes!$A$1:$E$76,5,FALSE)</f>
        <v>The Enemy Within</v>
      </c>
      <c r="G393" s="7">
        <f>VLOOKUP(D393,episodes!$A$1:$D$76,3,FALSE)</f>
        <v>1</v>
      </c>
      <c r="H393" s="7">
        <f>VLOOKUP(D393,episodes!$A$1:$D$76,4,FALSE)</f>
        <v>5</v>
      </c>
      <c r="I393" s="11">
        <v>11</v>
      </c>
      <c r="J393" s="1" t="s">
        <v>2594</v>
      </c>
      <c r="K393" s="12"/>
      <c r="L393" s="12"/>
      <c r="M393" s="2"/>
      <c r="N393" s="2"/>
      <c r="O393" s="2"/>
      <c r="P393" s="2"/>
      <c r="V393" s="2"/>
    </row>
    <row r="394" spans="1:22" x14ac:dyDescent="0.3">
      <c r="A394" s="2" t="s">
        <v>1945</v>
      </c>
      <c r="B394" s="1" t="s">
        <v>773</v>
      </c>
      <c r="C394" s="28" t="s">
        <v>1984</v>
      </c>
      <c r="D394" s="4">
        <v>105</v>
      </c>
      <c r="E394" s="8">
        <f>VLOOKUP(D394,episodes!$A$1:$B$76,2,FALSE)</f>
        <v>6</v>
      </c>
      <c r="F394" s="7" t="str">
        <f>VLOOKUP(D394,episodes!$A$1:$E$76,5,FALSE)</f>
        <v>The Enemy Within</v>
      </c>
      <c r="G394" s="7">
        <f>VLOOKUP(D394,episodes!$A$1:$D$76,3,FALSE)</f>
        <v>1</v>
      </c>
      <c r="H394" s="7">
        <f>VLOOKUP(D394,episodes!$A$1:$D$76,4,FALSE)</f>
        <v>5</v>
      </c>
      <c r="I394" s="11">
        <v>12</v>
      </c>
      <c r="J394" s="1" t="s">
        <v>2594</v>
      </c>
      <c r="K394" s="12"/>
      <c r="L394" s="12"/>
      <c r="M394" s="2"/>
      <c r="N394" s="32"/>
      <c r="O394" s="1"/>
      <c r="P394" s="2"/>
      <c r="V394" s="2"/>
    </row>
    <row r="395" spans="1:22" x14ac:dyDescent="0.3">
      <c r="A395" s="2" t="s">
        <v>1945</v>
      </c>
      <c r="B395" s="1" t="s">
        <v>773</v>
      </c>
      <c r="C395" s="28" t="s">
        <v>1984</v>
      </c>
      <c r="D395" s="4">
        <v>105</v>
      </c>
      <c r="E395" s="8">
        <f>VLOOKUP(D395,episodes!$A$1:$B$76,2,FALSE)</f>
        <v>6</v>
      </c>
      <c r="F395" s="7" t="str">
        <f>VLOOKUP(D395,episodes!$A$1:$E$76,5,FALSE)</f>
        <v>The Enemy Within</v>
      </c>
      <c r="G395" s="7">
        <f>VLOOKUP(D395,episodes!$A$1:$D$76,3,FALSE)</f>
        <v>1</v>
      </c>
      <c r="H395" s="7">
        <f>VLOOKUP(D395,episodes!$A$1:$D$76,4,FALSE)</f>
        <v>5</v>
      </c>
      <c r="I395" s="11">
        <v>13</v>
      </c>
      <c r="J395" s="1" t="s">
        <v>2594</v>
      </c>
      <c r="K395" s="12"/>
      <c r="L395" s="12"/>
      <c r="M395" s="2"/>
      <c r="N395" s="32"/>
      <c r="O395" s="1"/>
      <c r="P395" s="2"/>
      <c r="V395" s="2"/>
    </row>
    <row r="396" spans="1:22" x14ac:dyDescent="0.3">
      <c r="A396" s="2" t="s">
        <v>1945</v>
      </c>
      <c r="B396" s="1" t="s">
        <v>773</v>
      </c>
      <c r="C396" s="28" t="s">
        <v>1984</v>
      </c>
      <c r="D396" s="4">
        <v>106</v>
      </c>
      <c r="E396" s="8">
        <f>VLOOKUP(D396,episodes!$A$1:$B$76,2,FALSE)</f>
        <v>7</v>
      </c>
      <c r="F396" s="7" t="str">
        <f>VLOOKUP(D396,episodes!$A$1:$E$76,5,FALSE)</f>
        <v>Mudd's Women</v>
      </c>
      <c r="G396" s="7">
        <f>VLOOKUP(D396,episodes!$A$1:$D$76,3,FALSE)</f>
        <v>1</v>
      </c>
      <c r="H396" s="7">
        <f>VLOOKUP(D396,episodes!$A$1:$D$76,4,FALSE)</f>
        <v>6</v>
      </c>
      <c r="I396" s="11">
        <v>7</v>
      </c>
      <c r="J396" s="1" t="s">
        <v>2594</v>
      </c>
      <c r="K396" s="12"/>
      <c r="L396" s="12"/>
      <c r="M396" s="2"/>
      <c r="N396" s="32"/>
      <c r="O396" s="2"/>
      <c r="P396" s="2"/>
      <c r="V396" s="2"/>
    </row>
    <row r="397" spans="1:22" x14ac:dyDescent="0.3">
      <c r="A397" s="2" t="s">
        <v>1945</v>
      </c>
      <c r="B397" s="1" t="s">
        <v>773</v>
      </c>
      <c r="C397" s="28" t="s">
        <v>1984</v>
      </c>
      <c r="D397" s="4">
        <v>106</v>
      </c>
      <c r="E397" s="8">
        <f>VLOOKUP(D397,episodes!$A$1:$B$76,2,FALSE)</f>
        <v>7</v>
      </c>
      <c r="F397" s="7" t="str">
        <f>VLOOKUP(D397,episodes!$A$1:$E$76,5,FALSE)</f>
        <v>Mudd's Women</v>
      </c>
      <c r="G397" s="7">
        <f>VLOOKUP(D397,episodes!$A$1:$D$76,3,FALSE)</f>
        <v>1</v>
      </c>
      <c r="H397" s="7">
        <f>VLOOKUP(D397,episodes!$A$1:$D$76,4,FALSE)</f>
        <v>6</v>
      </c>
      <c r="I397" s="11">
        <v>8</v>
      </c>
      <c r="J397" s="1" t="s">
        <v>2594</v>
      </c>
      <c r="K397" s="12"/>
      <c r="L397" s="12"/>
      <c r="M397" s="2"/>
      <c r="N397" s="32"/>
      <c r="O397" s="2"/>
      <c r="P397" s="2"/>
      <c r="V397" s="2"/>
    </row>
    <row r="398" spans="1:22" x14ac:dyDescent="0.3">
      <c r="A398" s="2" t="s">
        <v>1945</v>
      </c>
      <c r="B398" s="1" t="s">
        <v>773</v>
      </c>
      <c r="C398" s="28" t="s">
        <v>1984</v>
      </c>
      <c r="D398" s="4">
        <v>106</v>
      </c>
      <c r="E398" s="8">
        <f>VLOOKUP(D398,episodes!$A$1:$B$76,2,FALSE)</f>
        <v>7</v>
      </c>
      <c r="F398" s="7" t="str">
        <f>VLOOKUP(D398,episodes!$A$1:$E$76,5,FALSE)</f>
        <v>Mudd's Women</v>
      </c>
      <c r="G398" s="7">
        <f>VLOOKUP(D398,episodes!$A$1:$D$76,3,FALSE)</f>
        <v>1</v>
      </c>
      <c r="H398" s="7">
        <f>VLOOKUP(D398,episodes!$A$1:$D$76,4,FALSE)</f>
        <v>6</v>
      </c>
      <c r="I398" s="11">
        <v>9</v>
      </c>
      <c r="J398" s="1" t="s">
        <v>2594</v>
      </c>
      <c r="K398" s="12"/>
      <c r="L398" s="12"/>
      <c r="M398" s="2"/>
      <c r="N398" s="32"/>
      <c r="O398" s="2"/>
      <c r="P398" s="2"/>
      <c r="V398" s="2"/>
    </row>
    <row r="399" spans="1:22" x14ac:dyDescent="0.3">
      <c r="A399" s="2" t="s">
        <v>1945</v>
      </c>
      <c r="B399" s="1" t="s">
        <v>773</v>
      </c>
      <c r="C399" s="28" t="s">
        <v>1984</v>
      </c>
      <c r="D399" s="4">
        <v>106</v>
      </c>
      <c r="E399" s="8">
        <f>VLOOKUP(D399,episodes!$A$1:$B$76,2,FALSE)</f>
        <v>7</v>
      </c>
      <c r="F399" s="7" t="str">
        <f>VLOOKUP(D399,episodes!$A$1:$E$76,5,FALSE)</f>
        <v>Mudd's Women</v>
      </c>
      <c r="G399" s="7">
        <f>VLOOKUP(D399,episodes!$A$1:$D$76,3,FALSE)</f>
        <v>1</v>
      </c>
      <c r="H399" s="7">
        <f>VLOOKUP(D399,episodes!$A$1:$D$76,4,FALSE)</f>
        <v>6</v>
      </c>
      <c r="I399" s="11">
        <v>10</v>
      </c>
      <c r="J399" s="1" t="s">
        <v>2594</v>
      </c>
      <c r="K399" s="12"/>
      <c r="L399" s="12"/>
      <c r="M399" s="2"/>
      <c r="N399" s="32"/>
      <c r="O399" s="2"/>
      <c r="P399" s="2"/>
      <c r="V399" s="2"/>
    </row>
    <row r="400" spans="1:22" x14ac:dyDescent="0.3">
      <c r="A400" s="2" t="s">
        <v>1945</v>
      </c>
      <c r="B400" s="1" t="s">
        <v>773</v>
      </c>
      <c r="C400" s="28" t="s">
        <v>1984</v>
      </c>
      <c r="D400" s="4">
        <v>107</v>
      </c>
      <c r="E400" s="8">
        <f>VLOOKUP(D400,episodes!$A$1:$B$76,2,FALSE)</f>
        <v>8</v>
      </c>
      <c r="F400" s="7" t="str">
        <f>VLOOKUP(D400,episodes!$A$1:$E$76,5,FALSE)</f>
        <v>What Are Little Girls Made Of?</v>
      </c>
      <c r="G400" s="7">
        <f>VLOOKUP(D400,episodes!$A$1:$D$76,3,FALSE)</f>
        <v>1</v>
      </c>
      <c r="H400" s="7">
        <f>VLOOKUP(D400,episodes!$A$1:$D$76,4,FALSE)</f>
        <v>7</v>
      </c>
      <c r="I400" s="11">
        <v>11</v>
      </c>
      <c r="J400" s="1" t="s">
        <v>2594</v>
      </c>
      <c r="K400" s="12"/>
      <c r="L400" s="12"/>
      <c r="M400" s="2"/>
      <c r="N400" s="32"/>
      <c r="O400" s="2"/>
      <c r="P400" s="2"/>
      <c r="V400" s="2"/>
    </row>
    <row r="401" spans="1:22" x14ac:dyDescent="0.3">
      <c r="A401" s="2" t="s">
        <v>1945</v>
      </c>
      <c r="B401" s="1" t="s">
        <v>773</v>
      </c>
      <c r="C401" s="28" t="s">
        <v>1984</v>
      </c>
      <c r="D401" s="4">
        <v>107</v>
      </c>
      <c r="E401" s="8">
        <f>VLOOKUP(D401,episodes!$A$1:$B$76,2,FALSE)</f>
        <v>8</v>
      </c>
      <c r="F401" s="7" t="str">
        <f>VLOOKUP(D401,episodes!$A$1:$E$76,5,FALSE)</f>
        <v>What Are Little Girls Made Of?</v>
      </c>
      <c r="G401" s="7">
        <f>VLOOKUP(D401,episodes!$A$1:$D$76,3,FALSE)</f>
        <v>1</v>
      </c>
      <c r="H401" s="7">
        <f>VLOOKUP(D401,episodes!$A$1:$D$76,4,FALSE)</f>
        <v>7</v>
      </c>
      <c r="I401" s="11">
        <v>12</v>
      </c>
      <c r="J401" s="1" t="s">
        <v>2594</v>
      </c>
      <c r="K401" s="12"/>
      <c r="L401" s="12"/>
      <c r="M401" s="2"/>
      <c r="N401" s="32"/>
      <c r="O401" s="2"/>
      <c r="P401" s="2"/>
      <c r="V401" s="2"/>
    </row>
    <row r="402" spans="1:22" x14ac:dyDescent="0.3">
      <c r="A402" s="2" t="s">
        <v>1945</v>
      </c>
      <c r="B402" s="1" t="s">
        <v>773</v>
      </c>
      <c r="C402" s="28" t="s">
        <v>1984</v>
      </c>
      <c r="D402" s="4">
        <v>108</v>
      </c>
      <c r="E402" s="8">
        <f>VLOOKUP(D402,episodes!$A$1:$B$76,2,FALSE)</f>
        <v>9</v>
      </c>
      <c r="F402" s="7" t="str">
        <f>VLOOKUP(D402,episodes!$A$1:$E$76,5,FALSE)</f>
        <v>Miri</v>
      </c>
      <c r="G402" s="7">
        <f>VLOOKUP(D402,episodes!$A$1:$D$76,3,FALSE)</f>
        <v>1</v>
      </c>
      <c r="H402" s="7">
        <f>VLOOKUP(D402,episodes!$A$1:$D$76,4,FALSE)</f>
        <v>8</v>
      </c>
      <c r="I402" s="11">
        <v>9</v>
      </c>
      <c r="J402" s="1" t="s">
        <v>2594</v>
      </c>
      <c r="K402" s="12"/>
      <c r="L402" s="12"/>
      <c r="M402" s="2"/>
      <c r="N402" s="32"/>
      <c r="O402" s="2"/>
      <c r="P402" s="2"/>
      <c r="V402" s="2"/>
    </row>
    <row r="403" spans="1:22" x14ac:dyDescent="0.3">
      <c r="A403" s="2" t="s">
        <v>1945</v>
      </c>
      <c r="B403" s="1" t="s">
        <v>773</v>
      </c>
      <c r="C403" s="28" t="s">
        <v>1984</v>
      </c>
      <c r="D403" s="4">
        <v>109</v>
      </c>
      <c r="E403" s="8">
        <f>VLOOKUP(D403,episodes!$A$1:$B$76,2,FALSE)</f>
        <v>10</v>
      </c>
      <c r="F403" s="7" t="str">
        <f>VLOOKUP(D403,episodes!$A$1:$E$76,5,FALSE)</f>
        <v>Dagger of the Mind</v>
      </c>
      <c r="G403" s="7">
        <f>VLOOKUP(D403,episodes!$A$1:$D$76,3,FALSE)</f>
        <v>1</v>
      </c>
      <c r="H403" s="7">
        <f>VLOOKUP(D403,episodes!$A$1:$D$76,4,FALSE)</f>
        <v>9</v>
      </c>
      <c r="I403" s="11">
        <v>7</v>
      </c>
      <c r="J403" s="1" t="s">
        <v>2594</v>
      </c>
      <c r="K403" s="12"/>
      <c r="L403" s="12"/>
      <c r="M403" s="2"/>
      <c r="N403" s="32"/>
      <c r="O403" s="2"/>
      <c r="P403" s="2"/>
      <c r="V403" s="2"/>
    </row>
    <row r="404" spans="1:22" x14ac:dyDescent="0.3">
      <c r="A404" s="2" t="s">
        <v>1945</v>
      </c>
      <c r="B404" s="1" t="s">
        <v>773</v>
      </c>
      <c r="C404" s="28" t="s">
        <v>1984</v>
      </c>
      <c r="D404" s="4">
        <v>109</v>
      </c>
      <c r="E404" s="8">
        <f>VLOOKUP(D404,episodes!$A$1:$B$76,2,FALSE)</f>
        <v>10</v>
      </c>
      <c r="F404" s="7" t="str">
        <f>VLOOKUP(D404,episodes!$A$1:$E$76,5,FALSE)</f>
        <v>Dagger of the Mind</v>
      </c>
      <c r="G404" s="7">
        <f>VLOOKUP(D404,episodes!$A$1:$D$76,3,FALSE)</f>
        <v>1</v>
      </c>
      <c r="H404" s="7">
        <f>VLOOKUP(D404,episodes!$A$1:$D$76,4,FALSE)</f>
        <v>9</v>
      </c>
      <c r="I404" s="11">
        <v>8</v>
      </c>
      <c r="J404" s="1" t="s">
        <v>2594</v>
      </c>
      <c r="K404" s="12"/>
      <c r="L404" s="12"/>
      <c r="M404" s="2"/>
      <c r="N404" s="1"/>
      <c r="O404" s="2"/>
      <c r="P404" s="2"/>
      <c r="V404" s="2"/>
    </row>
    <row r="405" spans="1:22" x14ac:dyDescent="0.3">
      <c r="A405" s="2" t="s">
        <v>1945</v>
      </c>
      <c r="B405" s="1" t="s">
        <v>773</v>
      </c>
      <c r="C405" s="28" t="s">
        <v>1984</v>
      </c>
      <c r="D405" s="4">
        <v>109</v>
      </c>
      <c r="E405" s="8">
        <f>VLOOKUP(D405,episodes!$A$1:$B$76,2,FALSE)</f>
        <v>10</v>
      </c>
      <c r="F405" s="7" t="str">
        <f>VLOOKUP(D405,episodes!$A$1:$E$76,5,FALSE)</f>
        <v>Dagger of the Mind</v>
      </c>
      <c r="G405" s="7">
        <f>VLOOKUP(D405,episodes!$A$1:$D$76,3,FALSE)</f>
        <v>1</v>
      </c>
      <c r="H405" s="7">
        <f>VLOOKUP(D405,episodes!$A$1:$D$76,4,FALSE)</f>
        <v>9</v>
      </c>
      <c r="I405" s="11">
        <v>9</v>
      </c>
      <c r="J405" s="1" t="s">
        <v>2594</v>
      </c>
      <c r="K405" s="12"/>
      <c r="L405" s="12"/>
      <c r="M405" s="2"/>
      <c r="N405" s="32"/>
      <c r="O405" s="2"/>
      <c r="P405" s="2"/>
      <c r="V405" s="2"/>
    </row>
    <row r="406" spans="1:22" x14ac:dyDescent="0.3">
      <c r="A406" s="2" t="s">
        <v>1945</v>
      </c>
      <c r="B406" s="1" t="s">
        <v>773</v>
      </c>
      <c r="C406" s="28" t="s">
        <v>1984</v>
      </c>
      <c r="D406" s="4">
        <v>110</v>
      </c>
      <c r="E406" s="8">
        <f>VLOOKUP(D406,episodes!$A$1:$B$76,2,FALSE)</f>
        <v>11</v>
      </c>
      <c r="F406" s="7" t="str">
        <f>VLOOKUP(D406,episodes!$A$1:$E$76,5,FALSE)</f>
        <v>The Corbomite Maneuver</v>
      </c>
      <c r="G406" s="7">
        <f>VLOOKUP(D406,episodes!$A$1:$D$76,3,FALSE)</f>
        <v>1</v>
      </c>
      <c r="H406" s="7">
        <f>VLOOKUP(D406,episodes!$A$1:$D$76,4,FALSE)</f>
        <v>10</v>
      </c>
      <c r="I406" s="11">
        <v>19</v>
      </c>
      <c r="J406" s="1" t="s">
        <v>2594</v>
      </c>
      <c r="K406" s="12"/>
      <c r="L406" s="12"/>
      <c r="M406" s="2"/>
      <c r="N406" s="32"/>
      <c r="O406" s="2"/>
      <c r="P406" s="2"/>
      <c r="V406" s="2"/>
    </row>
    <row r="407" spans="1:22" x14ac:dyDescent="0.3">
      <c r="A407" s="2" t="s">
        <v>1945</v>
      </c>
      <c r="B407" s="1" t="s">
        <v>773</v>
      </c>
      <c r="C407" s="28" t="s">
        <v>1984</v>
      </c>
      <c r="D407" s="4">
        <v>111</v>
      </c>
      <c r="E407" s="8">
        <f>VLOOKUP(D407,episodes!$A$1:$B$76,2,FALSE)</f>
        <v>12</v>
      </c>
      <c r="F407" s="7" t="str">
        <f>VLOOKUP(D407,episodes!$A$1:$E$76,5,FALSE)</f>
        <v>The Menagerie, Part I</v>
      </c>
      <c r="G407" s="7">
        <f>VLOOKUP(D407,episodes!$A$1:$D$76,3,FALSE)</f>
        <v>1</v>
      </c>
      <c r="H407" s="7">
        <f>VLOOKUP(D407,episodes!$A$1:$D$76,4,FALSE)</f>
        <v>11</v>
      </c>
      <c r="I407" s="11">
        <v>13</v>
      </c>
      <c r="J407" s="1" t="s">
        <v>2594</v>
      </c>
      <c r="K407" s="12"/>
      <c r="L407" s="12"/>
      <c r="M407" s="2"/>
      <c r="N407" s="1"/>
      <c r="O407" s="2"/>
      <c r="P407" s="2"/>
      <c r="V407" s="2"/>
    </row>
    <row r="408" spans="1:22" x14ac:dyDescent="0.3">
      <c r="A408" s="2" t="s">
        <v>1945</v>
      </c>
      <c r="B408" s="1" t="s">
        <v>773</v>
      </c>
      <c r="C408" s="28" t="s">
        <v>1984</v>
      </c>
      <c r="D408" s="4">
        <v>111</v>
      </c>
      <c r="E408" s="8">
        <f>VLOOKUP(D408,episodes!$A$1:$B$76,2,FALSE)</f>
        <v>12</v>
      </c>
      <c r="F408" s="7" t="str">
        <f>VLOOKUP(D408,episodes!$A$1:$E$76,5,FALSE)</f>
        <v>The Menagerie, Part I</v>
      </c>
      <c r="G408" s="7">
        <f>VLOOKUP(D408,episodes!$A$1:$D$76,3,FALSE)</f>
        <v>1</v>
      </c>
      <c r="H408" s="7">
        <f>VLOOKUP(D408,episodes!$A$1:$D$76,4,FALSE)</f>
        <v>11</v>
      </c>
      <c r="I408" s="11">
        <v>14</v>
      </c>
      <c r="J408" s="1" t="s">
        <v>2594</v>
      </c>
      <c r="K408" s="12"/>
      <c r="L408" s="12"/>
      <c r="M408" s="2"/>
      <c r="N408" s="32"/>
      <c r="O408" s="2"/>
      <c r="P408" s="2"/>
      <c r="V408" s="2"/>
    </row>
    <row r="409" spans="1:22" x14ac:dyDescent="0.3">
      <c r="A409" s="2" t="s">
        <v>1945</v>
      </c>
      <c r="B409" s="1" t="s">
        <v>773</v>
      </c>
      <c r="C409" s="28" t="s">
        <v>1984</v>
      </c>
      <c r="D409" s="4">
        <v>113</v>
      </c>
      <c r="E409" s="8">
        <f>VLOOKUP(D409,episodes!$A$1:$B$76,2,FALSE)</f>
        <v>14</v>
      </c>
      <c r="F409" s="7" t="str">
        <f>VLOOKUP(D409,episodes!$A$1:$E$76,5,FALSE)</f>
        <v>The Conscience of the King</v>
      </c>
      <c r="G409" s="7">
        <f>VLOOKUP(D409,episodes!$A$1:$D$76,3,FALSE)</f>
        <v>1</v>
      </c>
      <c r="H409" s="7">
        <f>VLOOKUP(D409,episodes!$A$1:$D$76,4,FALSE)</f>
        <v>13</v>
      </c>
      <c r="I409" s="11">
        <v>9</v>
      </c>
      <c r="J409" s="1" t="s">
        <v>2594</v>
      </c>
      <c r="K409" s="12"/>
      <c r="L409" s="12"/>
      <c r="M409" s="2"/>
      <c r="N409" s="32"/>
      <c r="O409" s="2"/>
      <c r="P409" s="2"/>
      <c r="V409" s="2"/>
    </row>
    <row r="410" spans="1:22" x14ac:dyDescent="0.3">
      <c r="A410" s="2" t="s">
        <v>1945</v>
      </c>
      <c r="B410" s="1" t="s">
        <v>773</v>
      </c>
      <c r="C410" s="28" t="s">
        <v>1984</v>
      </c>
      <c r="D410" s="4">
        <v>113</v>
      </c>
      <c r="E410" s="8">
        <f>VLOOKUP(D410,episodes!$A$1:$B$76,2,FALSE)</f>
        <v>14</v>
      </c>
      <c r="F410" s="7" t="str">
        <f>VLOOKUP(D410,episodes!$A$1:$E$76,5,FALSE)</f>
        <v>The Conscience of the King</v>
      </c>
      <c r="G410" s="7">
        <f>VLOOKUP(D410,episodes!$A$1:$D$76,3,FALSE)</f>
        <v>1</v>
      </c>
      <c r="H410" s="7">
        <f>VLOOKUP(D410,episodes!$A$1:$D$76,4,FALSE)</f>
        <v>13</v>
      </c>
      <c r="I410" s="11">
        <v>10</v>
      </c>
      <c r="J410" s="1" t="s">
        <v>2594</v>
      </c>
      <c r="K410" s="12"/>
      <c r="L410" s="12"/>
      <c r="M410" s="2"/>
      <c r="N410" s="32"/>
      <c r="O410" s="2"/>
      <c r="P410" s="2"/>
      <c r="V410" s="2"/>
    </row>
    <row r="411" spans="1:22" x14ac:dyDescent="0.3">
      <c r="A411" s="2" t="s">
        <v>1945</v>
      </c>
      <c r="B411" s="1" t="s">
        <v>773</v>
      </c>
      <c r="C411" s="28" t="s">
        <v>1984</v>
      </c>
      <c r="D411" s="4">
        <v>113</v>
      </c>
      <c r="E411" s="8">
        <f>VLOOKUP(D411,episodes!$A$1:$B$76,2,FALSE)</f>
        <v>14</v>
      </c>
      <c r="F411" s="7" t="str">
        <f>VLOOKUP(D411,episodes!$A$1:$E$76,5,FALSE)</f>
        <v>The Conscience of the King</v>
      </c>
      <c r="G411" s="7">
        <f>VLOOKUP(D411,episodes!$A$1:$D$76,3,FALSE)</f>
        <v>1</v>
      </c>
      <c r="H411" s="7">
        <f>VLOOKUP(D411,episodes!$A$1:$D$76,4,FALSE)</f>
        <v>13</v>
      </c>
      <c r="I411" s="11">
        <v>11</v>
      </c>
      <c r="J411" s="1" t="s">
        <v>2594</v>
      </c>
      <c r="K411" s="12"/>
      <c r="L411" s="12"/>
      <c r="M411" s="2"/>
      <c r="N411" s="32"/>
      <c r="O411" s="2"/>
      <c r="P411" s="2"/>
      <c r="V411" s="2"/>
    </row>
    <row r="412" spans="1:22" x14ac:dyDescent="0.3">
      <c r="A412" s="2" t="s">
        <v>1945</v>
      </c>
      <c r="B412" s="1" t="s">
        <v>773</v>
      </c>
      <c r="C412" s="28" t="s">
        <v>1984</v>
      </c>
      <c r="D412" s="3">
        <v>115</v>
      </c>
      <c r="E412" s="8">
        <f>VLOOKUP(D412,episodes!$A$1:$B$76,2,FALSE)</f>
        <v>16</v>
      </c>
      <c r="F412" s="7" t="str">
        <f>VLOOKUP(D412,episodes!$A$1:$E$76,5,FALSE)</f>
        <v>Shore Leave</v>
      </c>
      <c r="G412" s="7">
        <f>VLOOKUP(D412,episodes!$A$1:$D$76,3,FALSE)</f>
        <v>1</v>
      </c>
      <c r="H412" s="7">
        <f>VLOOKUP(D412,episodes!$A$1:$D$76,4,FALSE)</f>
        <v>15</v>
      </c>
      <c r="I412" s="11">
        <v>16</v>
      </c>
      <c r="J412" s="1" t="s">
        <v>2594</v>
      </c>
      <c r="K412" s="12"/>
      <c r="L412" s="12"/>
      <c r="M412" s="2"/>
      <c r="N412" s="32"/>
      <c r="O412" s="2"/>
      <c r="P412" s="2"/>
      <c r="V412" s="2"/>
    </row>
    <row r="413" spans="1:22" x14ac:dyDescent="0.3">
      <c r="A413" s="2" t="s">
        <v>1945</v>
      </c>
      <c r="B413" s="1" t="s">
        <v>773</v>
      </c>
      <c r="C413" s="28" t="s">
        <v>1984</v>
      </c>
      <c r="D413" s="3">
        <v>115</v>
      </c>
      <c r="E413" s="8">
        <f>VLOOKUP(D413,episodes!$A$1:$B$76,2,FALSE)</f>
        <v>16</v>
      </c>
      <c r="F413" s="7" t="str">
        <f>VLOOKUP(D413,episodes!$A$1:$E$76,5,FALSE)</f>
        <v>Shore Leave</v>
      </c>
      <c r="G413" s="7">
        <f>VLOOKUP(D413,episodes!$A$1:$D$76,3,FALSE)</f>
        <v>1</v>
      </c>
      <c r="H413" s="7">
        <f>VLOOKUP(D413,episodes!$A$1:$D$76,4,FALSE)</f>
        <v>15</v>
      </c>
      <c r="I413" s="11">
        <v>17</v>
      </c>
      <c r="J413" s="1" t="s">
        <v>2594</v>
      </c>
      <c r="K413" s="12"/>
      <c r="L413" s="12"/>
      <c r="M413" s="2"/>
      <c r="N413" s="32"/>
      <c r="O413" s="1"/>
      <c r="P413" s="2"/>
      <c r="V413" s="2"/>
    </row>
    <row r="414" spans="1:22" x14ac:dyDescent="0.3">
      <c r="A414" s="2" t="s">
        <v>1945</v>
      </c>
      <c r="B414" s="1" t="s">
        <v>773</v>
      </c>
      <c r="C414" s="28" t="s">
        <v>1984</v>
      </c>
      <c r="D414" s="3">
        <v>116</v>
      </c>
      <c r="E414" s="8">
        <f>VLOOKUP(D414,episodes!$A$1:$B$76,2,FALSE)</f>
        <v>17</v>
      </c>
      <c r="F414" s="7" t="str">
        <f>VLOOKUP(D414,episodes!$A$1:$E$76,5,FALSE)</f>
        <v>The Galileo Seven</v>
      </c>
      <c r="G414" s="7">
        <f>VLOOKUP(D414,episodes!$A$1:$D$76,3,FALSE)</f>
        <v>1</v>
      </c>
      <c r="H414" s="7">
        <f>VLOOKUP(D414,episodes!$A$1:$D$76,4,FALSE)</f>
        <v>16</v>
      </c>
      <c r="I414" s="11">
        <v>8</v>
      </c>
      <c r="J414" s="1" t="s">
        <v>2594</v>
      </c>
      <c r="K414" s="12"/>
      <c r="L414" s="12"/>
      <c r="M414" s="2"/>
      <c r="N414" s="32"/>
      <c r="O414" s="2"/>
      <c r="P414" s="2"/>
      <c r="V414" s="2"/>
    </row>
    <row r="415" spans="1:22" x14ac:dyDescent="0.3">
      <c r="A415" s="2" t="s">
        <v>1945</v>
      </c>
      <c r="B415" s="1" t="s">
        <v>773</v>
      </c>
      <c r="C415" s="28" t="s">
        <v>1984</v>
      </c>
      <c r="D415" s="3">
        <v>116</v>
      </c>
      <c r="E415" s="8">
        <f>VLOOKUP(D415,episodes!$A$1:$B$76,2,FALSE)</f>
        <v>17</v>
      </c>
      <c r="F415" s="7" t="str">
        <f>VLOOKUP(D415,episodes!$A$1:$E$76,5,FALSE)</f>
        <v>The Galileo Seven</v>
      </c>
      <c r="G415" s="7">
        <f>VLOOKUP(D415,episodes!$A$1:$D$76,3,FALSE)</f>
        <v>1</v>
      </c>
      <c r="H415" s="7">
        <f>VLOOKUP(D415,episodes!$A$1:$D$76,4,FALSE)</f>
        <v>16</v>
      </c>
      <c r="I415" s="11">
        <v>9</v>
      </c>
      <c r="J415" s="1" t="s">
        <v>2594</v>
      </c>
      <c r="K415" s="12"/>
      <c r="L415" s="12"/>
      <c r="M415" s="2"/>
      <c r="N415" s="32"/>
      <c r="O415" s="2"/>
      <c r="P415" s="2"/>
      <c r="V415" s="2"/>
    </row>
    <row r="416" spans="1:22" x14ac:dyDescent="0.3">
      <c r="A416" s="2" t="s">
        <v>1945</v>
      </c>
      <c r="B416" s="1" t="s">
        <v>773</v>
      </c>
      <c r="C416" s="28" t="s">
        <v>1984</v>
      </c>
      <c r="D416" s="3">
        <v>117</v>
      </c>
      <c r="E416" s="8">
        <f>VLOOKUP(D416,episodes!$A$1:$B$76,2,FALSE)</f>
        <v>18</v>
      </c>
      <c r="F416" s="7" t="str">
        <f>VLOOKUP(D416,episodes!$A$1:$E$76,5,FALSE)</f>
        <v>The Squire of Gothos</v>
      </c>
      <c r="G416" s="7">
        <f>VLOOKUP(D416,episodes!$A$1:$D$76,3,FALSE)</f>
        <v>1</v>
      </c>
      <c r="H416" s="7">
        <f>VLOOKUP(D416,episodes!$A$1:$D$76,4,FALSE)</f>
        <v>17</v>
      </c>
      <c r="I416" s="11">
        <v>13</v>
      </c>
      <c r="J416" s="1" t="s">
        <v>2594</v>
      </c>
      <c r="K416" s="12"/>
      <c r="L416" s="12"/>
      <c r="M416" s="2"/>
      <c r="N416" s="32"/>
      <c r="O416" s="1"/>
      <c r="P416" s="2"/>
      <c r="V416" s="2"/>
    </row>
    <row r="417" spans="1:22" x14ac:dyDescent="0.3">
      <c r="A417" s="2" t="s">
        <v>1945</v>
      </c>
      <c r="B417" s="1" t="s">
        <v>773</v>
      </c>
      <c r="C417" s="28" t="s">
        <v>1984</v>
      </c>
      <c r="D417" s="3">
        <v>117</v>
      </c>
      <c r="E417" s="8">
        <f>VLOOKUP(D417,episodes!$A$1:$B$76,2,FALSE)</f>
        <v>18</v>
      </c>
      <c r="F417" s="7" t="str">
        <f>VLOOKUP(D417,episodes!$A$1:$E$76,5,FALSE)</f>
        <v>The Squire of Gothos</v>
      </c>
      <c r="G417" s="7">
        <f>VLOOKUP(D417,episodes!$A$1:$D$76,3,FALSE)</f>
        <v>1</v>
      </c>
      <c r="H417" s="7">
        <f>VLOOKUP(D417,episodes!$A$1:$D$76,4,FALSE)</f>
        <v>17</v>
      </c>
      <c r="I417" s="11">
        <v>14</v>
      </c>
      <c r="J417" s="1" t="s">
        <v>2594</v>
      </c>
      <c r="K417" s="12"/>
      <c r="L417" s="12"/>
      <c r="M417" s="2"/>
      <c r="N417" s="32"/>
      <c r="O417" s="2"/>
      <c r="P417" s="2"/>
      <c r="V417" s="2"/>
    </row>
    <row r="418" spans="1:22" x14ac:dyDescent="0.3">
      <c r="A418" s="2" t="s">
        <v>1945</v>
      </c>
      <c r="B418" s="1" t="s">
        <v>773</v>
      </c>
      <c r="C418" s="28" t="s">
        <v>1984</v>
      </c>
      <c r="D418" s="3">
        <v>118</v>
      </c>
      <c r="E418" s="8">
        <f>VLOOKUP(D418,episodes!$A$1:$B$76,2,FALSE)</f>
        <v>19</v>
      </c>
      <c r="F418" s="7" t="str">
        <f>VLOOKUP(D418,episodes!$A$1:$E$76,5,FALSE)</f>
        <v>Arena</v>
      </c>
      <c r="G418" s="7">
        <f>VLOOKUP(D418,episodes!$A$1:$D$76,3,FALSE)</f>
        <v>1</v>
      </c>
      <c r="H418" s="7">
        <f>VLOOKUP(D418,episodes!$A$1:$D$76,4,FALSE)</f>
        <v>18</v>
      </c>
      <c r="I418" s="11">
        <v>12</v>
      </c>
      <c r="J418" s="1" t="s">
        <v>2594</v>
      </c>
      <c r="K418" s="12"/>
      <c r="L418" s="12"/>
      <c r="M418" s="2"/>
      <c r="N418" s="1"/>
      <c r="O418" s="2"/>
      <c r="P418" s="2"/>
      <c r="V418" s="2"/>
    </row>
    <row r="419" spans="1:22" x14ac:dyDescent="0.3">
      <c r="A419" s="2" t="s">
        <v>1945</v>
      </c>
      <c r="B419" s="1" t="s">
        <v>773</v>
      </c>
      <c r="C419" s="28" t="s">
        <v>1984</v>
      </c>
      <c r="D419" s="3">
        <v>119</v>
      </c>
      <c r="E419" s="8">
        <f>VLOOKUP(D419,episodes!$A$1:$B$76,2,FALSE)</f>
        <v>20</v>
      </c>
      <c r="F419" s="7" t="str">
        <f>VLOOKUP(D419,episodes!$A$1:$E$76,5,FALSE)</f>
        <v>Tomorrow Is Yesterday</v>
      </c>
      <c r="G419" s="7">
        <f>VLOOKUP(D419,episodes!$A$1:$D$76,3,FALSE)</f>
        <v>1</v>
      </c>
      <c r="H419" s="7">
        <f>VLOOKUP(D419,episodes!$A$1:$D$76,4,FALSE)</f>
        <v>19</v>
      </c>
      <c r="I419" s="11">
        <v>12</v>
      </c>
      <c r="J419" s="1" t="s">
        <v>2594</v>
      </c>
      <c r="K419" s="12"/>
      <c r="L419" s="12"/>
      <c r="M419" s="2"/>
      <c r="N419" s="1"/>
      <c r="O419" s="2"/>
      <c r="P419" s="2"/>
      <c r="V419" s="2"/>
    </row>
    <row r="420" spans="1:22" x14ac:dyDescent="0.3">
      <c r="A420" s="2" t="s">
        <v>1945</v>
      </c>
      <c r="B420" s="1" t="s">
        <v>773</v>
      </c>
      <c r="C420" s="28" t="s">
        <v>1984</v>
      </c>
      <c r="D420" s="3">
        <v>119</v>
      </c>
      <c r="E420" s="8">
        <f>VLOOKUP(D420,episodes!$A$1:$B$76,2,FALSE)</f>
        <v>20</v>
      </c>
      <c r="F420" s="7" t="str">
        <f>VLOOKUP(D420,episodes!$A$1:$E$76,5,FALSE)</f>
        <v>Tomorrow Is Yesterday</v>
      </c>
      <c r="G420" s="7">
        <f>VLOOKUP(D420,episodes!$A$1:$D$76,3,FALSE)</f>
        <v>1</v>
      </c>
      <c r="H420" s="7">
        <f>VLOOKUP(D420,episodes!$A$1:$D$76,4,FALSE)</f>
        <v>19</v>
      </c>
      <c r="I420" s="11">
        <v>13</v>
      </c>
      <c r="J420" s="1" t="s">
        <v>2594</v>
      </c>
      <c r="K420" s="12"/>
      <c r="L420" s="12"/>
      <c r="M420" s="2"/>
      <c r="N420" s="32"/>
      <c r="O420" s="2"/>
      <c r="P420" s="2"/>
      <c r="V420" s="2"/>
    </row>
    <row r="421" spans="1:22" x14ac:dyDescent="0.3">
      <c r="A421" s="2" t="s">
        <v>1945</v>
      </c>
      <c r="B421" s="1" t="s">
        <v>773</v>
      </c>
      <c r="C421" s="28" t="s">
        <v>1984</v>
      </c>
      <c r="D421" s="3">
        <v>119</v>
      </c>
      <c r="E421" s="8">
        <f>VLOOKUP(D421,episodes!$A$1:$B$76,2,FALSE)</f>
        <v>20</v>
      </c>
      <c r="F421" s="7" t="str">
        <f>VLOOKUP(D421,episodes!$A$1:$E$76,5,FALSE)</f>
        <v>Tomorrow Is Yesterday</v>
      </c>
      <c r="G421" s="7">
        <f>VLOOKUP(D421,episodes!$A$1:$D$76,3,FALSE)</f>
        <v>1</v>
      </c>
      <c r="H421" s="7">
        <f>VLOOKUP(D421,episodes!$A$1:$D$76,4,FALSE)</f>
        <v>19</v>
      </c>
      <c r="I421" s="11">
        <v>14</v>
      </c>
      <c r="J421" s="1" t="s">
        <v>2594</v>
      </c>
      <c r="K421" s="12"/>
      <c r="L421" s="12"/>
      <c r="M421" s="2"/>
      <c r="N421" s="1"/>
      <c r="O421" s="2"/>
      <c r="P421" s="2"/>
      <c r="V421" s="2"/>
    </row>
    <row r="422" spans="1:22" x14ac:dyDescent="0.3">
      <c r="A422" s="2" t="s">
        <v>1945</v>
      </c>
      <c r="B422" s="1" t="s">
        <v>773</v>
      </c>
      <c r="C422" s="28" t="s">
        <v>1984</v>
      </c>
      <c r="D422" s="3">
        <v>119</v>
      </c>
      <c r="E422" s="8">
        <f>VLOOKUP(D422,episodes!$A$1:$B$76,2,FALSE)</f>
        <v>20</v>
      </c>
      <c r="F422" s="7" t="str">
        <f>VLOOKUP(D422,episodes!$A$1:$E$76,5,FALSE)</f>
        <v>Tomorrow Is Yesterday</v>
      </c>
      <c r="G422" s="7">
        <f>VLOOKUP(D422,episodes!$A$1:$D$76,3,FALSE)</f>
        <v>1</v>
      </c>
      <c r="H422" s="7">
        <f>VLOOKUP(D422,episodes!$A$1:$D$76,4,FALSE)</f>
        <v>19</v>
      </c>
      <c r="I422" s="11">
        <v>15</v>
      </c>
      <c r="J422" s="1" t="s">
        <v>2594</v>
      </c>
      <c r="K422" s="12"/>
      <c r="L422" s="12"/>
      <c r="M422" s="2"/>
      <c r="N422" s="1"/>
      <c r="O422" s="2"/>
      <c r="P422" s="2"/>
      <c r="V422" s="2"/>
    </row>
    <row r="423" spans="1:22" x14ac:dyDescent="0.3">
      <c r="A423" s="2" t="s">
        <v>1945</v>
      </c>
      <c r="B423" s="1" t="s">
        <v>773</v>
      </c>
      <c r="C423" s="28" t="s">
        <v>1984</v>
      </c>
      <c r="D423" s="3">
        <v>119</v>
      </c>
      <c r="E423" s="8">
        <f>VLOOKUP(D423,episodes!$A$1:$B$76,2,FALSE)</f>
        <v>20</v>
      </c>
      <c r="F423" s="7" t="str">
        <f>VLOOKUP(D423,episodes!$A$1:$E$76,5,FALSE)</f>
        <v>Tomorrow Is Yesterday</v>
      </c>
      <c r="G423" s="7">
        <f>VLOOKUP(D423,episodes!$A$1:$D$76,3,FALSE)</f>
        <v>1</v>
      </c>
      <c r="H423" s="7">
        <f>VLOOKUP(D423,episodes!$A$1:$D$76,4,FALSE)</f>
        <v>19</v>
      </c>
      <c r="I423" s="11">
        <v>16</v>
      </c>
      <c r="J423" s="1" t="s">
        <v>2594</v>
      </c>
      <c r="K423" s="12"/>
      <c r="L423" s="12"/>
      <c r="M423" s="2"/>
      <c r="N423" s="1"/>
      <c r="O423" s="2"/>
      <c r="P423" s="2"/>
      <c r="V423" s="2"/>
    </row>
    <row r="424" spans="1:22" x14ac:dyDescent="0.3">
      <c r="A424" s="2" t="s">
        <v>1945</v>
      </c>
      <c r="B424" s="1" t="s">
        <v>773</v>
      </c>
      <c r="C424" s="28" t="s">
        <v>1984</v>
      </c>
      <c r="D424" s="3">
        <v>119</v>
      </c>
      <c r="E424" s="8">
        <f>VLOOKUP(D424,episodes!$A$1:$B$76,2,FALSE)</f>
        <v>20</v>
      </c>
      <c r="F424" s="7" t="str">
        <f>VLOOKUP(D424,episodes!$A$1:$E$76,5,FALSE)</f>
        <v>Tomorrow Is Yesterday</v>
      </c>
      <c r="G424" s="7">
        <f>VLOOKUP(D424,episodes!$A$1:$D$76,3,FALSE)</f>
        <v>1</v>
      </c>
      <c r="H424" s="7">
        <f>VLOOKUP(D424,episodes!$A$1:$D$76,4,FALSE)</f>
        <v>19</v>
      </c>
      <c r="I424" s="11">
        <v>17</v>
      </c>
      <c r="J424" s="1" t="s">
        <v>2594</v>
      </c>
      <c r="K424" s="12"/>
      <c r="L424" s="12"/>
      <c r="M424" s="2"/>
      <c r="N424" s="32"/>
      <c r="O424" s="2"/>
      <c r="P424" s="2"/>
      <c r="V424" s="2"/>
    </row>
    <row r="425" spans="1:22" x14ac:dyDescent="0.3">
      <c r="A425" s="2" t="s">
        <v>1945</v>
      </c>
      <c r="B425" s="1" t="s">
        <v>773</v>
      </c>
      <c r="C425" s="28" t="s">
        <v>1984</v>
      </c>
      <c r="D425" s="3">
        <v>120</v>
      </c>
      <c r="E425" s="8">
        <f>VLOOKUP(D425,episodes!$A$1:$B$76,2,FALSE)</f>
        <v>21</v>
      </c>
      <c r="F425" s="7" t="str">
        <f>VLOOKUP(D425,episodes!$A$1:$E$76,5,FALSE)</f>
        <v>Court Martial</v>
      </c>
      <c r="G425" s="7">
        <f>VLOOKUP(D425,episodes!$A$1:$D$76,3,FALSE)</f>
        <v>1</v>
      </c>
      <c r="H425" s="7">
        <f>VLOOKUP(D425,episodes!$A$1:$D$76,4,FALSE)</f>
        <v>20</v>
      </c>
      <c r="I425" s="11">
        <v>8</v>
      </c>
      <c r="J425" s="1" t="s">
        <v>2594</v>
      </c>
      <c r="K425" s="12"/>
      <c r="L425" s="12"/>
      <c r="M425" s="2"/>
      <c r="N425" s="1"/>
      <c r="O425" s="2"/>
      <c r="P425" s="2"/>
      <c r="V425" s="2"/>
    </row>
    <row r="426" spans="1:22" x14ac:dyDescent="0.3">
      <c r="A426" s="2" t="s">
        <v>1945</v>
      </c>
      <c r="B426" s="1" t="s">
        <v>773</v>
      </c>
      <c r="C426" s="28" t="s">
        <v>1984</v>
      </c>
      <c r="D426" s="3">
        <v>121</v>
      </c>
      <c r="E426" s="8">
        <f>VLOOKUP(D426,episodes!$A$1:$B$76,2,FALSE)</f>
        <v>22</v>
      </c>
      <c r="F426" s="7" t="str">
        <f>VLOOKUP(D426,episodes!$A$1:$E$76,5,FALSE)</f>
        <v>The Return of the Archons</v>
      </c>
      <c r="G426" s="7">
        <f>VLOOKUP(D426,episodes!$A$1:$D$76,3,FALSE)</f>
        <v>1</v>
      </c>
      <c r="H426" s="7">
        <f>VLOOKUP(D426,episodes!$A$1:$D$76,4,FALSE)</f>
        <v>21</v>
      </c>
      <c r="I426" s="11">
        <v>13</v>
      </c>
      <c r="J426" s="1" t="s">
        <v>2594</v>
      </c>
      <c r="K426" s="12"/>
      <c r="L426" s="12"/>
      <c r="M426" s="2"/>
      <c r="N426" s="1"/>
      <c r="O426" s="2"/>
      <c r="P426" s="2"/>
      <c r="V426" s="2"/>
    </row>
    <row r="427" spans="1:22" x14ac:dyDescent="0.3">
      <c r="A427" s="2" t="s">
        <v>1945</v>
      </c>
      <c r="B427" s="1" t="s">
        <v>773</v>
      </c>
      <c r="C427" s="28" t="s">
        <v>1984</v>
      </c>
      <c r="D427" s="3">
        <v>121</v>
      </c>
      <c r="E427" s="8">
        <f>VLOOKUP(D427,episodes!$A$1:$B$76,2,FALSE)</f>
        <v>22</v>
      </c>
      <c r="F427" s="7" t="str">
        <f>VLOOKUP(D427,episodes!$A$1:$E$76,5,FALSE)</f>
        <v>The Return of the Archons</v>
      </c>
      <c r="G427" s="7">
        <f>VLOOKUP(D427,episodes!$A$1:$D$76,3,FALSE)</f>
        <v>1</v>
      </c>
      <c r="H427" s="7">
        <f>VLOOKUP(D427,episodes!$A$1:$D$76,4,FALSE)</f>
        <v>21</v>
      </c>
      <c r="I427" s="11">
        <v>14</v>
      </c>
      <c r="J427" s="1" t="s">
        <v>2594</v>
      </c>
      <c r="K427" s="12"/>
      <c r="L427" s="12"/>
      <c r="M427" s="2"/>
      <c r="N427" s="1"/>
      <c r="O427" s="2"/>
      <c r="P427" s="2"/>
      <c r="V427" s="2"/>
    </row>
    <row r="428" spans="1:22" x14ac:dyDescent="0.3">
      <c r="A428" s="2" t="s">
        <v>1945</v>
      </c>
      <c r="B428" s="1" t="s">
        <v>773</v>
      </c>
      <c r="C428" s="28" t="s">
        <v>1984</v>
      </c>
      <c r="D428" s="3">
        <v>122</v>
      </c>
      <c r="E428" s="8">
        <f>VLOOKUP(D428,episodes!$A$1:$B$76,2,FALSE)</f>
        <v>23</v>
      </c>
      <c r="F428" s="7" t="str">
        <f>VLOOKUP(D428,episodes!$A$1:$E$76,5,FALSE)</f>
        <v>Space Seed</v>
      </c>
      <c r="G428" s="7">
        <f>VLOOKUP(D428,episodes!$A$1:$D$76,3,FALSE)</f>
        <v>1</v>
      </c>
      <c r="H428" s="7">
        <f>VLOOKUP(D428,episodes!$A$1:$D$76,4,FALSE)</f>
        <v>22</v>
      </c>
      <c r="I428" s="11">
        <v>8</v>
      </c>
      <c r="J428" s="1" t="s">
        <v>2594</v>
      </c>
      <c r="K428" s="12"/>
      <c r="L428" s="12"/>
      <c r="M428" s="2"/>
      <c r="N428" s="1"/>
      <c r="O428" s="2"/>
      <c r="P428" s="2"/>
      <c r="V428" s="2"/>
    </row>
    <row r="429" spans="1:22" x14ac:dyDescent="0.3">
      <c r="A429" s="2" t="s">
        <v>1945</v>
      </c>
      <c r="B429" s="1" t="s">
        <v>773</v>
      </c>
      <c r="C429" s="28" t="s">
        <v>1984</v>
      </c>
      <c r="D429" s="3">
        <v>123</v>
      </c>
      <c r="E429" s="8">
        <f>VLOOKUP(D429,episodes!$A$1:$B$76,2,FALSE)</f>
        <v>24</v>
      </c>
      <c r="F429" s="7" t="str">
        <f>VLOOKUP(D429,episodes!$A$1:$E$76,5,FALSE)</f>
        <v>A Taste of Armageddon</v>
      </c>
      <c r="G429" s="7">
        <f>VLOOKUP(D429,episodes!$A$1:$D$76,3,FALSE)</f>
        <v>1</v>
      </c>
      <c r="H429" s="7">
        <f>VLOOKUP(D429,episodes!$A$1:$D$76,4,FALSE)</f>
        <v>23</v>
      </c>
      <c r="I429" s="11">
        <v>9</v>
      </c>
      <c r="J429" s="1" t="s">
        <v>2594</v>
      </c>
      <c r="K429" s="12"/>
      <c r="L429" s="12"/>
      <c r="M429" s="2"/>
      <c r="N429" s="1"/>
      <c r="O429" s="2"/>
      <c r="P429" s="2"/>
      <c r="V429" s="2"/>
    </row>
    <row r="430" spans="1:22" x14ac:dyDescent="0.3">
      <c r="A430" s="2" t="s">
        <v>1945</v>
      </c>
      <c r="B430" s="1" t="s">
        <v>773</v>
      </c>
      <c r="C430" s="28" t="s">
        <v>1984</v>
      </c>
      <c r="D430" s="3">
        <v>123</v>
      </c>
      <c r="E430" s="8">
        <f>VLOOKUP(D430,episodes!$A$1:$B$76,2,FALSE)</f>
        <v>24</v>
      </c>
      <c r="F430" s="7" t="str">
        <f>VLOOKUP(D430,episodes!$A$1:$E$76,5,FALSE)</f>
        <v>A Taste of Armageddon</v>
      </c>
      <c r="G430" s="7">
        <f>VLOOKUP(D430,episodes!$A$1:$D$76,3,FALSE)</f>
        <v>1</v>
      </c>
      <c r="H430" s="7">
        <f>VLOOKUP(D430,episodes!$A$1:$D$76,4,FALSE)</f>
        <v>23</v>
      </c>
      <c r="I430" s="11">
        <v>10</v>
      </c>
      <c r="J430" s="1" t="s">
        <v>2594</v>
      </c>
      <c r="K430" s="12"/>
      <c r="L430" s="12"/>
      <c r="M430" s="2"/>
      <c r="N430" s="1"/>
      <c r="O430" s="2"/>
      <c r="P430" s="2"/>
      <c r="V430" s="2"/>
    </row>
    <row r="431" spans="1:22" x14ac:dyDescent="0.3">
      <c r="A431" s="2" t="s">
        <v>1945</v>
      </c>
      <c r="B431" s="1" t="s">
        <v>773</v>
      </c>
      <c r="C431" s="28" t="s">
        <v>1984</v>
      </c>
      <c r="D431" s="3">
        <v>124</v>
      </c>
      <c r="E431" s="8">
        <f>VLOOKUP(D431,episodes!$A$1:$B$76,2,FALSE)</f>
        <v>25</v>
      </c>
      <c r="F431" s="7" t="str">
        <f>VLOOKUP(D431,episodes!$A$1:$E$76,5,FALSE)</f>
        <v>This Side of Paradise</v>
      </c>
      <c r="G431" s="7">
        <f>VLOOKUP(D431,episodes!$A$1:$D$76,3,FALSE)</f>
        <v>1</v>
      </c>
      <c r="H431" s="7">
        <f>VLOOKUP(D431,episodes!$A$1:$D$76,4,FALSE)</f>
        <v>24</v>
      </c>
      <c r="I431" s="11">
        <v>19</v>
      </c>
      <c r="J431" s="1" t="s">
        <v>2594</v>
      </c>
      <c r="K431" s="12"/>
      <c r="L431" s="12"/>
      <c r="M431" s="2"/>
      <c r="N431" s="1"/>
      <c r="O431" s="2"/>
      <c r="P431" s="2"/>
      <c r="V431" s="2"/>
    </row>
    <row r="432" spans="1:22" x14ac:dyDescent="0.3">
      <c r="A432" s="2" t="s">
        <v>1945</v>
      </c>
      <c r="B432" s="1" t="s">
        <v>773</v>
      </c>
      <c r="C432" s="28" t="s">
        <v>1984</v>
      </c>
      <c r="D432" s="3">
        <v>124</v>
      </c>
      <c r="E432" s="8">
        <f>VLOOKUP(D432,episodes!$A$1:$B$76,2,FALSE)</f>
        <v>25</v>
      </c>
      <c r="F432" s="7" t="str">
        <f>VLOOKUP(D432,episodes!$A$1:$E$76,5,FALSE)</f>
        <v>This Side of Paradise</v>
      </c>
      <c r="G432" s="7">
        <f>VLOOKUP(D432,episodes!$A$1:$D$76,3,FALSE)</f>
        <v>1</v>
      </c>
      <c r="H432" s="7">
        <f>VLOOKUP(D432,episodes!$A$1:$D$76,4,FALSE)</f>
        <v>24</v>
      </c>
      <c r="I432" s="11">
        <v>20</v>
      </c>
      <c r="J432" s="1" t="s">
        <v>2594</v>
      </c>
      <c r="K432" s="12"/>
      <c r="L432" s="12"/>
      <c r="M432" s="2"/>
      <c r="N432" s="1"/>
      <c r="O432" s="2"/>
      <c r="P432" s="2"/>
      <c r="V432" s="2"/>
    </row>
    <row r="433" spans="1:22" x14ac:dyDescent="0.3">
      <c r="A433" s="2" t="s">
        <v>1945</v>
      </c>
      <c r="B433" s="1" t="s">
        <v>773</v>
      </c>
      <c r="C433" s="28" t="s">
        <v>1984</v>
      </c>
      <c r="D433" s="3">
        <v>124</v>
      </c>
      <c r="E433" s="8">
        <f>VLOOKUP(D433,episodes!$A$1:$B$76,2,FALSE)</f>
        <v>25</v>
      </c>
      <c r="F433" s="7" t="str">
        <f>VLOOKUP(D433,episodes!$A$1:$E$76,5,FALSE)</f>
        <v>This Side of Paradise</v>
      </c>
      <c r="G433" s="7">
        <f>VLOOKUP(D433,episodes!$A$1:$D$76,3,FALSE)</f>
        <v>1</v>
      </c>
      <c r="H433" s="7">
        <f>VLOOKUP(D433,episodes!$A$1:$D$76,4,FALSE)</f>
        <v>24</v>
      </c>
      <c r="I433" s="11">
        <v>21</v>
      </c>
      <c r="J433" s="1" t="s">
        <v>2594</v>
      </c>
      <c r="K433" s="12"/>
      <c r="L433" s="12"/>
      <c r="M433" s="2"/>
      <c r="N433" s="32"/>
      <c r="O433" s="2"/>
      <c r="P433" s="2"/>
      <c r="V433" s="2"/>
    </row>
    <row r="434" spans="1:22" x14ac:dyDescent="0.3">
      <c r="A434" s="2" t="s">
        <v>1945</v>
      </c>
      <c r="B434" s="1" t="s">
        <v>773</v>
      </c>
      <c r="C434" s="28" t="s">
        <v>1984</v>
      </c>
      <c r="D434" s="3">
        <v>124</v>
      </c>
      <c r="E434" s="8">
        <f>VLOOKUP(D434,episodes!$A$1:$B$76,2,FALSE)</f>
        <v>25</v>
      </c>
      <c r="F434" s="7" t="str">
        <f>VLOOKUP(D434,episodes!$A$1:$E$76,5,FALSE)</f>
        <v>This Side of Paradise</v>
      </c>
      <c r="G434" s="7">
        <f>VLOOKUP(D434,episodes!$A$1:$D$76,3,FALSE)</f>
        <v>1</v>
      </c>
      <c r="H434" s="7">
        <f>VLOOKUP(D434,episodes!$A$1:$D$76,4,FALSE)</f>
        <v>24</v>
      </c>
      <c r="I434" s="11">
        <v>22</v>
      </c>
      <c r="J434" s="1" t="s">
        <v>2594</v>
      </c>
      <c r="K434" s="12"/>
      <c r="L434" s="12"/>
      <c r="M434" s="2"/>
      <c r="N434" s="32"/>
      <c r="O434" s="1"/>
      <c r="P434" s="2"/>
      <c r="V434" s="2"/>
    </row>
    <row r="435" spans="1:22" x14ac:dyDescent="0.3">
      <c r="A435" s="2" t="s">
        <v>1945</v>
      </c>
      <c r="B435" s="1" t="s">
        <v>773</v>
      </c>
      <c r="C435" s="28" t="s">
        <v>1984</v>
      </c>
      <c r="D435" s="3">
        <v>125</v>
      </c>
      <c r="E435" s="8">
        <f>VLOOKUP(D435,episodes!$A$1:$B$76,2,FALSE)</f>
        <v>26</v>
      </c>
      <c r="F435" s="7" t="str">
        <f>VLOOKUP(D435,episodes!$A$1:$E$76,5,FALSE)</f>
        <v>The Devil in the Dark</v>
      </c>
      <c r="G435" s="7">
        <f>VLOOKUP(D435,episodes!$A$1:$D$76,3,FALSE)</f>
        <v>1</v>
      </c>
      <c r="H435" s="7">
        <f>VLOOKUP(D435,episodes!$A$1:$D$76,4,FALSE)</f>
        <v>25</v>
      </c>
      <c r="I435" s="11">
        <v>16</v>
      </c>
      <c r="J435" s="1" t="s">
        <v>2594</v>
      </c>
      <c r="K435" s="12"/>
      <c r="L435" s="12"/>
      <c r="M435" s="1"/>
      <c r="N435" s="1"/>
      <c r="O435" s="1"/>
      <c r="P435" s="1"/>
      <c r="V435" s="2"/>
    </row>
    <row r="436" spans="1:22" x14ac:dyDescent="0.3">
      <c r="A436" s="2" t="s">
        <v>1945</v>
      </c>
      <c r="B436" s="1" t="s">
        <v>773</v>
      </c>
      <c r="C436" s="28" t="s">
        <v>1984</v>
      </c>
      <c r="D436" s="14">
        <v>126</v>
      </c>
      <c r="E436" s="8">
        <f>VLOOKUP(D436,episodes!$A$1:$B$76,2,FALSE)</f>
        <v>27</v>
      </c>
      <c r="F436" s="7" t="str">
        <f>VLOOKUP(D436,episodes!$A$1:$E$76,5,FALSE)</f>
        <v>Errand of Mercy</v>
      </c>
      <c r="G436" s="7">
        <f>VLOOKUP(D436,episodes!$A$1:$D$76,3,FALSE)</f>
        <v>1</v>
      </c>
      <c r="H436" s="7">
        <f>VLOOKUP(D436,episodes!$A$1:$D$76,4,FALSE)</f>
        <v>26</v>
      </c>
      <c r="I436" s="11">
        <v>8</v>
      </c>
      <c r="J436" s="1" t="s">
        <v>2594</v>
      </c>
      <c r="K436" s="12"/>
      <c r="L436" s="12"/>
      <c r="M436" s="1"/>
      <c r="N436" s="1"/>
      <c r="O436" s="1"/>
      <c r="P436" s="1"/>
      <c r="V436" s="2"/>
    </row>
    <row r="437" spans="1:22" x14ac:dyDescent="0.3">
      <c r="A437" s="2" t="s">
        <v>1945</v>
      </c>
      <c r="B437" s="1" t="s">
        <v>773</v>
      </c>
      <c r="C437" s="28" t="s">
        <v>1984</v>
      </c>
      <c r="D437" s="3">
        <v>127</v>
      </c>
      <c r="E437" s="8">
        <f>VLOOKUP(D437,episodes!$A$1:$B$76,2,FALSE)</f>
        <v>28</v>
      </c>
      <c r="F437" s="7" t="str">
        <f>VLOOKUP(D437,episodes!$A$1:$E$76,5,FALSE)</f>
        <v>The Alternative Factor</v>
      </c>
      <c r="G437" s="7">
        <f>VLOOKUP(D437,episodes!$A$1:$D$76,3,FALSE)</f>
        <v>1</v>
      </c>
      <c r="H437" s="7">
        <f>VLOOKUP(D437,episodes!$A$1:$D$76,4,FALSE)</f>
        <v>27</v>
      </c>
      <c r="I437" s="11">
        <v>15</v>
      </c>
      <c r="J437" s="1" t="s">
        <v>2594</v>
      </c>
      <c r="K437" s="12"/>
      <c r="L437" s="12"/>
      <c r="M437" s="1"/>
      <c r="N437" s="1"/>
      <c r="O437" s="1"/>
      <c r="P437" s="1"/>
      <c r="V437" s="2"/>
    </row>
    <row r="438" spans="1:22" x14ac:dyDescent="0.3">
      <c r="A438" s="2" t="s">
        <v>1945</v>
      </c>
      <c r="B438" s="1" t="s">
        <v>773</v>
      </c>
      <c r="C438" s="28" t="s">
        <v>1984</v>
      </c>
      <c r="D438" s="3">
        <v>127</v>
      </c>
      <c r="E438" s="8">
        <f>VLOOKUP(D438,episodes!$A$1:$B$76,2,FALSE)</f>
        <v>28</v>
      </c>
      <c r="F438" s="7" t="str">
        <f>VLOOKUP(D438,episodes!$A$1:$E$76,5,FALSE)</f>
        <v>The Alternative Factor</v>
      </c>
      <c r="G438" s="7">
        <f>VLOOKUP(D438,episodes!$A$1:$D$76,3,FALSE)</f>
        <v>1</v>
      </c>
      <c r="H438" s="7">
        <f>VLOOKUP(D438,episodes!$A$1:$D$76,4,FALSE)</f>
        <v>27</v>
      </c>
      <c r="I438" s="11">
        <v>16</v>
      </c>
      <c r="J438" s="1" t="s">
        <v>2594</v>
      </c>
      <c r="K438" s="12"/>
      <c r="L438" s="12"/>
      <c r="M438" s="1"/>
      <c r="N438" s="1"/>
      <c r="O438" s="1"/>
      <c r="P438" s="1"/>
      <c r="V438" s="2"/>
    </row>
    <row r="439" spans="1:22" x14ac:dyDescent="0.3">
      <c r="A439" s="2" t="s">
        <v>1945</v>
      </c>
      <c r="B439" s="1" t="s">
        <v>773</v>
      </c>
      <c r="C439" s="28" t="s">
        <v>1984</v>
      </c>
      <c r="D439" s="3">
        <v>127</v>
      </c>
      <c r="E439" s="8">
        <f>VLOOKUP(D439,episodes!$A$1:$B$76,2,FALSE)</f>
        <v>28</v>
      </c>
      <c r="F439" s="7" t="str">
        <f>VLOOKUP(D439,episodes!$A$1:$E$76,5,FALSE)</f>
        <v>The Alternative Factor</v>
      </c>
      <c r="G439" s="7">
        <f>VLOOKUP(D439,episodes!$A$1:$D$76,3,FALSE)</f>
        <v>1</v>
      </c>
      <c r="H439" s="7">
        <f>VLOOKUP(D439,episodes!$A$1:$D$76,4,FALSE)</f>
        <v>27</v>
      </c>
      <c r="I439" s="11">
        <v>17</v>
      </c>
      <c r="J439" s="1" t="s">
        <v>2594</v>
      </c>
      <c r="K439" s="12"/>
      <c r="L439" s="12"/>
      <c r="M439" s="1"/>
      <c r="N439" s="1"/>
      <c r="O439" s="1"/>
      <c r="P439" s="1"/>
      <c r="V439" s="2"/>
    </row>
    <row r="440" spans="1:22" x14ac:dyDescent="0.3">
      <c r="A440" s="2" t="s">
        <v>1945</v>
      </c>
      <c r="B440" s="1" t="s">
        <v>773</v>
      </c>
      <c r="C440" s="28" t="s">
        <v>1984</v>
      </c>
      <c r="D440" s="3">
        <v>128</v>
      </c>
      <c r="E440" s="8">
        <f>VLOOKUP(D440,episodes!$A$1:$B$76,2,FALSE)</f>
        <v>29</v>
      </c>
      <c r="F440" s="7" t="str">
        <f>VLOOKUP(D440,episodes!$A$1:$E$76,5,FALSE)</f>
        <v>The City on the Edge of Forever</v>
      </c>
      <c r="G440" s="7">
        <f>VLOOKUP(D440,episodes!$A$1:$D$76,3,FALSE)</f>
        <v>1</v>
      </c>
      <c r="H440" s="7">
        <f>VLOOKUP(D440,episodes!$A$1:$D$76,4,FALSE)</f>
        <v>28</v>
      </c>
      <c r="I440" s="11">
        <v>15</v>
      </c>
      <c r="J440" s="1" t="s">
        <v>2594</v>
      </c>
      <c r="K440" s="12"/>
      <c r="L440" s="12"/>
      <c r="M440" s="1"/>
      <c r="N440" s="1"/>
      <c r="O440" s="1"/>
      <c r="P440" s="1"/>
      <c r="V440" s="2"/>
    </row>
    <row r="441" spans="1:22" x14ac:dyDescent="0.3">
      <c r="A441" s="2" t="s">
        <v>1945</v>
      </c>
      <c r="B441" s="1" t="s">
        <v>773</v>
      </c>
      <c r="C441" s="28" t="s">
        <v>1984</v>
      </c>
      <c r="D441" s="3">
        <v>128</v>
      </c>
      <c r="E441" s="8">
        <f>VLOOKUP(D441,episodes!$A$1:$B$76,2,FALSE)</f>
        <v>29</v>
      </c>
      <c r="F441" s="7" t="str">
        <f>VLOOKUP(D441,episodes!$A$1:$E$76,5,FALSE)</f>
        <v>The City on the Edge of Forever</v>
      </c>
      <c r="G441" s="7">
        <f>VLOOKUP(D441,episodes!$A$1:$D$76,3,FALSE)</f>
        <v>1</v>
      </c>
      <c r="H441" s="7">
        <f>VLOOKUP(D441,episodes!$A$1:$D$76,4,FALSE)</f>
        <v>28</v>
      </c>
      <c r="I441" s="11">
        <v>16</v>
      </c>
      <c r="J441" s="1" t="s">
        <v>2594</v>
      </c>
      <c r="K441" s="12"/>
      <c r="L441" s="12"/>
      <c r="M441" s="1"/>
      <c r="N441" s="1"/>
      <c r="O441" s="1"/>
      <c r="P441" s="1"/>
      <c r="V441" s="2"/>
    </row>
    <row r="442" spans="1:22" x14ac:dyDescent="0.3">
      <c r="A442" s="2" t="s">
        <v>1945</v>
      </c>
      <c r="B442" s="1" t="s">
        <v>773</v>
      </c>
      <c r="C442" s="28" t="s">
        <v>1984</v>
      </c>
      <c r="D442" s="3">
        <v>128</v>
      </c>
      <c r="E442" s="8">
        <f>VLOOKUP(D442,episodes!$A$1:$B$76,2,FALSE)</f>
        <v>29</v>
      </c>
      <c r="F442" s="7" t="str">
        <f>VLOOKUP(D442,episodes!$A$1:$E$76,5,FALSE)</f>
        <v>The City on the Edge of Forever</v>
      </c>
      <c r="G442" s="7">
        <f>VLOOKUP(D442,episodes!$A$1:$D$76,3,FALSE)</f>
        <v>1</v>
      </c>
      <c r="H442" s="7">
        <f>VLOOKUP(D442,episodes!$A$1:$D$76,4,FALSE)</f>
        <v>28</v>
      </c>
      <c r="I442" s="11">
        <v>17</v>
      </c>
      <c r="J442" s="1" t="s">
        <v>2594</v>
      </c>
      <c r="K442" s="12"/>
      <c r="L442" s="12"/>
      <c r="M442" s="2"/>
      <c r="N442" s="1"/>
      <c r="O442" s="1"/>
      <c r="P442" s="1"/>
      <c r="V442" s="2"/>
    </row>
    <row r="443" spans="1:22" x14ac:dyDescent="0.3">
      <c r="A443" s="2" t="s">
        <v>1945</v>
      </c>
      <c r="B443" s="1" t="s">
        <v>773</v>
      </c>
      <c r="C443" s="28" t="s">
        <v>1984</v>
      </c>
      <c r="D443" s="3">
        <v>129</v>
      </c>
      <c r="E443" s="8">
        <f>VLOOKUP(D443,episodes!$A$1:$B$76,2,FALSE)</f>
        <v>30</v>
      </c>
      <c r="F443" s="7" t="str">
        <f>VLOOKUP(D443,episodes!$A$1:$E$76,5,FALSE)</f>
        <v>Operation: Annihilate!</v>
      </c>
      <c r="G443" s="7">
        <f>VLOOKUP(D443,episodes!$A$1:$D$76,3,FALSE)</f>
        <v>1</v>
      </c>
      <c r="H443" s="7">
        <f>VLOOKUP(D443,episodes!$A$1:$D$76,4,FALSE)</f>
        <v>29</v>
      </c>
      <c r="I443" s="11">
        <v>23</v>
      </c>
      <c r="J443" s="1" t="s">
        <v>2594</v>
      </c>
      <c r="K443" s="12"/>
      <c r="L443" s="12"/>
      <c r="M443" s="2"/>
      <c r="N443" s="5"/>
      <c r="O443" s="1"/>
      <c r="P443" s="2"/>
      <c r="V443" s="2"/>
    </row>
    <row r="444" spans="1:22" x14ac:dyDescent="0.3">
      <c r="A444" s="2" t="s">
        <v>1945</v>
      </c>
      <c r="B444" s="1" t="s">
        <v>773</v>
      </c>
      <c r="C444" s="28" t="s">
        <v>1984</v>
      </c>
      <c r="D444" s="3">
        <v>129</v>
      </c>
      <c r="E444" s="8">
        <f>VLOOKUP(D444,episodes!$A$1:$B$76,2,FALSE)</f>
        <v>30</v>
      </c>
      <c r="F444" s="7" t="str">
        <f>VLOOKUP(D444,episodes!$A$1:$E$76,5,FALSE)</f>
        <v>Operation: Annihilate!</v>
      </c>
      <c r="G444" s="7">
        <f>VLOOKUP(D444,episodes!$A$1:$D$76,3,FALSE)</f>
        <v>1</v>
      </c>
      <c r="H444" s="7">
        <f>VLOOKUP(D444,episodes!$A$1:$D$76,4,FALSE)</f>
        <v>29</v>
      </c>
      <c r="I444" s="11">
        <v>24</v>
      </c>
      <c r="J444" s="1" t="s">
        <v>2594</v>
      </c>
      <c r="K444" s="12"/>
      <c r="L444" s="12"/>
      <c r="M444" s="2"/>
      <c r="N444" s="5"/>
      <c r="O444" s="1"/>
      <c r="P444" s="2"/>
      <c r="V444" s="2"/>
    </row>
    <row r="445" spans="1:22" x14ac:dyDescent="0.3">
      <c r="A445" s="2" t="s">
        <v>1945</v>
      </c>
      <c r="B445" s="1" t="s">
        <v>773</v>
      </c>
      <c r="C445" s="28" t="s">
        <v>1984</v>
      </c>
      <c r="D445" s="3">
        <v>129</v>
      </c>
      <c r="E445" s="8">
        <f>VLOOKUP(D445,episodes!$A$1:$B$76,2,FALSE)</f>
        <v>30</v>
      </c>
      <c r="F445" s="7" t="str">
        <f>VLOOKUP(D445,episodes!$A$1:$E$76,5,FALSE)</f>
        <v>Operation: Annihilate!</v>
      </c>
      <c r="G445" s="7">
        <f>VLOOKUP(D445,episodes!$A$1:$D$76,3,FALSE)</f>
        <v>1</v>
      </c>
      <c r="H445" s="7">
        <f>VLOOKUP(D445,episodes!$A$1:$D$76,4,FALSE)</f>
        <v>29</v>
      </c>
      <c r="I445" s="11">
        <v>25</v>
      </c>
      <c r="J445" s="1" t="s">
        <v>2594</v>
      </c>
      <c r="K445" s="12"/>
      <c r="L445" s="12"/>
      <c r="M445" s="2"/>
      <c r="N445" s="5"/>
      <c r="O445" s="1"/>
      <c r="P445" s="2"/>
      <c r="V445" s="2"/>
    </row>
    <row r="446" spans="1:22" x14ac:dyDescent="0.3">
      <c r="A446" s="2" t="s">
        <v>1945</v>
      </c>
      <c r="B446" s="1" t="s">
        <v>773</v>
      </c>
      <c r="C446" s="28" t="s">
        <v>1984</v>
      </c>
      <c r="D446" s="3">
        <v>201</v>
      </c>
      <c r="E446" s="8">
        <f>VLOOKUP(D446,episodes!$A$1:$B$76,2,FALSE)</f>
        <v>31</v>
      </c>
      <c r="F446" s="7" t="str">
        <f>VLOOKUP(D446,episodes!$A$1:$E$76,5,FALSE)</f>
        <v>Amok Time</v>
      </c>
      <c r="G446" s="7">
        <f>VLOOKUP(D446,episodes!$A$1:$D$76,3,FALSE)</f>
        <v>2</v>
      </c>
      <c r="H446" s="7">
        <f>VLOOKUP(D446,episodes!$A$1:$D$76,4,FALSE)</f>
        <v>1</v>
      </c>
      <c r="I446" s="11">
        <v>20</v>
      </c>
      <c r="J446" s="1" t="s">
        <v>2594</v>
      </c>
      <c r="K446" s="12"/>
      <c r="L446" s="12"/>
      <c r="M446" s="2"/>
      <c r="N446" s="5"/>
      <c r="O446" s="1"/>
      <c r="P446" s="2"/>
      <c r="V446" s="2"/>
    </row>
    <row r="447" spans="1:22" x14ac:dyDescent="0.3">
      <c r="A447" s="2" t="s">
        <v>1945</v>
      </c>
      <c r="B447" s="1" t="s">
        <v>773</v>
      </c>
      <c r="C447" s="28" t="s">
        <v>1984</v>
      </c>
      <c r="D447" s="3">
        <v>201</v>
      </c>
      <c r="E447" s="8">
        <f>VLOOKUP(D447,episodes!$A$1:$B$76,2,FALSE)</f>
        <v>31</v>
      </c>
      <c r="F447" s="7" t="str">
        <f>VLOOKUP(D447,episodes!$A$1:$E$76,5,FALSE)</f>
        <v>Amok Time</v>
      </c>
      <c r="G447" s="7">
        <f>VLOOKUP(D447,episodes!$A$1:$D$76,3,FALSE)</f>
        <v>2</v>
      </c>
      <c r="H447" s="7">
        <f>VLOOKUP(D447,episodes!$A$1:$D$76,4,FALSE)</f>
        <v>1</v>
      </c>
      <c r="I447" s="11">
        <v>21</v>
      </c>
      <c r="J447" s="1" t="s">
        <v>2594</v>
      </c>
      <c r="K447" s="12"/>
      <c r="L447" s="12"/>
      <c r="M447" s="2"/>
      <c r="N447" s="5"/>
      <c r="O447" s="1"/>
      <c r="P447" s="2"/>
      <c r="V447" s="2"/>
    </row>
    <row r="448" spans="1:22" x14ac:dyDescent="0.3">
      <c r="A448" s="2" t="s">
        <v>1945</v>
      </c>
      <c r="B448" s="1" t="s">
        <v>773</v>
      </c>
      <c r="C448" s="28" t="s">
        <v>1984</v>
      </c>
      <c r="D448" s="3">
        <v>202</v>
      </c>
      <c r="E448" s="8">
        <f>VLOOKUP(D448,episodes!$A$1:$B$76,2,FALSE)</f>
        <v>32</v>
      </c>
      <c r="F448" s="7" t="str">
        <f>VLOOKUP(D448,episodes!$A$1:$E$76,5,FALSE)</f>
        <v>Who Mourns for Adonais?</v>
      </c>
      <c r="G448" s="7">
        <f>VLOOKUP(D448,episodes!$A$1:$D$76,3,FALSE)</f>
        <v>2</v>
      </c>
      <c r="H448" s="7">
        <f>VLOOKUP(D448,episodes!$A$1:$D$76,4,FALSE)</f>
        <v>2</v>
      </c>
      <c r="I448" s="11">
        <v>19</v>
      </c>
      <c r="J448" s="1" t="s">
        <v>2594</v>
      </c>
      <c r="K448" s="12"/>
      <c r="L448" s="12"/>
      <c r="M448" s="1"/>
      <c r="N448" s="1"/>
      <c r="O448" s="1"/>
      <c r="P448" s="1"/>
      <c r="V448" s="2"/>
    </row>
    <row r="449" spans="1:22" x14ac:dyDescent="0.3">
      <c r="A449" s="2" t="s">
        <v>1945</v>
      </c>
      <c r="B449" s="1" t="s">
        <v>773</v>
      </c>
      <c r="C449" s="28" t="s">
        <v>1984</v>
      </c>
      <c r="D449" s="4">
        <v>203</v>
      </c>
      <c r="E449" s="8">
        <f>VLOOKUP(D449,episodes!$A$1:$B$76,2,FALSE)</f>
        <v>33</v>
      </c>
      <c r="F449" s="7" t="str">
        <f>VLOOKUP(D449,episodes!$A$1:$E$76,5,FALSE)</f>
        <v>The Changeling</v>
      </c>
      <c r="G449" s="7">
        <f>VLOOKUP(D449,episodes!$A$1:$D$76,3,FALSE)</f>
        <v>2</v>
      </c>
      <c r="H449" s="7">
        <f>VLOOKUP(D449,episodes!$A$1:$D$76,4,FALSE)</f>
        <v>3</v>
      </c>
      <c r="I449" s="11">
        <v>14</v>
      </c>
      <c r="J449" s="1" t="s">
        <v>2594</v>
      </c>
      <c r="K449" s="12"/>
      <c r="L449" s="12"/>
      <c r="M449" s="2"/>
      <c r="N449" s="1"/>
      <c r="O449" s="1"/>
      <c r="P449" s="1"/>
      <c r="V449" s="2"/>
    </row>
    <row r="450" spans="1:22" x14ac:dyDescent="0.3">
      <c r="A450" s="2" t="s">
        <v>1945</v>
      </c>
      <c r="B450" s="1" t="s">
        <v>773</v>
      </c>
      <c r="C450" s="28" t="s">
        <v>1984</v>
      </c>
      <c r="D450" s="4">
        <v>203</v>
      </c>
      <c r="E450" s="8">
        <f>VLOOKUP(D450,episodes!$A$1:$B$76,2,FALSE)</f>
        <v>33</v>
      </c>
      <c r="F450" s="7" t="str">
        <f>VLOOKUP(D450,episodes!$A$1:$E$76,5,FALSE)</f>
        <v>The Changeling</v>
      </c>
      <c r="G450" s="7">
        <f>VLOOKUP(D450,episodes!$A$1:$D$76,3,FALSE)</f>
        <v>2</v>
      </c>
      <c r="H450" s="7">
        <f>VLOOKUP(D450,episodes!$A$1:$D$76,4,FALSE)</f>
        <v>3</v>
      </c>
      <c r="I450" s="11">
        <v>15</v>
      </c>
      <c r="J450" s="1" t="s">
        <v>2594</v>
      </c>
      <c r="K450" s="12"/>
      <c r="L450" s="12"/>
      <c r="M450" s="2"/>
      <c r="N450" s="1"/>
      <c r="O450" s="1"/>
      <c r="P450" s="1"/>
      <c r="V450" s="2"/>
    </row>
  </sheetData>
  <sortState ref="A2:J450">
    <sortCondition ref="A2:A450"/>
    <sortCondition ref="E2:E450"/>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117"/>
  <sheetViews>
    <sheetView workbookViewId="0">
      <selection sqref="A1:J1"/>
    </sheetView>
  </sheetViews>
  <sheetFormatPr defaultRowHeight="12" x14ac:dyDescent="0.3"/>
  <cols>
    <col min="1" max="1" width="20.21875" bestFit="1" customWidth="1"/>
    <col min="2" max="2" width="17.6640625" bestFit="1" customWidth="1"/>
    <col min="3" max="3" width="77.77734375" customWidth="1"/>
    <col min="4" max="4" width="7.88671875" bestFit="1" customWidth="1"/>
    <col min="5" max="5" width="7.5546875" bestFit="1" customWidth="1"/>
    <col min="6" max="6" width="26.88671875" bestFit="1" customWidth="1"/>
    <col min="7" max="7" width="2" bestFit="1" customWidth="1"/>
    <col min="8" max="8" width="3" bestFit="1" customWidth="1"/>
    <col min="9" max="9" width="16.109375" bestFit="1" customWidth="1"/>
    <col min="10" max="10" width="7.33203125" bestFit="1" customWidth="1"/>
  </cols>
  <sheetData>
    <row r="1" spans="1:10" x14ac:dyDescent="0.3">
      <c r="A1" s="34" t="s">
        <v>23</v>
      </c>
      <c r="B1" s="34" t="s">
        <v>738</v>
      </c>
      <c r="C1" s="35" t="s">
        <v>901</v>
      </c>
      <c r="D1" s="36" t="s">
        <v>898</v>
      </c>
      <c r="E1" s="37" t="s">
        <v>42</v>
      </c>
      <c r="F1" s="37" t="s">
        <v>43</v>
      </c>
      <c r="G1" s="37" t="s">
        <v>894</v>
      </c>
      <c r="H1" s="37" t="s">
        <v>895</v>
      </c>
      <c r="I1" s="36" t="s">
        <v>1744</v>
      </c>
      <c r="J1" s="36" t="s">
        <v>1745</v>
      </c>
    </row>
    <row r="2" spans="1:10" x14ac:dyDescent="0.3">
      <c r="A2" s="40" t="s">
        <v>1824</v>
      </c>
      <c r="B2" s="34" t="s">
        <v>728</v>
      </c>
      <c r="C2" s="35" t="s">
        <v>2726</v>
      </c>
      <c r="D2" s="41">
        <v>101</v>
      </c>
      <c r="E2" s="42">
        <f>VLOOKUP(D2,episodes!$A$1:$B$76,2,FALSE)</f>
        <v>2</v>
      </c>
      <c r="F2" s="37" t="str">
        <f>VLOOKUP(D2,episodes!$A$1:$E$76,5,FALSE)</f>
        <v>The Man Trap</v>
      </c>
      <c r="G2" s="37">
        <f>VLOOKUP(D2,episodes!$A$1:$D$76,3,FALSE)</f>
        <v>1</v>
      </c>
      <c r="H2" s="37">
        <f>VLOOKUP(D2,episodes!$A$1:$D$76,4,FALSE)</f>
        <v>1</v>
      </c>
      <c r="I2" s="36">
        <v>0</v>
      </c>
      <c r="J2" s="43" t="s">
        <v>3531</v>
      </c>
    </row>
    <row r="3" spans="1:10" x14ac:dyDescent="0.3">
      <c r="A3" s="40" t="s">
        <v>1824</v>
      </c>
      <c r="B3" s="34" t="s">
        <v>728</v>
      </c>
      <c r="C3" s="35" t="s">
        <v>2479</v>
      </c>
      <c r="D3" s="41">
        <v>101</v>
      </c>
      <c r="E3" s="42">
        <f>VLOOKUP(D3,episodes!$A$1:$B$76,2,FALSE)</f>
        <v>2</v>
      </c>
      <c r="F3" s="37" t="str">
        <f>VLOOKUP(D3,episodes!$A$1:$E$76,5,FALSE)</f>
        <v>The Man Trap</v>
      </c>
      <c r="G3" s="37">
        <f>VLOOKUP(D3,episodes!$A$1:$D$76,3,FALSE)</f>
        <v>1</v>
      </c>
      <c r="H3" s="37">
        <f>VLOOKUP(D3,episodes!$A$1:$D$76,4,FALSE)</f>
        <v>1</v>
      </c>
      <c r="I3" s="36">
        <v>1</v>
      </c>
      <c r="J3" s="43" t="s">
        <v>3531</v>
      </c>
    </row>
    <row r="4" spans="1:10" x14ac:dyDescent="0.3">
      <c r="A4" s="40" t="s">
        <v>1824</v>
      </c>
      <c r="B4" s="34" t="s">
        <v>728</v>
      </c>
      <c r="C4" s="35" t="s">
        <v>2733</v>
      </c>
      <c r="D4" s="41">
        <v>102</v>
      </c>
      <c r="E4" s="42">
        <f>VLOOKUP(D4,episodes!$A$1:$B$76,2,FALSE)</f>
        <v>3</v>
      </c>
      <c r="F4" s="37" t="str">
        <f>VLOOKUP(D4,episodes!$A$1:$E$76,5,FALSE)</f>
        <v>Charlie X</v>
      </c>
      <c r="G4" s="37">
        <f>VLOOKUP(D4,episodes!$A$1:$D$76,3,FALSE)</f>
        <v>1</v>
      </c>
      <c r="H4" s="37">
        <f>VLOOKUP(D4,episodes!$A$1:$D$76,4,FALSE)</f>
        <v>2</v>
      </c>
      <c r="I4" s="36">
        <v>0</v>
      </c>
      <c r="J4" s="43" t="s">
        <v>3531</v>
      </c>
    </row>
    <row r="5" spans="1:10" x14ac:dyDescent="0.3">
      <c r="A5" s="40" t="s">
        <v>1824</v>
      </c>
      <c r="B5" s="34" t="s">
        <v>728</v>
      </c>
      <c r="C5" s="35" t="s">
        <v>2734</v>
      </c>
      <c r="D5" s="41">
        <v>102</v>
      </c>
      <c r="E5" s="42">
        <f>VLOOKUP(D5,episodes!$A$1:$B$76,2,FALSE)</f>
        <v>3</v>
      </c>
      <c r="F5" s="37" t="str">
        <f>VLOOKUP(D5,episodes!$A$1:$E$76,5,FALSE)</f>
        <v>Charlie X</v>
      </c>
      <c r="G5" s="37">
        <f>VLOOKUP(D5,episodes!$A$1:$D$76,3,FALSE)</f>
        <v>1</v>
      </c>
      <c r="H5" s="37">
        <f>VLOOKUP(D5,episodes!$A$1:$D$76,4,FALSE)</f>
        <v>2</v>
      </c>
      <c r="I5" s="36">
        <v>1</v>
      </c>
      <c r="J5" s="43" t="s">
        <v>3531</v>
      </c>
    </row>
    <row r="6" spans="1:10" x14ac:dyDescent="0.3">
      <c r="A6" s="40" t="s">
        <v>1824</v>
      </c>
      <c r="B6" s="34" t="s">
        <v>728</v>
      </c>
      <c r="C6" s="35" t="s">
        <v>2735</v>
      </c>
      <c r="D6" s="41">
        <v>102</v>
      </c>
      <c r="E6" s="42">
        <f>VLOOKUP(D6,episodes!$A$1:$B$76,2,FALSE)</f>
        <v>3</v>
      </c>
      <c r="F6" s="37" t="str">
        <f>VLOOKUP(D6,episodes!$A$1:$E$76,5,FALSE)</f>
        <v>Charlie X</v>
      </c>
      <c r="G6" s="37">
        <f>VLOOKUP(D6,episodes!$A$1:$D$76,3,FALSE)</f>
        <v>1</v>
      </c>
      <c r="H6" s="37">
        <f>VLOOKUP(D6,episodes!$A$1:$D$76,4,FALSE)</f>
        <v>2</v>
      </c>
      <c r="I6" s="36">
        <v>2</v>
      </c>
      <c r="J6" s="43" t="s">
        <v>3531</v>
      </c>
    </row>
    <row r="7" spans="1:10" x14ac:dyDescent="0.3">
      <c r="A7" s="40" t="s">
        <v>1824</v>
      </c>
      <c r="B7" s="34" t="s">
        <v>728</v>
      </c>
      <c r="C7" s="35" t="s">
        <v>3518</v>
      </c>
      <c r="D7" s="41">
        <v>102</v>
      </c>
      <c r="E7" s="42">
        <f>VLOOKUP(D7,episodes!$A$1:$B$76,2,FALSE)</f>
        <v>3</v>
      </c>
      <c r="F7" s="37" t="str">
        <f>VLOOKUP(D7,episodes!$A$1:$E$76,5,FALSE)</f>
        <v>Charlie X</v>
      </c>
      <c r="G7" s="37">
        <f>VLOOKUP(D7,episodes!$A$1:$D$76,3,FALSE)</f>
        <v>1</v>
      </c>
      <c r="H7" s="37">
        <f>VLOOKUP(D7,episodes!$A$1:$D$76,4,FALSE)</f>
        <v>2</v>
      </c>
      <c r="I7" s="36">
        <v>3</v>
      </c>
      <c r="J7" s="43" t="s">
        <v>3531</v>
      </c>
    </row>
    <row r="8" spans="1:10" x14ac:dyDescent="0.3">
      <c r="A8" s="40" t="s">
        <v>1824</v>
      </c>
      <c r="B8" s="34" t="s">
        <v>728</v>
      </c>
      <c r="C8" s="35" t="s">
        <v>2736</v>
      </c>
      <c r="D8" s="41">
        <v>102</v>
      </c>
      <c r="E8" s="42">
        <f>VLOOKUP(D8,episodes!$A$1:$B$76,2,FALSE)</f>
        <v>3</v>
      </c>
      <c r="F8" s="37" t="str">
        <f>VLOOKUP(D8,episodes!$A$1:$E$76,5,FALSE)</f>
        <v>Charlie X</v>
      </c>
      <c r="G8" s="37">
        <f>VLOOKUP(D8,episodes!$A$1:$D$76,3,FALSE)</f>
        <v>1</v>
      </c>
      <c r="H8" s="37">
        <f>VLOOKUP(D8,episodes!$A$1:$D$76,4,FALSE)</f>
        <v>2</v>
      </c>
      <c r="I8" s="36">
        <v>4</v>
      </c>
      <c r="J8" s="43" t="s">
        <v>3531</v>
      </c>
    </row>
    <row r="9" spans="1:10" x14ac:dyDescent="0.3">
      <c r="A9" s="40" t="s">
        <v>1824</v>
      </c>
      <c r="B9" s="34" t="s">
        <v>728</v>
      </c>
      <c r="C9" s="35" t="s">
        <v>2737</v>
      </c>
      <c r="D9" s="41">
        <v>102</v>
      </c>
      <c r="E9" s="42">
        <f>VLOOKUP(D9,episodes!$A$1:$B$76,2,FALSE)</f>
        <v>3</v>
      </c>
      <c r="F9" s="37" t="str">
        <f>VLOOKUP(D9,episodes!$A$1:$E$76,5,FALSE)</f>
        <v>Charlie X</v>
      </c>
      <c r="G9" s="37">
        <f>VLOOKUP(D9,episodes!$A$1:$D$76,3,FALSE)</f>
        <v>1</v>
      </c>
      <c r="H9" s="37">
        <f>VLOOKUP(D9,episodes!$A$1:$D$76,4,FALSE)</f>
        <v>2</v>
      </c>
      <c r="I9" s="36">
        <v>5</v>
      </c>
      <c r="J9" s="43" t="s">
        <v>3531</v>
      </c>
    </row>
    <row r="10" spans="1:10" x14ac:dyDescent="0.3">
      <c r="A10" s="40" t="s">
        <v>1824</v>
      </c>
      <c r="B10" s="34" t="s">
        <v>728</v>
      </c>
      <c r="C10" s="35" t="s">
        <v>2738</v>
      </c>
      <c r="D10" s="41">
        <v>102</v>
      </c>
      <c r="E10" s="42">
        <f>VLOOKUP(D10,episodes!$A$1:$B$76,2,FALSE)</f>
        <v>3</v>
      </c>
      <c r="F10" s="37" t="str">
        <f>VLOOKUP(D10,episodes!$A$1:$E$76,5,FALSE)</f>
        <v>Charlie X</v>
      </c>
      <c r="G10" s="37">
        <f>VLOOKUP(D10,episodes!$A$1:$D$76,3,FALSE)</f>
        <v>1</v>
      </c>
      <c r="H10" s="37">
        <f>VLOOKUP(D10,episodes!$A$1:$D$76,4,FALSE)</f>
        <v>2</v>
      </c>
      <c r="I10" s="36">
        <v>6</v>
      </c>
      <c r="J10" s="43" t="s">
        <v>3531</v>
      </c>
    </row>
    <row r="11" spans="1:10" x14ac:dyDescent="0.3">
      <c r="A11" s="40" t="s">
        <v>1824</v>
      </c>
      <c r="B11" s="34" t="s">
        <v>728</v>
      </c>
      <c r="C11" s="50" t="s">
        <v>2713</v>
      </c>
      <c r="D11" s="41">
        <v>106</v>
      </c>
      <c r="E11" s="42">
        <f>VLOOKUP(D11,episodes!$A$1:$B$76,2,FALSE)</f>
        <v>7</v>
      </c>
      <c r="F11" s="37" t="str">
        <f>VLOOKUP(D11,episodes!$A$1:$E$76,5,FALSE)</f>
        <v>Mudd's Women</v>
      </c>
      <c r="G11" s="37">
        <f>VLOOKUP(D11,episodes!$A$1:$D$76,3,FALSE)</f>
        <v>1</v>
      </c>
      <c r="H11" s="37">
        <f>VLOOKUP(D11,episodes!$A$1:$D$76,4,FALSE)</f>
        <v>6</v>
      </c>
      <c r="I11" s="36">
        <v>0</v>
      </c>
      <c r="J11" s="43" t="s">
        <v>3531</v>
      </c>
    </row>
    <row r="12" spans="1:10" x14ac:dyDescent="0.3">
      <c r="A12" s="40" t="s">
        <v>1824</v>
      </c>
      <c r="B12" s="34" t="s">
        <v>728</v>
      </c>
      <c r="C12" s="35" t="s">
        <v>2760</v>
      </c>
      <c r="D12" s="41">
        <v>106</v>
      </c>
      <c r="E12" s="42">
        <f>VLOOKUP(D12,episodes!$A$1:$B$76,2,FALSE)</f>
        <v>7</v>
      </c>
      <c r="F12" s="37" t="str">
        <f>VLOOKUP(D12,episodes!$A$1:$E$76,5,FALSE)</f>
        <v>Mudd's Women</v>
      </c>
      <c r="G12" s="37">
        <f>VLOOKUP(D12,episodes!$A$1:$D$76,3,FALSE)</f>
        <v>1</v>
      </c>
      <c r="H12" s="37">
        <f>VLOOKUP(D12,episodes!$A$1:$D$76,4,FALSE)</f>
        <v>6</v>
      </c>
      <c r="I12" s="36">
        <v>1</v>
      </c>
      <c r="J12" s="43" t="s">
        <v>3531</v>
      </c>
    </row>
    <row r="13" spans="1:10" x14ac:dyDescent="0.3">
      <c r="A13" s="40" t="s">
        <v>1824</v>
      </c>
      <c r="B13" s="34" t="s">
        <v>728</v>
      </c>
      <c r="C13" s="35" t="s">
        <v>2761</v>
      </c>
      <c r="D13" s="41">
        <v>106</v>
      </c>
      <c r="E13" s="42">
        <f>VLOOKUP(D13,episodes!$A$1:$B$76,2,FALSE)</f>
        <v>7</v>
      </c>
      <c r="F13" s="37" t="str">
        <f>VLOOKUP(D13,episodes!$A$1:$E$76,5,FALSE)</f>
        <v>Mudd's Women</v>
      </c>
      <c r="G13" s="37">
        <f>VLOOKUP(D13,episodes!$A$1:$D$76,3,FALSE)</f>
        <v>1</v>
      </c>
      <c r="H13" s="37">
        <f>VLOOKUP(D13,episodes!$A$1:$D$76,4,FALSE)</f>
        <v>6</v>
      </c>
      <c r="I13" s="36">
        <v>2</v>
      </c>
      <c r="J13" s="43" t="s">
        <v>3531</v>
      </c>
    </row>
    <row r="14" spans="1:10" x14ac:dyDescent="0.3">
      <c r="A14" s="40" t="s">
        <v>1824</v>
      </c>
      <c r="B14" s="34" t="s">
        <v>728</v>
      </c>
      <c r="C14" s="35" t="s">
        <v>2768</v>
      </c>
      <c r="D14" s="41">
        <v>107</v>
      </c>
      <c r="E14" s="42">
        <f>VLOOKUP(D14,episodes!$A$1:$B$76,2,FALSE)</f>
        <v>8</v>
      </c>
      <c r="F14" s="37" t="str">
        <f>VLOOKUP(D14,episodes!$A$1:$E$76,5,FALSE)</f>
        <v>What Are Little Girls Made Of?</v>
      </c>
      <c r="G14" s="37">
        <f>VLOOKUP(D14,episodes!$A$1:$D$76,3,FALSE)</f>
        <v>1</v>
      </c>
      <c r="H14" s="37">
        <f>VLOOKUP(D14,episodes!$A$1:$D$76,4,FALSE)</f>
        <v>7</v>
      </c>
      <c r="I14" s="36">
        <v>0</v>
      </c>
      <c r="J14" s="43" t="s">
        <v>3531</v>
      </c>
    </row>
    <row r="15" spans="1:10" x14ac:dyDescent="0.3">
      <c r="A15" s="40" t="s">
        <v>1824</v>
      </c>
      <c r="B15" s="34" t="s">
        <v>728</v>
      </c>
      <c r="C15" s="35" t="s">
        <v>2769</v>
      </c>
      <c r="D15" s="41">
        <v>107</v>
      </c>
      <c r="E15" s="42">
        <f>VLOOKUP(D15,episodes!$A$1:$B$76,2,FALSE)</f>
        <v>8</v>
      </c>
      <c r="F15" s="37" t="str">
        <f>VLOOKUP(D15,episodes!$A$1:$E$76,5,FALSE)</f>
        <v>What Are Little Girls Made Of?</v>
      </c>
      <c r="G15" s="37">
        <f>VLOOKUP(D15,episodes!$A$1:$D$76,3,FALSE)</f>
        <v>1</v>
      </c>
      <c r="H15" s="37">
        <f>VLOOKUP(D15,episodes!$A$1:$D$76,4,FALSE)</f>
        <v>7</v>
      </c>
      <c r="I15" s="36">
        <v>1</v>
      </c>
      <c r="J15" s="43" t="s">
        <v>3531</v>
      </c>
    </row>
    <row r="16" spans="1:10" x14ac:dyDescent="0.3">
      <c r="A16" s="40" t="s">
        <v>1824</v>
      </c>
      <c r="B16" s="34" t="s">
        <v>728</v>
      </c>
      <c r="C16" s="35" t="s">
        <v>2770</v>
      </c>
      <c r="D16" s="41">
        <v>107</v>
      </c>
      <c r="E16" s="42">
        <f>VLOOKUP(D16,episodes!$A$1:$B$76,2,FALSE)</f>
        <v>8</v>
      </c>
      <c r="F16" s="37" t="str">
        <f>VLOOKUP(D16,episodes!$A$1:$E$76,5,FALSE)</f>
        <v>What Are Little Girls Made Of?</v>
      </c>
      <c r="G16" s="37">
        <f>VLOOKUP(D16,episodes!$A$1:$D$76,3,FALSE)</f>
        <v>1</v>
      </c>
      <c r="H16" s="37">
        <f>VLOOKUP(D16,episodes!$A$1:$D$76,4,FALSE)</f>
        <v>7</v>
      </c>
      <c r="I16" s="36">
        <v>2</v>
      </c>
      <c r="J16" s="43" t="s">
        <v>3531</v>
      </c>
    </row>
    <row r="17" spans="1:10" x14ac:dyDescent="0.3">
      <c r="A17" s="40" t="s">
        <v>1824</v>
      </c>
      <c r="B17" s="34" t="s">
        <v>728</v>
      </c>
      <c r="C17" s="35" t="s">
        <v>2771</v>
      </c>
      <c r="D17" s="41">
        <v>107</v>
      </c>
      <c r="E17" s="42">
        <f>VLOOKUP(D17,episodes!$A$1:$B$76,2,FALSE)</f>
        <v>8</v>
      </c>
      <c r="F17" s="37" t="str">
        <f>VLOOKUP(D17,episodes!$A$1:$E$76,5,FALSE)</f>
        <v>What Are Little Girls Made Of?</v>
      </c>
      <c r="G17" s="37">
        <f>VLOOKUP(D17,episodes!$A$1:$D$76,3,FALSE)</f>
        <v>1</v>
      </c>
      <c r="H17" s="37">
        <f>VLOOKUP(D17,episodes!$A$1:$D$76,4,FALSE)</f>
        <v>7</v>
      </c>
      <c r="I17" s="36">
        <v>3</v>
      </c>
      <c r="J17" s="43" t="s">
        <v>3531</v>
      </c>
    </row>
    <row r="18" spans="1:10" x14ac:dyDescent="0.3">
      <c r="A18" s="40" t="s">
        <v>1824</v>
      </c>
      <c r="B18" s="34" t="s">
        <v>728</v>
      </c>
      <c r="C18" s="35" t="s">
        <v>2772</v>
      </c>
      <c r="D18" s="41">
        <v>107</v>
      </c>
      <c r="E18" s="42">
        <f>VLOOKUP(D18,episodes!$A$1:$B$76,2,FALSE)</f>
        <v>8</v>
      </c>
      <c r="F18" s="37" t="str">
        <f>VLOOKUP(D18,episodes!$A$1:$E$76,5,FALSE)</f>
        <v>What Are Little Girls Made Of?</v>
      </c>
      <c r="G18" s="37">
        <f>VLOOKUP(D18,episodes!$A$1:$D$76,3,FALSE)</f>
        <v>1</v>
      </c>
      <c r="H18" s="37">
        <f>VLOOKUP(D18,episodes!$A$1:$D$76,4,FALSE)</f>
        <v>7</v>
      </c>
      <c r="I18" s="36">
        <v>4</v>
      </c>
      <c r="J18" s="43" t="s">
        <v>3531</v>
      </c>
    </row>
    <row r="19" spans="1:10" x14ac:dyDescent="0.3">
      <c r="A19" s="40" t="s">
        <v>1824</v>
      </c>
      <c r="B19" s="34" t="s">
        <v>728</v>
      </c>
      <c r="C19" s="35" t="s">
        <v>2778</v>
      </c>
      <c r="D19" s="41">
        <v>109</v>
      </c>
      <c r="E19" s="42">
        <f>VLOOKUP(D19,episodes!$A$1:$B$76,2,FALSE)</f>
        <v>10</v>
      </c>
      <c r="F19" s="37" t="str">
        <f>VLOOKUP(D19,episodes!$A$1:$E$76,5,FALSE)</f>
        <v>Dagger of the Mind</v>
      </c>
      <c r="G19" s="37">
        <f>VLOOKUP(D19,episodes!$A$1:$D$76,3,FALSE)</f>
        <v>1</v>
      </c>
      <c r="H19" s="37">
        <f>VLOOKUP(D19,episodes!$A$1:$D$76,4,FALSE)</f>
        <v>9</v>
      </c>
      <c r="I19" s="36">
        <v>0</v>
      </c>
      <c r="J19" s="43" t="s">
        <v>3531</v>
      </c>
    </row>
    <row r="20" spans="1:10" x14ac:dyDescent="0.3">
      <c r="A20" s="40" t="s">
        <v>1824</v>
      </c>
      <c r="B20" s="34" t="s">
        <v>728</v>
      </c>
      <c r="C20" s="35" t="s">
        <v>2779</v>
      </c>
      <c r="D20" s="41">
        <v>109</v>
      </c>
      <c r="E20" s="42">
        <f>VLOOKUP(D20,episodes!$A$1:$B$76,2,FALSE)</f>
        <v>10</v>
      </c>
      <c r="F20" s="37" t="str">
        <f>VLOOKUP(D20,episodes!$A$1:$E$76,5,FALSE)</f>
        <v>Dagger of the Mind</v>
      </c>
      <c r="G20" s="37">
        <f>VLOOKUP(D20,episodes!$A$1:$D$76,3,FALSE)</f>
        <v>1</v>
      </c>
      <c r="H20" s="37">
        <f>VLOOKUP(D20,episodes!$A$1:$D$76,4,FALSE)</f>
        <v>9</v>
      </c>
      <c r="I20" s="36">
        <v>1</v>
      </c>
      <c r="J20" s="43" t="s">
        <v>3531</v>
      </c>
    </row>
    <row r="21" spans="1:10" x14ac:dyDescent="0.3">
      <c r="A21" s="40" t="s">
        <v>1824</v>
      </c>
      <c r="B21" s="34" t="s">
        <v>728</v>
      </c>
      <c r="C21" s="35" t="s">
        <v>2780</v>
      </c>
      <c r="D21" s="41">
        <v>109</v>
      </c>
      <c r="E21" s="42">
        <f>VLOOKUP(D21,episodes!$A$1:$B$76,2,FALSE)</f>
        <v>10</v>
      </c>
      <c r="F21" s="37" t="str">
        <f>VLOOKUP(D21,episodes!$A$1:$E$76,5,FALSE)</f>
        <v>Dagger of the Mind</v>
      </c>
      <c r="G21" s="37">
        <f>VLOOKUP(D21,episodes!$A$1:$D$76,3,FALSE)</f>
        <v>1</v>
      </c>
      <c r="H21" s="37">
        <f>VLOOKUP(D21,episodes!$A$1:$D$76,4,FALSE)</f>
        <v>9</v>
      </c>
      <c r="I21" s="36">
        <v>2</v>
      </c>
      <c r="J21" s="43" t="s">
        <v>3531</v>
      </c>
    </row>
    <row r="22" spans="1:10" x14ac:dyDescent="0.3">
      <c r="A22" s="40" t="s">
        <v>1824</v>
      </c>
      <c r="B22" s="34" t="s">
        <v>728</v>
      </c>
      <c r="C22" s="35" t="s">
        <v>2781</v>
      </c>
      <c r="D22" s="41">
        <v>109</v>
      </c>
      <c r="E22" s="42">
        <f>VLOOKUP(D22,episodes!$A$1:$B$76,2,FALSE)</f>
        <v>10</v>
      </c>
      <c r="F22" s="37" t="str">
        <f>VLOOKUP(D22,episodes!$A$1:$E$76,5,FALSE)</f>
        <v>Dagger of the Mind</v>
      </c>
      <c r="G22" s="37">
        <f>VLOOKUP(D22,episodes!$A$1:$D$76,3,FALSE)</f>
        <v>1</v>
      </c>
      <c r="H22" s="37">
        <f>VLOOKUP(D22,episodes!$A$1:$D$76,4,FALSE)</f>
        <v>9</v>
      </c>
      <c r="I22" s="36">
        <v>3</v>
      </c>
      <c r="J22" s="43" t="s">
        <v>3531</v>
      </c>
    </row>
    <row r="23" spans="1:10" x14ac:dyDescent="0.3">
      <c r="A23" s="40" t="s">
        <v>1824</v>
      </c>
      <c r="B23" s="34" t="s">
        <v>728</v>
      </c>
      <c r="C23" s="50" t="s">
        <v>3225</v>
      </c>
      <c r="D23" s="41">
        <v>110</v>
      </c>
      <c r="E23" s="42">
        <f>VLOOKUP(D23,episodes!$A$1:$B$76,2,FALSE)</f>
        <v>11</v>
      </c>
      <c r="F23" s="37" t="str">
        <f>VLOOKUP(D23,episodes!$A$1:$E$76,5,FALSE)</f>
        <v>The Corbomite Maneuver</v>
      </c>
      <c r="G23" s="37">
        <f>VLOOKUP(D23,episodes!$A$1:$D$76,3,FALSE)</f>
        <v>1</v>
      </c>
      <c r="H23" s="37">
        <f>VLOOKUP(D23,episodes!$A$1:$D$76,4,FALSE)</f>
        <v>10</v>
      </c>
      <c r="I23" s="36">
        <v>0</v>
      </c>
      <c r="J23" s="43" t="s">
        <v>3531</v>
      </c>
    </row>
    <row r="24" spans="1:10" x14ac:dyDescent="0.3">
      <c r="A24" s="40" t="s">
        <v>1824</v>
      </c>
      <c r="B24" s="34" t="s">
        <v>728</v>
      </c>
      <c r="C24" s="35" t="s">
        <v>2784</v>
      </c>
      <c r="D24" s="41">
        <v>110</v>
      </c>
      <c r="E24" s="42">
        <f>VLOOKUP(D24,episodes!$A$1:$B$76,2,FALSE)</f>
        <v>11</v>
      </c>
      <c r="F24" s="37" t="str">
        <f>VLOOKUP(D24,episodes!$A$1:$E$76,5,FALSE)</f>
        <v>The Corbomite Maneuver</v>
      </c>
      <c r="G24" s="37">
        <f>VLOOKUP(D24,episodes!$A$1:$D$76,3,FALSE)</f>
        <v>1</v>
      </c>
      <c r="H24" s="37">
        <f>VLOOKUP(D24,episodes!$A$1:$D$76,4,FALSE)</f>
        <v>10</v>
      </c>
      <c r="I24" s="36">
        <v>1</v>
      </c>
      <c r="J24" s="43" t="s">
        <v>3531</v>
      </c>
    </row>
    <row r="25" spans="1:10" x14ac:dyDescent="0.3">
      <c r="A25" s="40" t="s">
        <v>1824</v>
      </c>
      <c r="B25" s="34" t="s">
        <v>728</v>
      </c>
      <c r="C25" s="35" t="s">
        <v>3519</v>
      </c>
      <c r="D25" s="41">
        <v>110</v>
      </c>
      <c r="E25" s="42">
        <f>VLOOKUP(D25,episodes!$A$1:$B$76,2,FALSE)</f>
        <v>11</v>
      </c>
      <c r="F25" s="37" t="str">
        <f>VLOOKUP(D25,episodes!$A$1:$E$76,5,FALSE)</f>
        <v>The Corbomite Maneuver</v>
      </c>
      <c r="G25" s="37">
        <f>VLOOKUP(D25,episodes!$A$1:$D$76,3,FALSE)</f>
        <v>1</v>
      </c>
      <c r="H25" s="37">
        <f>VLOOKUP(D25,episodes!$A$1:$D$76,4,FALSE)</f>
        <v>10</v>
      </c>
      <c r="I25" s="36">
        <v>2</v>
      </c>
      <c r="J25" s="43" t="s">
        <v>3531</v>
      </c>
    </row>
    <row r="26" spans="1:10" x14ac:dyDescent="0.3">
      <c r="A26" s="40" t="s">
        <v>1824</v>
      </c>
      <c r="B26" s="34" t="s">
        <v>728</v>
      </c>
      <c r="C26" s="35" t="s">
        <v>3519</v>
      </c>
      <c r="D26" s="41">
        <v>110</v>
      </c>
      <c r="E26" s="42">
        <f>VLOOKUP(D26,episodes!$A$1:$B$76,2,FALSE)</f>
        <v>11</v>
      </c>
      <c r="F26" s="37" t="str">
        <f>VLOOKUP(D26,episodes!$A$1:$E$76,5,FALSE)</f>
        <v>The Corbomite Maneuver</v>
      </c>
      <c r="G26" s="37">
        <f>VLOOKUP(D26,episodes!$A$1:$D$76,3,FALSE)</f>
        <v>1</v>
      </c>
      <c r="H26" s="37">
        <f>VLOOKUP(D26,episodes!$A$1:$D$76,4,FALSE)</f>
        <v>10</v>
      </c>
      <c r="I26" s="36">
        <v>3</v>
      </c>
      <c r="J26" s="43" t="s">
        <v>3531</v>
      </c>
    </row>
    <row r="27" spans="1:10" x14ac:dyDescent="0.3">
      <c r="A27" s="40" t="s">
        <v>1824</v>
      </c>
      <c r="B27" s="34" t="s">
        <v>728</v>
      </c>
      <c r="C27" s="35" t="s">
        <v>3519</v>
      </c>
      <c r="D27" s="41">
        <v>110</v>
      </c>
      <c r="E27" s="42">
        <f>VLOOKUP(D27,episodes!$A$1:$B$76,2,FALSE)</f>
        <v>11</v>
      </c>
      <c r="F27" s="37" t="str">
        <f>VLOOKUP(D27,episodes!$A$1:$E$76,5,FALSE)</f>
        <v>The Corbomite Maneuver</v>
      </c>
      <c r="G27" s="37">
        <f>VLOOKUP(D27,episodes!$A$1:$D$76,3,FALSE)</f>
        <v>1</v>
      </c>
      <c r="H27" s="37">
        <f>VLOOKUP(D27,episodes!$A$1:$D$76,4,FALSE)</f>
        <v>10</v>
      </c>
      <c r="I27" s="36">
        <v>4</v>
      </c>
      <c r="J27" s="43" t="s">
        <v>3531</v>
      </c>
    </row>
    <row r="28" spans="1:10" x14ac:dyDescent="0.3">
      <c r="A28" s="40" t="s">
        <v>1824</v>
      </c>
      <c r="B28" s="34" t="s">
        <v>728</v>
      </c>
      <c r="C28" s="35" t="s">
        <v>3519</v>
      </c>
      <c r="D28" s="41">
        <v>110</v>
      </c>
      <c r="E28" s="42">
        <f>VLOOKUP(D28,episodes!$A$1:$B$76,2,FALSE)</f>
        <v>11</v>
      </c>
      <c r="F28" s="37" t="str">
        <f>VLOOKUP(D28,episodes!$A$1:$E$76,5,FALSE)</f>
        <v>The Corbomite Maneuver</v>
      </c>
      <c r="G28" s="37">
        <f>VLOOKUP(D28,episodes!$A$1:$D$76,3,FALSE)</f>
        <v>1</v>
      </c>
      <c r="H28" s="37">
        <f>VLOOKUP(D28,episodes!$A$1:$D$76,4,FALSE)</f>
        <v>10</v>
      </c>
      <c r="I28" s="36">
        <v>5</v>
      </c>
      <c r="J28" s="43" t="s">
        <v>3531</v>
      </c>
    </row>
    <row r="29" spans="1:10" x14ac:dyDescent="0.3">
      <c r="A29" s="40" t="s">
        <v>1824</v>
      </c>
      <c r="B29" s="34" t="s">
        <v>728</v>
      </c>
      <c r="C29" s="35" t="s">
        <v>3519</v>
      </c>
      <c r="D29" s="41">
        <v>110</v>
      </c>
      <c r="E29" s="42">
        <f>VLOOKUP(D29,episodes!$A$1:$B$76,2,FALSE)</f>
        <v>11</v>
      </c>
      <c r="F29" s="37" t="str">
        <f>VLOOKUP(D29,episodes!$A$1:$E$76,5,FALSE)</f>
        <v>The Corbomite Maneuver</v>
      </c>
      <c r="G29" s="37">
        <f>VLOOKUP(D29,episodes!$A$1:$D$76,3,FALSE)</f>
        <v>1</v>
      </c>
      <c r="H29" s="37">
        <f>VLOOKUP(D29,episodes!$A$1:$D$76,4,FALSE)</f>
        <v>10</v>
      </c>
      <c r="I29" s="36">
        <v>6</v>
      </c>
      <c r="J29" s="43" t="s">
        <v>3531</v>
      </c>
    </row>
    <row r="30" spans="1:10" x14ac:dyDescent="0.3">
      <c r="A30" s="40" t="s">
        <v>1824</v>
      </c>
      <c r="B30" s="34" t="s">
        <v>728</v>
      </c>
      <c r="C30" s="50" t="s">
        <v>3224</v>
      </c>
      <c r="D30" s="41">
        <v>110</v>
      </c>
      <c r="E30" s="42">
        <f>VLOOKUP(D30,episodes!$A$1:$B$76,2,FALSE)</f>
        <v>11</v>
      </c>
      <c r="F30" s="37" t="str">
        <f>VLOOKUP(D30,episodes!$A$1:$E$76,5,FALSE)</f>
        <v>The Corbomite Maneuver</v>
      </c>
      <c r="G30" s="37">
        <f>VLOOKUP(D30,episodes!$A$1:$D$76,3,FALSE)</f>
        <v>1</v>
      </c>
      <c r="H30" s="37">
        <f>VLOOKUP(D30,episodes!$A$1:$D$76,4,FALSE)</f>
        <v>10</v>
      </c>
      <c r="I30" s="36">
        <v>7</v>
      </c>
      <c r="J30" s="43" t="s">
        <v>3531</v>
      </c>
    </row>
    <row r="31" spans="1:10" x14ac:dyDescent="0.3">
      <c r="A31" s="40" t="s">
        <v>1824</v>
      </c>
      <c r="B31" s="34" t="s">
        <v>728</v>
      </c>
      <c r="C31" s="35" t="s">
        <v>2785</v>
      </c>
      <c r="D31" s="41">
        <v>110</v>
      </c>
      <c r="E31" s="42">
        <f>VLOOKUP(D31,episodes!$A$1:$B$76,2,FALSE)</f>
        <v>11</v>
      </c>
      <c r="F31" s="37" t="str">
        <f>VLOOKUP(D31,episodes!$A$1:$E$76,5,FALSE)</f>
        <v>The Corbomite Maneuver</v>
      </c>
      <c r="G31" s="37">
        <f>VLOOKUP(D31,episodes!$A$1:$D$76,3,FALSE)</f>
        <v>1</v>
      </c>
      <c r="H31" s="37">
        <f>VLOOKUP(D31,episodes!$A$1:$D$76,4,FALSE)</f>
        <v>10</v>
      </c>
      <c r="I31" s="36">
        <v>8</v>
      </c>
      <c r="J31" s="43" t="s">
        <v>3531</v>
      </c>
    </row>
    <row r="32" spans="1:10" x14ac:dyDescent="0.3">
      <c r="A32" s="40" t="s">
        <v>1824</v>
      </c>
      <c r="B32" s="34" t="s">
        <v>728</v>
      </c>
      <c r="C32" s="35" t="s">
        <v>3226</v>
      </c>
      <c r="D32" s="41">
        <v>110</v>
      </c>
      <c r="E32" s="42">
        <f>VLOOKUP(D32,episodes!$A$1:$B$76,2,FALSE)</f>
        <v>11</v>
      </c>
      <c r="F32" s="37" t="str">
        <f>VLOOKUP(D32,episodes!$A$1:$E$76,5,FALSE)</f>
        <v>The Corbomite Maneuver</v>
      </c>
      <c r="G32" s="37">
        <f>VLOOKUP(D32,episodes!$A$1:$D$76,3,FALSE)</f>
        <v>1</v>
      </c>
      <c r="H32" s="37">
        <f>VLOOKUP(D32,episodes!$A$1:$D$76,4,FALSE)</f>
        <v>10</v>
      </c>
      <c r="I32" s="36">
        <v>9</v>
      </c>
      <c r="J32" s="43" t="s">
        <v>3531</v>
      </c>
    </row>
    <row r="33" spans="1:10" x14ac:dyDescent="0.3">
      <c r="A33" s="40" t="s">
        <v>1824</v>
      </c>
      <c r="B33" s="34" t="s">
        <v>728</v>
      </c>
      <c r="C33" s="35" t="s">
        <v>2786</v>
      </c>
      <c r="D33" s="41">
        <v>110</v>
      </c>
      <c r="E33" s="42">
        <f>VLOOKUP(D33,episodes!$A$1:$B$76,2,FALSE)</f>
        <v>11</v>
      </c>
      <c r="F33" s="37" t="str">
        <f>VLOOKUP(D33,episodes!$A$1:$E$76,5,FALSE)</f>
        <v>The Corbomite Maneuver</v>
      </c>
      <c r="G33" s="37">
        <f>VLOOKUP(D33,episodes!$A$1:$D$76,3,FALSE)</f>
        <v>1</v>
      </c>
      <c r="H33" s="37">
        <f>VLOOKUP(D33,episodes!$A$1:$D$76,4,FALSE)</f>
        <v>10</v>
      </c>
      <c r="I33" s="36">
        <v>10</v>
      </c>
      <c r="J33" s="43" t="s">
        <v>3531</v>
      </c>
    </row>
    <row r="34" spans="1:10" x14ac:dyDescent="0.3">
      <c r="A34" s="40" t="s">
        <v>1824</v>
      </c>
      <c r="B34" s="34" t="s">
        <v>728</v>
      </c>
      <c r="C34" s="35" t="s">
        <v>2798</v>
      </c>
      <c r="D34" s="41">
        <v>111</v>
      </c>
      <c r="E34" s="42">
        <f>VLOOKUP(D34,episodes!$A$1:$B$76,2,FALSE)</f>
        <v>12</v>
      </c>
      <c r="F34" s="37" t="str">
        <f>VLOOKUP(D34,episodes!$A$1:$E$76,5,FALSE)</f>
        <v>The Menagerie, Part I</v>
      </c>
      <c r="G34" s="37">
        <f>VLOOKUP(D34,episodes!$A$1:$D$76,3,FALSE)</f>
        <v>1</v>
      </c>
      <c r="H34" s="37">
        <f>VLOOKUP(D34,episodes!$A$1:$D$76,4,FALSE)</f>
        <v>11</v>
      </c>
      <c r="I34" s="36">
        <v>0</v>
      </c>
      <c r="J34" s="43" t="s">
        <v>3531</v>
      </c>
    </row>
    <row r="35" spans="1:10" x14ac:dyDescent="0.3">
      <c r="A35" s="40" t="s">
        <v>1824</v>
      </c>
      <c r="B35" s="34" t="s">
        <v>728</v>
      </c>
      <c r="C35" s="35" t="s">
        <v>2799</v>
      </c>
      <c r="D35" s="41">
        <v>111</v>
      </c>
      <c r="E35" s="42">
        <f>VLOOKUP(D35,episodes!$A$1:$B$76,2,FALSE)</f>
        <v>12</v>
      </c>
      <c r="F35" s="37" t="str">
        <f>VLOOKUP(D35,episodes!$A$1:$E$76,5,FALSE)</f>
        <v>The Menagerie, Part I</v>
      </c>
      <c r="G35" s="37">
        <f>VLOOKUP(D35,episodes!$A$1:$D$76,3,FALSE)</f>
        <v>1</v>
      </c>
      <c r="H35" s="37">
        <f>VLOOKUP(D35,episodes!$A$1:$D$76,4,FALSE)</f>
        <v>11</v>
      </c>
      <c r="I35" s="36">
        <v>1</v>
      </c>
      <c r="J35" s="43" t="s">
        <v>3531</v>
      </c>
    </row>
    <row r="36" spans="1:10" x14ac:dyDescent="0.3">
      <c r="A36" s="40" t="s">
        <v>1824</v>
      </c>
      <c r="B36" s="34" t="s">
        <v>728</v>
      </c>
      <c r="C36" s="35" t="s">
        <v>2800</v>
      </c>
      <c r="D36" s="41">
        <v>111</v>
      </c>
      <c r="E36" s="42">
        <f>VLOOKUP(D36,episodes!$A$1:$B$76,2,FALSE)</f>
        <v>12</v>
      </c>
      <c r="F36" s="37" t="str">
        <f>VLOOKUP(D36,episodes!$A$1:$E$76,5,FALSE)</f>
        <v>The Menagerie, Part I</v>
      </c>
      <c r="G36" s="37">
        <f>VLOOKUP(D36,episodes!$A$1:$D$76,3,FALSE)</f>
        <v>1</v>
      </c>
      <c r="H36" s="37">
        <f>VLOOKUP(D36,episodes!$A$1:$D$76,4,FALSE)</f>
        <v>11</v>
      </c>
      <c r="I36" s="36">
        <v>2</v>
      </c>
      <c r="J36" s="43" t="s">
        <v>3531</v>
      </c>
    </row>
    <row r="37" spans="1:10" x14ac:dyDescent="0.3">
      <c r="A37" s="40" t="s">
        <v>1824</v>
      </c>
      <c r="B37" s="34" t="s">
        <v>728</v>
      </c>
      <c r="C37" s="35" t="s">
        <v>2801</v>
      </c>
      <c r="D37" s="41">
        <v>111</v>
      </c>
      <c r="E37" s="42">
        <f>VLOOKUP(D37,episodes!$A$1:$B$76,2,FALSE)</f>
        <v>12</v>
      </c>
      <c r="F37" s="37" t="str">
        <f>VLOOKUP(D37,episodes!$A$1:$E$76,5,FALSE)</f>
        <v>The Menagerie, Part I</v>
      </c>
      <c r="G37" s="37">
        <f>VLOOKUP(D37,episodes!$A$1:$D$76,3,FALSE)</f>
        <v>1</v>
      </c>
      <c r="H37" s="37">
        <f>VLOOKUP(D37,episodes!$A$1:$D$76,4,FALSE)</f>
        <v>11</v>
      </c>
      <c r="I37" s="36">
        <v>3</v>
      </c>
      <c r="J37" s="43" t="s">
        <v>3531</v>
      </c>
    </row>
    <row r="38" spans="1:10" x14ac:dyDescent="0.3">
      <c r="A38" s="40" t="s">
        <v>1824</v>
      </c>
      <c r="B38" s="34" t="s">
        <v>728</v>
      </c>
      <c r="C38" s="35" t="s">
        <v>3530</v>
      </c>
      <c r="D38" s="41">
        <v>111</v>
      </c>
      <c r="E38" s="42">
        <f>VLOOKUP(D38,episodes!$A$1:$B$76,2,FALSE)</f>
        <v>12</v>
      </c>
      <c r="F38" s="37" t="str">
        <f>VLOOKUP(D38,episodes!$A$1:$E$76,5,FALSE)</f>
        <v>The Menagerie, Part I</v>
      </c>
      <c r="G38" s="37">
        <f>VLOOKUP(D38,episodes!$A$1:$D$76,3,FALSE)</f>
        <v>1</v>
      </c>
      <c r="H38" s="37">
        <f>VLOOKUP(D38,episodes!$A$1:$D$76,4,FALSE)</f>
        <v>11</v>
      </c>
      <c r="I38" s="36">
        <v>4</v>
      </c>
      <c r="J38" s="43" t="s">
        <v>3531</v>
      </c>
    </row>
    <row r="39" spans="1:10" x14ac:dyDescent="0.3">
      <c r="A39" s="40" t="s">
        <v>1824</v>
      </c>
      <c r="B39" s="34" t="s">
        <v>728</v>
      </c>
      <c r="C39" s="35" t="s">
        <v>2802</v>
      </c>
      <c r="D39" s="41">
        <v>113</v>
      </c>
      <c r="E39" s="42">
        <f>VLOOKUP(D39,episodes!$A$1:$B$76,2,FALSE)</f>
        <v>14</v>
      </c>
      <c r="F39" s="37" t="str">
        <f>VLOOKUP(D39,episodes!$A$1:$E$76,5,FALSE)</f>
        <v>The Conscience of the King</v>
      </c>
      <c r="G39" s="37">
        <f>VLOOKUP(D39,episodes!$A$1:$D$76,3,FALSE)</f>
        <v>1</v>
      </c>
      <c r="H39" s="37">
        <f>VLOOKUP(D39,episodes!$A$1:$D$76,4,FALSE)</f>
        <v>13</v>
      </c>
      <c r="I39" s="36">
        <v>0</v>
      </c>
      <c r="J39" s="43" t="s">
        <v>3531</v>
      </c>
    </row>
    <row r="40" spans="1:10" x14ac:dyDescent="0.3">
      <c r="A40" s="40" t="s">
        <v>1824</v>
      </c>
      <c r="B40" s="34" t="s">
        <v>728</v>
      </c>
      <c r="C40" s="35" t="s">
        <v>2804</v>
      </c>
      <c r="D40" s="48">
        <v>114</v>
      </c>
      <c r="E40" s="42">
        <f>VLOOKUP(D40,episodes!$A$1:$B$76,2,FALSE)</f>
        <v>15</v>
      </c>
      <c r="F40" s="37" t="str">
        <f>VLOOKUP(D40,episodes!$A$1:$E$76,5,FALSE)</f>
        <v>Balance of Terror</v>
      </c>
      <c r="G40" s="37">
        <f>VLOOKUP(D40,episodes!$A$1:$D$76,3,FALSE)</f>
        <v>1</v>
      </c>
      <c r="H40" s="37">
        <f>VLOOKUP(D40,episodes!$A$1:$D$76,4,FALSE)</f>
        <v>14</v>
      </c>
      <c r="I40" s="36">
        <v>0</v>
      </c>
      <c r="J40" s="43" t="s">
        <v>3531</v>
      </c>
    </row>
    <row r="41" spans="1:10" x14ac:dyDescent="0.3">
      <c r="A41" s="40" t="s">
        <v>1824</v>
      </c>
      <c r="B41" s="34" t="s">
        <v>728</v>
      </c>
      <c r="C41" s="35" t="s">
        <v>3258</v>
      </c>
      <c r="D41" s="48">
        <v>114</v>
      </c>
      <c r="E41" s="42">
        <f>VLOOKUP(D41,episodes!$A$1:$B$76,2,FALSE)</f>
        <v>15</v>
      </c>
      <c r="F41" s="37" t="str">
        <f>VLOOKUP(D41,episodes!$A$1:$E$76,5,FALSE)</f>
        <v>Balance of Terror</v>
      </c>
      <c r="G41" s="37">
        <f>VLOOKUP(D41,episodes!$A$1:$D$76,3,FALSE)</f>
        <v>1</v>
      </c>
      <c r="H41" s="37">
        <f>VLOOKUP(D41,episodes!$A$1:$D$76,4,FALSE)</f>
        <v>14</v>
      </c>
      <c r="I41" s="36">
        <v>1</v>
      </c>
      <c r="J41" s="43" t="s">
        <v>3531</v>
      </c>
    </row>
    <row r="42" spans="1:10" x14ac:dyDescent="0.3">
      <c r="A42" s="40" t="s">
        <v>1824</v>
      </c>
      <c r="B42" s="34" t="s">
        <v>728</v>
      </c>
      <c r="C42" s="35" t="s">
        <v>3259</v>
      </c>
      <c r="D42" s="48">
        <v>114</v>
      </c>
      <c r="E42" s="42">
        <f>VLOOKUP(D42,episodes!$A$1:$B$76,2,FALSE)</f>
        <v>15</v>
      </c>
      <c r="F42" s="37" t="str">
        <f>VLOOKUP(D42,episodes!$A$1:$E$76,5,FALSE)</f>
        <v>Balance of Terror</v>
      </c>
      <c r="G42" s="37">
        <f>VLOOKUP(D42,episodes!$A$1:$D$76,3,FALSE)</f>
        <v>1</v>
      </c>
      <c r="H42" s="37">
        <f>VLOOKUP(D42,episodes!$A$1:$D$76,4,FALSE)</f>
        <v>14</v>
      </c>
      <c r="I42" s="36">
        <v>2</v>
      </c>
      <c r="J42" s="43" t="s">
        <v>3531</v>
      </c>
    </row>
    <row r="43" spans="1:10" x14ac:dyDescent="0.3">
      <c r="A43" s="40" t="s">
        <v>1824</v>
      </c>
      <c r="B43" s="34" t="s">
        <v>728</v>
      </c>
      <c r="C43" s="35" t="s">
        <v>2805</v>
      </c>
      <c r="D43" s="48">
        <v>114</v>
      </c>
      <c r="E43" s="42">
        <f>VLOOKUP(D43,episodes!$A$1:$B$76,2,FALSE)</f>
        <v>15</v>
      </c>
      <c r="F43" s="37" t="str">
        <f>VLOOKUP(D43,episodes!$A$1:$E$76,5,FALSE)</f>
        <v>Balance of Terror</v>
      </c>
      <c r="G43" s="37">
        <f>VLOOKUP(D43,episodes!$A$1:$D$76,3,FALSE)</f>
        <v>1</v>
      </c>
      <c r="H43" s="37">
        <f>VLOOKUP(D43,episodes!$A$1:$D$76,4,FALSE)</f>
        <v>14</v>
      </c>
      <c r="I43" s="36">
        <v>3</v>
      </c>
      <c r="J43" s="43" t="s">
        <v>3531</v>
      </c>
    </row>
    <row r="44" spans="1:10" x14ac:dyDescent="0.3">
      <c r="A44" s="40" t="s">
        <v>1824</v>
      </c>
      <c r="B44" s="34" t="s">
        <v>728</v>
      </c>
      <c r="C44" s="35" t="s">
        <v>2806</v>
      </c>
      <c r="D44" s="48">
        <v>114</v>
      </c>
      <c r="E44" s="42">
        <f>VLOOKUP(D44,episodes!$A$1:$B$76,2,FALSE)</f>
        <v>15</v>
      </c>
      <c r="F44" s="37" t="str">
        <f>VLOOKUP(D44,episodes!$A$1:$E$76,5,FALSE)</f>
        <v>Balance of Terror</v>
      </c>
      <c r="G44" s="37">
        <f>VLOOKUP(D44,episodes!$A$1:$D$76,3,FALSE)</f>
        <v>1</v>
      </c>
      <c r="H44" s="37">
        <f>VLOOKUP(D44,episodes!$A$1:$D$76,4,FALSE)</f>
        <v>14</v>
      </c>
      <c r="I44" s="36">
        <v>4</v>
      </c>
      <c r="J44" s="43" t="s">
        <v>3531</v>
      </c>
    </row>
    <row r="45" spans="1:10" x14ac:dyDescent="0.3">
      <c r="A45" s="40" t="s">
        <v>1824</v>
      </c>
      <c r="B45" s="34" t="s">
        <v>728</v>
      </c>
      <c r="C45" s="35" t="s">
        <v>2807</v>
      </c>
      <c r="D45" s="48">
        <v>114</v>
      </c>
      <c r="E45" s="42">
        <f>VLOOKUP(D45,episodes!$A$1:$B$76,2,FALSE)</f>
        <v>15</v>
      </c>
      <c r="F45" s="37" t="str">
        <f>VLOOKUP(D45,episodes!$A$1:$E$76,5,FALSE)</f>
        <v>Balance of Terror</v>
      </c>
      <c r="G45" s="37">
        <f>VLOOKUP(D45,episodes!$A$1:$D$76,3,FALSE)</f>
        <v>1</v>
      </c>
      <c r="H45" s="37">
        <f>VLOOKUP(D45,episodes!$A$1:$D$76,4,FALSE)</f>
        <v>14</v>
      </c>
      <c r="I45" s="36">
        <v>5</v>
      </c>
      <c r="J45" s="43" t="s">
        <v>3531</v>
      </c>
    </row>
    <row r="46" spans="1:10" x14ac:dyDescent="0.3">
      <c r="A46" s="40" t="s">
        <v>1824</v>
      </c>
      <c r="B46" s="34" t="s">
        <v>728</v>
      </c>
      <c r="C46" s="35" t="s">
        <v>2808</v>
      </c>
      <c r="D46" s="48">
        <v>114</v>
      </c>
      <c r="E46" s="42">
        <f>VLOOKUP(D46,episodes!$A$1:$B$76,2,FALSE)</f>
        <v>15</v>
      </c>
      <c r="F46" s="37" t="str">
        <f>VLOOKUP(D46,episodes!$A$1:$E$76,5,FALSE)</f>
        <v>Balance of Terror</v>
      </c>
      <c r="G46" s="37">
        <f>VLOOKUP(D46,episodes!$A$1:$D$76,3,FALSE)</f>
        <v>1</v>
      </c>
      <c r="H46" s="37">
        <f>VLOOKUP(D46,episodes!$A$1:$D$76,4,FALSE)</f>
        <v>14</v>
      </c>
      <c r="I46" s="36">
        <v>6</v>
      </c>
      <c r="J46" s="43" t="s">
        <v>3531</v>
      </c>
    </row>
    <row r="47" spans="1:10" x14ac:dyDescent="0.3">
      <c r="A47" s="40" t="s">
        <v>1824</v>
      </c>
      <c r="B47" s="34" t="s">
        <v>728</v>
      </c>
      <c r="C47" s="35" t="s">
        <v>2809</v>
      </c>
      <c r="D47" s="48">
        <v>114</v>
      </c>
      <c r="E47" s="42">
        <f>VLOOKUP(D47,episodes!$A$1:$B$76,2,FALSE)</f>
        <v>15</v>
      </c>
      <c r="F47" s="37" t="str">
        <f>VLOOKUP(D47,episodes!$A$1:$E$76,5,FALSE)</f>
        <v>Balance of Terror</v>
      </c>
      <c r="G47" s="37">
        <f>VLOOKUP(D47,episodes!$A$1:$D$76,3,FALSE)</f>
        <v>1</v>
      </c>
      <c r="H47" s="37">
        <f>VLOOKUP(D47,episodes!$A$1:$D$76,4,FALSE)</f>
        <v>14</v>
      </c>
      <c r="I47" s="36">
        <v>7</v>
      </c>
      <c r="J47" s="43" t="s">
        <v>3531</v>
      </c>
    </row>
    <row r="48" spans="1:10" x14ac:dyDescent="0.3">
      <c r="A48" s="40" t="s">
        <v>1824</v>
      </c>
      <c r="B48" s="34" t="s">
        <v>728</v>
      </c>
      <c r="C48" s="35" t="s">
        <v>3260</v>
      </c>
      <c r="D48" s="48">
        <v>114</v>
      </c>
      <c r="E48" s="42">
        <f>VLOOKUP(D48,episodes!$A$1:$B$76,2,FALSE)</f>
        <v>15</v>
      </c>
      <c r="F48" s="37" t="str">
        <f>VLOOKUP(D48,episodes!$A$1:$E$76,5,FALSE)</f>
        <v>Balance of Terror</v>
      </c>
      <c r="G48" s="37">
        <f>VLOOKUP(D48,episodes!$A$1:$D$76,3,FALSE)</f>
        <v>1</v>
      </c>
      <c r="H48" s="37">
        <f>VLOOKUP(D48,episodes!$A$1:$D$76,4,FALSE)</f>
        <v>14</v>
      </c>
      <c r="I48" s="36">
        <v>8</v>
      </c>
      <c r="J48" s="43" t="s">
        <v>3531</v>
      </c>
    </row>
    <row r="49" spans="1:10" x14ac:dyDescent="0.3">
      <c r="A49" s="40" t="s">
        <v>1824</v>
      </c>
      <c r="B49" s="34" t="s">
        <v>728</v>
      </c>
      <c r="C49" s="35" t="s">
        <v>2813</v>
      </c>
      <c r="D49" s="48">
        <v>115</v>
      </c>
      <c r="E49" s="42">
        <f>VLOOKUP(D49,episodes!$A$1:$B$76,2,FALSE)</f>
        <v>16</v>
      </c>
      <c r="F49" s="37" t="str">
        <f>VLOOKUP(D49,episodes!$A$1:$E$76,5,FALSE)</f>
        <v>Shore Leave</v>
      </c>
      <c r="G49" s="37">
        <f>VLOOKUP(D49,episodes!$A$1:$D$76,3,FALSE)</f>
        <v>1</v>
      </c>
      <c r="H49" s="37">
        <f>VLOOKUP(D49,episodes!$A$1:$D$76,4,FALSE)</f>
        <v>15</v>
      </c>
      <c r="I49" s="36">
        <v>0</v>
      </c>
      <c r="J49" s="43" t="s">
        <v>3531</v>
      </c>
    </row>
    <row r="50" spans="1:10" x14ac:dyDescent="0.3">
      <c r="A50" s="40" t="s">
        <v>1824</v>
      </c>
      <c r="B50" s="34" t="s">
        <v>728</v>
      </c>
      <c r="C50" s="35" t="s">
        <v>3288</v>
      </c>
      <c r="D50" s="48">
        <v>116</v>
      </c>
      <c r="E50" s="42">
        <f>VLOOKUP(D50,episodes!$A$1:$B$76,2,FALSE)</f>
        <v>17</v>
      </c>
      <c r="F50" s="37" t="str">
        <f>VLOOKUP(D50,episodes!$A$1:$E$76,5,FALSE)</f>
        <v>The Galileo Seven</v>
      </c>
      <c r="G50" s="37">
        <f>VLOOKUP(D50,episodes!$A$1:$D$76,3,FALSE)</f>
        <v>1</v>
      </c>
      <c r="H50" s="37">
        <f>VLOOKUP(D50,episodes!$A$1:$D$76,4,FALSE)</f>
        <v>16</v>
      </c>
      <c r="I50" s="36">
        <v>0</v>
      </c>
      <c r="J50" s="43" t="s">
        <v>3531</v>
      </c>
    </row>
    <row r="51" spans="1:10" x14ac:dyDescent="0.3">
      <c r="A51" s="40" t="s">
        <v>1824</v>
      </c>
      <c r="B51" s="34" t="s">
        <v>728</v>
      </c>
      <c r="C51" s="35" t="s">
        <v>3330</v>
      </c>
      <c r="D51" s="48">
        <v>116</v>
      </c>
      <c r="E51" s="42">
        <f>VLOOKUP(D51,episodes!$A$1:$B$76,2,FALSE)</f>
        <v>17</v>
      </c>
      <c r="F51" s="37" t="str">
        <f>VLOOKUP(D51,episodes!$A$1:$E$76,5,FALSE)</f>
        <v>The Galileo Seven</v>
      </c>
      <c r="G51" s="37">
        <f>VLOOKUP(D51,episodes!$A$1:$D$76,3,FALSE)</f>
        <v>1</v>
      </c>
      <c r="H51" s="37">
        <f>VLOOKUP(D51,episodes!$A$1:$D$76,4,FALSE)</f>
        <v>16</v>
      </c>
      <c r="I51" s="36">
        <v>1</v>
      </c>
      <c r="J51" s="43" t="s">
        <v>3531</v>
      </c>
    </row>
    <row r="52" spans="1:10" x14ac:dyDescent="0.3">
      <c r="A52" s="40" t="s">
        <v>1824</v>
      </c>
      <c r="B52" s="34" t="s">
        <v>728</v>
      </c>
      <c r="C52" s="35" t="s">
        <v>3289</v>
      </c>
      <c r="D52" s="48">
        <v>116</v>
      </c>
      <c r="E52" s="42">
        <f>VLOOKUP(D52,episodes!$A$1:$B$76,2,FALSE)</f>
        <v>17</v>
      </c>
      <c r="F52" s="37" t="str">
        <f>VLOOKUP(D52,episodes!$A$1:$E$76,5,FALSE)</f>
        <v>The Galileo Seven</v>
      </c>
      <c r="G52" s="37">
        <f>VLOOKUP(D52,episodes!$A$1:$D$76,3,FALSE)</f>
        <v>1</v>
      </c>
      <c r="H52" s="37">
        <f>VLOOKUP(D52,episodes!$A$1:$D$76,4,FALSE)</f>
        <v>16</v>
      </c>
      <c r="I52" s="36">
        <v>2</v>
      </c>
      <c r="J52" s="43" t="s">
        <v>3531</v>
      </c>
    </row>
    <row r="53" spans="1:10" x14ac:dyDescent="0.3">
      <c r="A53" s="40" t="s">
        <v>1824</v>
      </c>
      <c r="B53" s="34" t="s">
        <v>728</v>
      </c>
      <c r="C53" s="35" t="s">
        <v>2815</v>
      </c>
      <c r="D53" s="48">
        <v>116</v>
      </c>
      <c r="E53" s="42">
        <f>VLOOKUP(D53,episodes!$A$1:$B$76,2,FALSE)</f>
        <v>17</v>
      </c>
      <c r="F53" s="37" t="str">
        <f>VLOOKUP(D53,episodes!$A$1:$E$76,5,FALSE)</f>
        <v>The Galileo Seven</v>
      </c>
      <c r="G53" s="37">
        <f>VLOOKUP(D53,episodes!$A$1:$D$76,3,FALSE)</f>
        <v>1</v>
      </c>
      <c r="H53" s="37">
        <f>VLOOKUP(D53,episodes!$A$1:$D$76,4,FALSE)</f>
        <v>16</v>
      </c>
      <c r="I53" s="36">
        <v>3</v>
      </c>
      <c r="J53" s="43" t="s">
        <v>3531</v>
      </c>
    </row>
    <row r="54" spans="1:10" x14ac:dyDescent="0.3">
      <c r="A54" s="40" t="s">
        <v>1824</v>
      </c>
      <c r="B54" s="34" t="s">
        <v>728</v>
      </c>
      <c r="C54" s="35" t="s">
        <v>2816</v>
      </c>
      <c r="D54" s="48">
        <v>116</v>
      </c>
      <c r="E54" s="42">
        <f>VLOOKUP(D54,episodes!$A$1:$B$76,2,FALSE)</f>
        <v>17</v>
      </c>
      <c r="F54" s="37" t="str">
        <f>VLOOKUP(D54,episodes!$A$1:$E$76,5,FALSE)</f>
        <v>The Galileo Seven</v>
      </c>
      <c r="G54" s="37">
        <f>VLOOKUP(D54,episodes!$A$1:$D$76,3,FALSE)</f>
        <v>1</v>
      </c>
      <c r="H54" s="37">
        <f>VLOOKUP(D54,episodes!$A$1:$D$76,4,FALSE)</f>
        <v>16</v>
      </c>
      <c r="I54" s="36">
        <v>4</v>
      </c>
      <c r="J54" s="43" t="s">
        <v>3531</v>
      </c>
    </row>
    <row r="55" spans="1:10" x14ac:dyDescent="0.3">
      <c r="A55" s="40" t="s">
        <v>1824</v>
      </c>
      <c r="B55" s="34" t="s">
        <v>728</v>
      </c>
      <c r="C55" s="35" t="s">
        <v>2817</v>
      </c>
      <c r="D55" s="48">
        <v>116</v>
      </c>
      <c r="E55" s="42">
        <f>VLOOKUP(D55,episodes!$A$1:$B$76,2,FALSE)</f>
        <v>17</v>
      </c>
      <c r="F55" s="37" t="str">
        <f>VLOOKUP(D55,episodes!$A$1:$E$76,5,FALSE)</f>
        <v>The Galileo Seven</v>
      </c>
      <c r="G55" s="37">
        <f>VLOOKUP(D55,episodes!$A$1:$D$76,3,FALSE)</f>
        <v>1</v>
      </c>
      <c r="H55" s="37">
        <f>VLOOKUP(D55,episodes!$A$1:$D$76,4,FALSE)</f>
        <v>16</v>
      </c>
      <c r="I55" s="36">
        <v>5</v>
      </c>
      <c r="J55" s="43" t="s">
        <v>3531</v>
      </c>
    </row>
    <row r="56" spans="1:10" x14ac:dyDescent="0.3">
      <c r="A56" s="40" t="s">
        <v>1824</v>
      </c>
      <c r="B56" s="34" t="s">
        <v>728</v>
      </c>
      <c r="C56" s="35" t="s">
        <v>2818</v>
      </c>
      <c r="D56" s="48">
        <v>116</v>
      </c>
      <c r="E56" s="42">
        <f>VLOOKUP(D56,episodes!$A$1:$B$76,2,FALSE)</f>
        <v>17</v>
      </c>
      <c r="F56" s="37" t="str">
        <f>VLOOKUP(D56,episodes!$A$1:$E$76,5,FALSE)</f>
        <v>The Galileo Seven</v>
      </c>
      <c r="G56" s="37">
        <f>VLOOKUP(D56,episodes!$A$1:$D$76,3,FALSE)</f>
        <v>1</v>
      </c>
      <c r="H56" s="37">
        <f>VLOOKUP(D56,episodes!$A$1:$D$76,4,FALSE)</f>
        <v>16</v>
      </c>
      <c r="I56" s="36">
        <v>6</v>
      </c>
      <c r="J56" s="43" t="s">
        <v>3531</v>
      </c>
    </row>
    <row r="57" spans="1:10" x14ac:dyDescent="0.3">
      <c r="A57" s="40" t="s">
        <v>1824</v>
      </c>
      <c r="B57" s="34" t="s">
        <v>728</v>
      </c>
      <c r="C57" s="35" t="s">
        <v>2819</v>
      </c>
      <c r="D57" s="48">
        <v>116</v>
      </c>
      <c r="E57" s="42">
        <f>VLOOKUP(D57,episodes!$A$1:$B$76,2,FALSE)</f>
        <v>17</v>
      </c>
      <c r="F57" s="37" t="str">
        <f>VLOOKUP(D57,episodes!$A$1:$E$76,5,FALSE)</f>
        <v>The Galileo Seven</v>
      </c>
      <c r="G57" s="37">
        <f>VLOOKUP(D57,episodes!$A$1:$D$76,3,FALSE)</f>
        <v>1</v>
      </c>
      <c r="H57" s="37">
        <f>VLOOKUP(D57,episodes!$A$1:$D$76,4,FALSE)</f>
        <v>16</v>
      </c>
      <c r="I57" s="36">
        <v>7</v>
      </c>
      <c r="J57" s="43" t="s">
        <v>3531</v>
      </c>
    </row>
    <row r="58" spans="1:10" x14ac:dyDescent="0.3">
      <c r="A58" s="40" t="s">
        <v>1824</v>
      </c>
      <c r="B58" s="34" t="s">
        <v>728</v>
      </c>
      <c r="C58" s="35" t="s">
        <v>2820</v>
      </c>
      <c r="D58" s="48">
        <v>116</v>
      </c>
      <c r="E58" s="42">
        <f>VLOOKUP(D58,episodes!$A$1:$B$76,2,FALSE)</f>
        <v>17</v>
      </c>
      <c r="F58" s="37" t="str">
        <f>VLOOKUP(D58,episodes!$A$1:$E$76,5,FALSE)</f>
        <v>The Galileo Seven</v>
      </c>
      <c r="G58" s="37">
        <f>VLOOKUP(D58,episodes!$A$1:$D$76,3,FALSE)</f>
        <v>1</v>
      </c>
      <c r="H58" s="37">
        <f>VLOOKUP(D58,episodes!$A$1:$D$76,4,FALSE)</f>
        <v>16</v>
      </c>
      <c r="I58" s="36">
        <v>8</v>
      </c>
      <c r="J58" s="43" t="s">
        <v>3531</v>
      </c>
    </row>
    <row r="59" spans="1:10" x14ac:dyDescent="0.3">
      <c r="A59" s="40" t="s">
        <v>1824</v>
      </c>
      <c r="B59" s="34" t="s">
        <v>728</v>
      </c>
      <c r="C59" s="35" t="s">
        <v>2823</v>
      </c>
      <c r="D59" s="48">
        <v>117</v>
      </c>
      <c r="E59" s="42">
        <f>VLOOKUP(D59,episodes!$A$1:$B$76,2,FALSE)</f>
        <v>18</v>
      </c>
      <c r="F59" s="37" t="str">
        <f>VLOOKUP(D59,episodes!$A$1:$E$76,5,FALSE)</f>
        <v>The Squire of Gothos</v>
      </c>
      <c r="G59" s="37">
        <f>VLOOKUP(D59,episodes!$A$1:$D$76,3,FALSE)</f>
        <v>1</v>
      </c>
      <c r="H59" s="37">
        <f>VLOOKUP(D59,episodes!$A$1:$D$76,4,FALSE)</f>
        <v>17</v>
      </c>
      <c r="I59" s="36">
        <v>0</v>
      </c>
      <c r="J59" s="43" t="s">
        <v>3531</v>
      </c>
    </row>
    <row r="60" spans="1:10" x14ac:dyDescent="0.3">
      <c r="A60" s="40" t="s">
        <v>1824</v>
      </c>
      <c r="B60" s="34" t="s">
        <v>728</v>
      </c>
      <c r="C60" s="35" t="s">
        <v>3300</v>
      </c>
      <c r="D60" s="48">
        <v>117</v>
      </c>
      <c r="E60" s="42">
        <f>VLOOKUP(D60,episodes!$A$1:$B$76,2,FALSE)</f>
        <v>18</v>
      </c>
      <c r="F60" s="37" t="str">
        <f>VLOOKUP(D60,episodes!$A$1:$E$76,5,FALSE)</f>
        <v>The Squire of Gothos</v>
      </c>
      <c r="G60" s="37">
        <f>VLOOKUP(D60,episodes!$A$1:$D$76,3,FALSE)</f>
        <v>1</v>
      </c>
      <c r="H60" s="37">
        <f>VLOOKUP(D60,episodes!$A$1:$D$76,4,FALSE)</f>
        <v>17</v>
      </c>
      <c r="I60" s="36">
        <v>1</v>
      </c>
      <c r="J60" s="43" t="s">
        <v>3531</v>
      </c>
    </row>
    <row r="61" spans="1:10" x14ac:dyDescent="0.3">
      <c r="A61" s="40" t="s">
        <v>1824</v>
      </c>
      <c r="B61" s="34" t="s">
        <v>728</v>
      </c>
      <c r="C61" s="35" t="s">
        <v>3301</v>
      </c>
      <c r="D61" s="48">
        <v>117</v>
      </c>
      <c r="E61" s="42">
        <f>VLOOKUP(D61,episodes!$A$1:$B$76,2,FALSE)</f>
        <v>18</v>
      </c>
      <c r="F61" s="37" t="str">
        <f>VLOOKUP(D61,episodes!$A$1:$E$76,5,FALSE)</f>
        <v>The Squire of Gothos</v>
      </c>
      <c r="G61" s="37">
        <f>VLOOKUP(D61,episodes!$A$1:$D$76,3,FALSE)</f>
        <v>1</v>
      </c>
      <c r="H61" s="37">
        <f>VLOOKUP(D61,episodes!$A$1:$D$76,4,FALSE)</f>
        <v>17</v>
      </c>
      <c r="I61" s="36">
        <v>2</v>
      </c>
      <c r="J61" s="43" t="s">
        <v>3531</v>
      </c>
    </row>
    <row r="62" spans="1:10" x14ac:dyDescent="0.3">
      <c r="A62" s="40" t="s">
        <v>1824</v>
      </c>
      <c r="B62" s="34" t="s">
        <v>728</v>
      </c>
      <c r="C62" s="35" t="s">
        <v>2824</v>
      </c>
      <c r="D62" s="48">
        <v>117</v>
      </c>
      <c r="E62" s="42">
        <f>VLOOKUP(D62,episodes!$A$1:$B$76,2,FALSE)</f>
        <v>18</v>
      </c>
      <c r="F62" s="37" t="str">
        <f>VLOOKUP(D62,episodes!$A$1:$E$76,5,FALSE)</f>
        <v>The Squire of Gothos</v>
      </c>
      <c r="G62" s="37">
        <f>VLOOKUP(D62,episodes!$A$1:$D$76,3,FALSE)</f>
        <v>1</v>
      </c>
      <c r="H62" s="37">
        <f>VLOOKUP(D62,episodes!$A$1:$D$76,4,FALSE)</f>
        <v>17</v>
      </c>
      <c r="I62" s="36">
        <v>3</v>
      </c>
      <c r="J62" s="43" t="s">
        <v>3531</v>
      </c>
    </row>
    <row r="63" spans="1:10" x14ac:dyDescent="0.3">
      <c r="A63" s="40" t="s">
        <v>1824</v>
      </c>
      <c r="B63" s="34" t="s">
        <v>728</v>
      </c>
      <c r="C63" s="35" t="s">
        <v>2828</v>
      </c>
      <c r="D63" s="48">
        <v>118</v>
      </c>
      <c r="E63" s="42">
        <f>VLOOKUP(D63,episodes!$A$1:$B$76,2,FALSE)</f>
        <v>19</v>
      </c>
      <c r="F63" s="37" t="str">
        <f>VLOOKUP(D63,episodes!$A$1:$E$76,5,FALSE)</f>
        <v>Arena</v>
      </c>
      <c r="G63" s="37">
        <f>VLOOKUP(D63,episodes!$A$1:$D$76,3,FALSE)</f>
        <v>1</v>
      </c>
      <c r="H63" s="37">
        <f>VLOOKUP(D63,episodes!$A$1:$D$76,4,FALSE)</f>
        <v>18</v>
      </c>
      <c r="I63" s="36">
        <v>0</v>
      </c>
      <c r="J63" s="43" t="s">
        <v>3531</v>
      </c>
    </row>
    <row r="64" spans="1:10" x14ac:dyDescent="0.3">
      <c r="A64" s="40" t="s">
        <v>1824</v>
      </c>
      <c r="B64" s="34" t="s">
        <v>728</v>
      </c>
      <c r="C64" s="35" t="s">
        <v>2829</v>
      </c>
      <c r="D64" s="48">
        <v>118</v>
      </c>
      <c r="E64" s="42">
        <f>VLOOKUP(D64,episodes!$A$1:$B$76,2,FALSE)</f>
        <v>19</v>
      </c>
      <c r="F64" s="37" t="str">
        <f>VLOOKUP(D64,episodes!$A$1:$E$76,5,FALSE)</f>
        <v>Arena</v>
      </c>
      <c r="G64" s="37">
        <f>VLOOKUP(D64,episodes!$A$1:$D$76,3,FALSE)</f>
        <v>1</v>
      </c>
      <c r="H64" s="37">
        <f>VLOOKUP(D64,episodes!$A$1:$D$76,4,FALSE)</f>
        <v>18</v>
      </c>
      <c r="I64" s="36">
        <v>1</v>
      </c>
      <c r="J64" s="43" t="s">
        <v>3531</v>
      </c>
    </row>
    <row r="65" spans="1:10" x14ac:dyDescent="0.3">
      <c r="A65" s="40" t="s">
        <v>1824</v>
      </c>
      <c r="B65" s="34" t="s">
        <v>728</v>
      </c>
      <c r="C65" s="35" t="s">
        <v>2835</v>
      </c>
      <c r="D65" s="48">
        <v>119</v>
      </c>
      <c r="E65" s="42">
        <f>VLOOKUP(D65,episodes!$A$1:$B$76,2,FALSE)</f>
        <v>20</v>
      </c>
      <c r="F65" s="37" t="str">
        <f>VLOOKUP(D65,episodes!$A$1:$E$76,5,FALSE)</f>
        <v>Tomorrow Is Yesterday</v>
      </c>
      <c r="G65" s="37">
        <f>VLOOKUP(D65,episodes!$A$1:$D$76,3,FALSE)</f>
        <v>1</v>
      </c>
      <c r="H65" s="37">
        <f>VLOOKUP(D65,episodes!$A$1:$D$76,4,FALSE)</f>
        <v>19</v>
      </c>
      <c r="I65" s="36">
        <v>0</v>
      </c>
      <c r="J65" s="43" t="s">
        <v>3531</v>
      </c>
    </row>
    <row r="66" spans="1:10" x14ac:dyDescent="0.3">
      <c r="A66" s="40" t="s">
        <v>1824</v>
      </c>
      <c r="B66" s="34" t="s">
        <v>728</v>
      </c>
      <c r="C66" s="35" t="s">
        <v>2835</v>
      </c>
      <c r="D66" s="48">
        <v>119</v>
      </c>
      <c r="E66" s="42">
        <f>VLOOKUP(D66,episodes!$A$1:$B$76,2,FALSE)</f>
        <v>20</v>
      </c>
      <c r="F66" s="37" t="str">
        <f>VLOOKUP(D66,episodes!$A$1:$E$76,5,FALSE)</f>
        <v>Tomorrow Is Yesterday</v>
      </c>
      <c r="G66" s="37">
        <f>VLOOKUP(D66,episodes!$A$1:$D$76,3,FALSE)</f>
        <v>1</v>
      </c>
      <c r="H66" s="37">
        <f>VLOOKUP(D66,episodes!$A$1:$D$76,4,FALSE)</f>
        <v>19</v>
      </c>
      <c r="I66" s="36">
        <v>1</v>
      </c>
      <c r="J66" s="43" t="s">
        <v>3531</v>
      </c>
    </row>
    <row r="67" spans="1:10" x14ac:dyDescent="0.3">
      <c r="A67" s="40" t="s">
        <v>1824</v>
      </c>
      <c r="B67" s="34" t="s">
        <v>728</v>
      </c>
      <c r="C67" s="35" t="s">
        <v>2836</v>
      </c>
      <c r="D67" s="48">
        <v>119</v>
      </c>
      <c r="E67" s="42">
        <f>VLOOKUP(D67,episodes!$A$1:$B$76,2,FALSE)</f>
        <v>20</v>
      </c>
      <c r="F67" s="37" t="str">
        <f>VLOOKUP(D67,episodes!$A$1:$E$76,5,FALSE)</f>
        <v>Tomorrow Is Yesterday</v>
      </c>
      <c r="G67" s="37">
        <f>VLOOKUP(D67,episodes!$A$1:$D$76,3,FALSE)</f>
        <v>1</v>
      </c>
      <c r="H67" s="37">
        <f>VLOOKUP(D67,episodes!$A$1:$D$76,4,FALSE)</f>
        <v>19</v>
      </c>
      <c r="I67" s="36">
        <v>2</v>
      </c>
      <c r="J67" s="43" t="s">
        <v>3531</v>
      </c>
    </row>
    <row r="68" spans="1:10" x14ac:dyDescent="0.3">
      <c r="A68" s="40" t="s">
        <v>1824</v>
      </c>
      <c r="B68" s="34" t="s">
        <v>728</v>
      </c>
      <c r="C68" s="35" t="s">
        <v>2837</v>
      </c>
      <c r="D68" s="48">
        <v>119</v>
      </c>
      <c r="E68" s="42">
        <f>VLOOKUP(D68,episodes!$A$1:$B$76,2,FALSE)</f>
        <v>20</v>
      </c>
      <c r="F68" s="37" t="str">
        <f>VLOOKUP(D68,episodes!$A$1:$E$76,5,FALSE)</f>
        <v>Tomorrow Is Yesterday</v>
      </c>
      <c r="G68" s="37">
        <f>VLOOKUP(D68,episodes!$A$1:$D$76,3,FALSE)</f>
        <v>1</v>
      </c>
      <c r="H68" s="37">
        <f>VLOOKUP(D68,episodes!$A$1:$D$76,4,FALSE)</f>
        <v>19</v>
      </c>
      <c r="I68" s="36">
        <v>3</v>
      </c>
      <c r="J68" s="43" t="s">
        <v>3531</v>
      </c>
    </row>
    <row r="69" spans="1:10" x14ac:dyDescent="0.3">
      <c r="A69" s="40" t="s">
        <v>1824</v>
      </c>
      <c r="B69" s="34" t="s">
        <v>728</v>
      </c>
      <c r="C69" s="35" t="s">
        <v>2838</v>
      </c>
      <c r="D69" s="48">
        <v>119</v>
      </c>
      <c r="E69" s="42">
        <f>VLOOKUP(D69,episodes!$A$1:$B$76,2,FALSE)</f>
        <v>20</v>
      </c>
      <c r="F69" s="37" t="str">
        <f>VLOOKUP(D69,episodes!$A$1:$E$76,5,FALSE)</f>
        <v>Tomorrow Is Yesterday</v>
      </c>
      <c r="G69" s="37">
        <f>VLOOKUP(D69,episodes!$A$1:$D$76,3,FALSE)</f>
        <v>1</v>
      </c>
      <c r="H69" s="37">
        <f>VLOOKUP(D69,episodes!$A$1:$D$76,4,FALSE)</f>
        <v>19</v>
      </c>
      <c r="I69" s="36">
        <v>4</v>
      </c>
      <c r="J69" s="43" t="s">
        <v>3531</v>
      </c>
    </row>
    <row r="70" spans="1:10" x14ac:dyDescent="0.3">
      <c r="A70" s="40" t="s">
        <v>1824</v>
      </c>
      <c r="B70" s="34" t="s">
        <v>728</v>
      </c>
      <c r="C70" s="50" t="s">
        <v>3355</v>
      </c>
      <c r="D70" s="48">
        <v>121</v>
      </c>
      <c r="E70" s="42">
        <f>VLOOKUP(D70,episodes!$A$1:$B$76,2,FALSE)</f>
        <v>22</v>
      </c>
      <c r="F70" s="37" t="str">
        <f>VLOOKUP(D70,episodes!$A$1:$E$76,5,FALSE)</f>
        <v>The Return of the Archons</v>
      </c>
      <c r="G70" s="37">
        <f>VLOOKUP(D70,episodes!$A$1:$D$76,3,FALSE)</f>
        <v>1</v>
      </c>
      <c r="H70" s="37">
        <f>VLOOKUP(D70,episodes!$A$1:$D$76,4,FALSE)</f>
        <v>21</v>
      </c>
      <c r="I70" s="36">
        <v>0</v>
      </c>
      <c r="J70" s="43" t="s">
        <v>3531</v>
      </c>
    </row>
    <row r="71" spans="1:10" x14ac:dyDescent="0.3">
      <c r="A71" s="40" t="s">
        <v>1824</v>
      </c>
      <c r="B71" s="34" t="s">
        <v>728</v>
      </c>
      <c r="C71" s="35" t="s">
        <v>3371</v>
      </c>
      <c r="D71" s="48">
        <v>122</v>
      </c>
      <c r="E71" s="42">
        <f>VLOOKUP(D71,episodes!$A$1:$B$76,2,FALSE)</f>
        <v>23</v>
      </c>
      <c r="F71" s="37" t="str">
        <f>VLOOKUP(D71,episodes!$A$1:$E$76,5,FALSE)</f>
        <v>Space Seed</v>
      </c>
      <c r="G71" s="37">
        <f>VLOOKUP(D71,episodes!$A$1:$D$76,3,FALSE)</f>
        <v>1</v>
      </c>
      <c r="H71" s="37">
        <f>VLOOKUP(D71,episodes!$A$1:$D$76,4,FALSE)</f>
        <v>22</v>
      </c>
      <c r="I71" s="36">
        <v>0</v>
      </c>
      <c r="J71" s="43" t="s">
        <v>3531</v>
      </c>
    </row>
    <row r="72" spans="1:10" x14ac:dyDescent="0.3">
      <c r="A72" s="40" t="s">
        <v>1824</v>
      </c>
      <c r="B72" s="34" t="s">
        <v>728</v>
      </c>
      <c r="C72" s="35" t="s">
        <v>2846</v>
      </c>
      <c r="D72" s="48">
        <v>122</v>
      </c>
      <c r="E72" s="42">
        <f>VLOOKUP(D72,episodes!$A$1:$B$76,2,FALSE)</f>
        <v>23</v>
      </c>
      <c r="F72" s="37" t="str">
        <f>VLOOKUP(D72,episodes!$A$1:$E$76,5,FALSE)</f>
        <v>Space Seed</v>
      </c>
      <c r="G72" s="37">
        <f>VLOOKUP(D72,episodes!$A$1:$D$76,3,FALSE)</f>
        <v>1</v>
      </c>
      <c r="H72" s="37">
        <f>VLOOKUP(D72,episodes!$A$1:$D$76,4,FALSE)</f>
        <v>22</v>
      </c>
      <c r="I72" s="36">
        <v>1</v>
      </c>
      <c r="J72" s="43" t="s">
        <v>3531</v>
      </c>
    </row>
    <row r="73" spans="1:10" x14ac:dyDescent="0.3">
      <c r="A73" s="40" t="s">
        <v>1824</v>
      </c>
      <c r="B73" s="34" t="s">
        <v>728</v>
      </c>
      <c r="C73" s="35" t="s">
        <v>2847</v>
      </c>
      <c r="D73" s="48">
        <v>122</v>
      </c>
      <c r="E73" s="42">
        <f>VLOOKUP(D73,episodes!$A$1:$B$76,2,FALSE)</f>
        <v>23</v>
      </c>
      <c r="F73" s="37" t="str">
        <f>VLOOKUP(D73,episodes!$A$1:$E$76,5,FALSE)</f>
        <v>Space Seed</v>
      </c>
      <c r="G73" s="37">
        <f>VLOOKUP(D73,episodes!$A$1:$D$76,3,FALSE)</f>
        <v>1</v>
      </c>
      <c r="H73" s="37">
        <f>VLOOKUP(D73,episodes!$A$1:$D$76,4,FALSE)</f>
        <v>22</v>
      </c>
      <c r="I73" s="36">
        <v>2</v>
      </c>
      <c r="J73" s="43" t="s">
        <v>3531</v>
      </c>
    </row>
    <row r="74" spans="1:10" x14ac:dyDescent="0.3">
      <c r="A74" s="40" t="s">
        <v>1824</v>
      </c>
      <c r="B74" s="34" t="s">
        <v>728</v>
      </c>
      <c r="C74" s="35" t="s">
        <v>2848</v>
      </c>
      <c r="D74" s="48">
        <v>122</v>
      </c>
      <c r="E74" s="42">
        <f>VLOOKUP(D74,episodes!$A$1:$B$76,2,FALSE)</f>
        <v>23</v>
      </c>
      <c r="F74" s="37" t="str">
        <f>VLOOKUP(D74,episodes!$A$1:$E$76,5,FALSE)</f>
        <v>Space Seed</v>
      </c>
      <c r="G74" s="37">
        <f>VLOOKUP(D74,episodes!$A$1:$D$76,3,FALSE)</f>
        <v>1</v>
      </c>
      <c r="H74" s="37">
        <f>VLOOKUP(D74,episodes!$A$1:$D$76,4,FALSE)</f>
        <v>22</v>
      </c>
      <c r="I74" s="36">
        <v>3</v>
      </c>
      <c r="J74" s="43" t="s">
        <v>3531</v>
      </c>
    </row>
    <row r="75" spans="1:10" x14ac:dyDescent="0.3">
      <c r="A75" s="40" t="s">
        <v>1824</v>
      </c>
      <c r="B75" s="34" t="s">
        <v>728</v>
      </c>
      <c r="C75" s="35" t="s">
        <v>2852</v>
      </c>
      <c r="D75" s="48">
        <v>123</v>
      </c>
      <c r="E75" s="42">
        <f>VLOOKUP(D75,episodes!$A$1:$B$76,2,FALSE)</f>
        <v>24</v>
      </c>
      <c r="F75" s="37" t="str">
        <f>VLOOKUP(D75,episodes!$A$1:$E$76,5,FALSE)</f>
        <v>A Taste of Armageddon</v>
      </c>
      <c r="G75" s="37">
        <f>VLOOKUP(D75,episodes!$A$1:$D$76,3,FALSE)</f>
        <v>1</v>
      </c>
      <c r="H75" s="37">
        <f>VLOOKUP(D75,episodes!$A$1:$D$76,4,FALSE)</f>
        <v>23</v>
      </c>
      <c r="I75" s="36">
        <v>0</v>
      </c>
      <c r="J75" s="43" t="s">
        <v>3531</v>
      </c>
    </row>
    <row r="76" spans="1:10" x14ac:dyDescent="0.3">
      <c r="A76" s="40" t="s">
        <v>1824</v>
      </c>
      <c r="B76" s="34" t="s">
        <v>728</v>
      </c>
      <c r="C76" s="35" t="s">
        <v>2853</v>
      </c>
      <c r="D76" s="48">
        <v>123</v>
      </c>
      <c r="E76" s="42">
        <f>VLOOKUP(D76,episodes!$A$1:$B$76,2,FALSE)</f>
        <v>24</v>
      </c>
      <c r="F76" s="37" t="str">
        <f>VLOOKUP(D76,episodes!$A$1:$E$76,5,FALSE)</f>
        <v>A Taste of Armageddon</v>
      </c>
      <c r="G76" s="37">
        <f>VLOOKUP(D76,episodes!$A$1:$D$76,3,FALSE)</f>
        <v>1</v>
      </c>
      <c r="H76" s="37">
        <f>VLOOKUP(D76,episodes!$A$1:$D$76,4,FALSE)</f>
        <v>23</v>
      </c>
      <c r="I76" s="36">
        <v>1</v>
      </c>
      <c r="J76" s="43" t="s">
        <v>3531</v>
      </c>
    </row>
    <row r="77" spans="1:10" x14ac:dyDescent="0.3">
      <c r="A77" s="40" t="s">
        <v>1824</v>
      </c>
      <c r="B77" s="34" t="s">
        <v>728</v>
      </c>
      <c r="C77" s="35" t="s">
        <v>2854</v>
      </c>
      <c r="D77" s="48">
        <v>123</v>
      </c>
      <c r="E77" s="42">
        <f>VLOOKUP(D77,episodes!$A$1:$B$76,2,FALSE)</f>
        <v>24</v>
      </c>
      <c r="F77" s="37" t="str">
        <f>VLOOKUP(D77,episodes!$A$1:$E$76,5,FALSE)</f>
        <v>A Taste of Armageddon</v>
      </c>
      <c r="G77" s="37">
        <f>VLOOKUP(D77,episodes!$A$1:$D$76,3,FALSE)</f>
        <v>1</v>
      </c>
      <c r="H77" s="37">
        <f>VLOOKUP(D77,episodes!$A$1:$D$76,4,FALSE)</f>
        <v>23</v>
      </c>
      <c r="I77" s="36">
        <v>2</v>
      </c>
      <c r="J77" s="43" t="s">
        <v>3531</v>
      </c>
    </row>
    <row r="78" spans="1:10" x14ac:dyDescent="0.3">
      <c r="A78" s="40" t="s">
        <v>1824</v>
      </c>
      <c r="B78" s="34" t="s">
        <v>728</v>
      </c>
      <c r="C78" s="35" t="s">
        <v>2855</v>
      </c>
      <c r="D78" s="48">
        <v>123</v>
      </c>
      <c r="E78" s="42">
        <f>VLOOKUP(D78,episodes!$A$1:$B$76,2,FALSE)</f>
        <v>24</v>
      </c>
      <c r="F78" s="37" t="str">
        <f>VLOOKUP(D78,episodes!$A$1:$E$76,5,FALSE)</f>
        <v>A Taste of Armageddon</v>
      </c>
      <c r="G78" s="37">
        <f>VLOOKUP(D78,episodes!$A$1:$D$76,3,FALSE)</f>
        <v>1</v>
      </c>
      <c r="H78" s="37">
        <f>VLOOKUP(D78,episodes!$A$1:$D$76,4,FALSE)</f>
        <v>23</v>
      </c>
      <c r="I78" s="36">
        <v>3</v>
      </c>
      <c r="J78" s="43" t="s">
        <v>3531</v>
      </c>
    </row>
    <row r="79" spans="1:10" x14ac:dyDescent="0.3">
      <c r="A79" s="40" t="s">
        <v>1824</v>
      </c>
      <c r="B79" s="34" t="s">
        <v>728</v>
      </c>
      <c r="C79" s="54" t="e">
        <f>UPPER(LEFT(O79,1))&amp;RIGHT(O79,LEN(O79)-1)</f>
        <v>#VALUE!</v>
      </c>
      <c r="D79" s="48">
        <v>123</v>
      </c>
      <c r="E79" s="42">
        <f>VLOOKUP(D79,episodes!$A$1:$B$76,2,FALSE)</f>
        <v>24</v>
      </c>
      <c r="F79" s="37" t="str">
        <f>VLOOKUP(D79,episodes!$A$1:$E$76,5,FALSE)</f>
        <v>A Taste of Armageddon</v>
      </c>
      <c r="G79" s="37">
        <f>VLOOKUP(D79,episodes!$A$1:$D$76,3,FALSE)</f>
        <v>1</v>
      </c>
      <c r="H79" s="37">
        <f>VLOOKUP(D79,episodes!$A$1:$D$76,4,FALSE)</f>
        <v>23</v>
      </c>
      <c r="I79" s="36">
        <v>4</v>
      </c>
      <c r="J79" s="43" t="s">
        <v>3531</v>
      </c>
    </row>
    <row r="80" spans="1:10" x14ac:dyDescent="0.3">
      <c r="A80" s="40" t="s">
        <v>1824</v>
      </c>
      <c r="B80" s="34" t="s">
        <v>728</v>
      </c>
      <c r="C80" s="35" t="s">
        <v>2857</v>
      </c>
      <c r="D80" s="48">
        <v>124</v>
      </c>
      <c r="E80" s="42">
        <f>VLOOKUP(D80,episodes!$A$1:$B$76,2,FALSE)</f>
        <v>25</v>
      </c>
      <c r="F80" s="37" t="str">
        <f>VLOOKUP(D80,episodes!$A$1:$E$76,5,FALSE)</f>
        <v>This Side of Paradise</v>
      </c>
      <c r="G80" s="37">
        <f>VLOOKUP(D80,episodes!$A$1:$D$76,3,FALSE)</f>
        <v>1</v>
      </c>
      <c r="H80" s="37">
        <f>VLOOKUP(D80,episodes!$A$1:$D$76,4,FALSE)</f>
        <v>24</v>
      </c>
      <c r="I80" s="36">
        <v>0</v>
      </c>
      <c r="J80" s="43" t="s">
        <v>3531</v>
      </c>
    </row>
    <row r="81" spans="1:10" x14ac:dyDescent="0.3">
      <c r="A81" s="40" t="s">
        <v>1824</v>
      </c>
      <c r="B81" s="34" t="s">
        <v>728</v>
      </c>
      <c r="C81" s="35" t="s">
        <v>2858</v>
      </c>
      <c r="D81" s="48">
        <v>124</v>
      </c>
      <c r="E81" s="42">
        <f>VLOOKUP(D81,episodes!$A$1:$B$76,2,FALSE)</f>
        <v>25</v>
      </c>
      <c r="F81" s="37" t="str">
        <f>VLOOKUP(D81,episodes!$A$1:$E$76,5,FALSE)</f>
        <v>This Side of Paradise</v>
      </c>
      <c r="G81" s="37">
        <f>VLOOKUP(D81,episodes!$A$1:$D$76,3,FALSE)</f>
        <v>1</v>
      </c>
      <c r="H81" s="37">
        <f>VLOOKUP(D81,episodes!$A$1:$D$76,4,FALSE)</f>
        <v>24</v>
      </c>
      <c r="I81" s="36">
        <v>1</v>
      </c>
      <c r="J81" s="43" t="s">
        <v>3531</v>
      </c>
    </row>
    <row r="82" spans="1:10" x14ac:dyDescent="0.3">
      <c r="A82" s="40" t="s">
        <v>1824</v>
      </c>
      <c r="B82" s="34" t="s">
        <v>728</v>
      </c>
      <c r="C82" s="35" t="s">
        <v>2859</v>
      </c>
      <c r="D82" s="48">
        <v>124</v>
      </c>
      <c r="E82" s="42">
        <f>VLOOKUP(D82,episodes!$A$1:$B$76,2,FALSE)</f>
        <v>25</v>
      </c>
      <c r="F82" s="37" t="str">
        <f>VLOOKUP(D82,episodes!$A$1:$E$76,5,FALSE)</f>
        <v>This Side of Paradise</v>
      </c>
      <c r="G82" s="37">
        <f>VLOOKUP(D82,episodes!$A$1:$D$76,3,FALSE)</f>
        <v>1</v>
      </c>
      <c r="H82" s="37">
        <f>VLOOKUP(D82,episodes!$A$1:$D$76,4,FALSE)</f>
        <v>24</v>
      </c>
      <c r="I82" s="36">
        <v>2</v>
      </c>
      <c r="J82" s="43" t="s">
        <v>3531</v>
      </c>
    </row>
    <row r="83" spans="1:10" x14ac:dyDescent="0.3">
      <c r="A83" s="40" t="s">
        <v>1824</v>
      </c>
      <c r="B83" s="34" t="s">
        <v>728</v>
      </c>
      <c r="C83" s="35" t="s">
        <v>2860</v>
      </c>
      <c r="D83" s="48">
        <v>124</v>
      </c>
      <c r="E83" s="42">
        <f>VLOOKUP(D83,episodes!$A$1:$B$76,2,FALSE)</f>
        <v>25</v>
      </c>
      <c r="F83" s="37" t="str">
        <f>VLOOKUP(D83,episodes!$A$1:$E$76,5,FALSE)</f>
        <v>This Side of Paradise</v>
      </c>
      <c r="G83" s="37">
        <f>VLOOKUP(D83,episodes!$A$1:$D$76,3,FALSE)</f>
        <v>1</v>
      </c>
      <c r="H83" s="37">
        <f>VLOOKUP(D83,episodes!$A$1:$D$76,4,FALSE)</f>
        <v>24</v>
      </c>
      <c r="I83" s="36">
        <v>3</v>
      </c>
      <c r="J83" s="43" t="s">
        <v>3531</v>
      </c>
    </row>
    <row r="84" spans="1:10" x14ac:dyDescent="0.3">
      <c r="A84" s="40" t="s">
        <v>1824</v>
      </c>
      <c r="B84" s="34" t="s">
        <v>728</v>
      </c>
      <c r="C84" s="35" t="s">
        <v>2872</v>
      </c>
      <c r="D84" s="48">
        <v>126</v>
      </c>
      <c r="E84" s="42">
        <f>VLOOKUP(D84,episodes!$A$1:$B$76,2,FALSE)</f>
        <v>27</v>
      </c>
      <c r="F84" s="37" t="str">
        <f>VLOOKUP(D84,episodes!$A$1:$E$76,5,FALSE)</f>
        <v>Errand of Mercy</v>
      </c>
      <c r="G84" s="37">
        <f>VLOOKUP(D84,episodes!$A$1:$D$76,3,FALSE)</f>
        <v>1</v>
      </c>
      <c r="H84" s="37">
        <f>VLOOKUP(D84,episodes!$A$1:$D$76,4,FALSE)</f>
        <v>26</v>
      </c>
      <c r="I84" s="36">
        <v>0</v>
      </c>
      <c r="J84" s="43" t="s">
        <v>3531</v>
      </c>
    </row>
    <row r="85" spans="1:10" x14ac:dyDescent="0.3">
      <c r="A85" s="40" t="s">
        <v>1824</v>
      </c>
      <c r="B85" s="34" t="s">
        <v>728</v>
      </c>
      <c r="C85" s="35" t="s">
        <v>2873</v>
      </c>
      <c r="D85" s="57">
        <v>126</v>
      </c>
      <c r="E85" s="42">
        <f>VLOOKUP(D85,episodes!$A$1:$B$76,2,FALSE)</f>
        <v>27</v>
      </c>
      <c r="F85" s="37" t="str">
        <f>VLOOKUP(D85,episodes!$A$1:$E$76,5,FALSE)</f>
        <v>Errand of Mercy</v>
      </c>
      <c r="G85" s="37">
        <f>VLOOKUP(D85,episodes!$A$1:$D$76,3,FALSE)</f>
        <v>1</v>
      </c>
      <c r="H85" s="37">
        <f>VLOOKUP(D85,episodes!$A$1:$D$76,4,FALSE)</f>
        <v>26</v>
      </c>
      <c r="I85" s="36">
        <v>1</v>
      </c>
      <c r="J85" s="43" t="s">
        <v>3531</v>
      </c>
    </row>
    <row r="86" spans="1:10" x14ac:dyDescent="0.3">
      <c r="A86" s="40" t="s">
        <v>1824</v>
      </c>
      <c r="B86" s="34" t="s">
        <v>728</v>
      </c>
      <c r="C86" s="35" t="s">
        <v>2877</v>
      </c>
      <c r="D86" s="48">
        <v>127</v>
      </c>
      <c r="E86" s="42">
        <f>VLOOKUP(D86,episodes!$A$1:$B$76,2,FALSE)</f>
        <v>28</v>
      </c>
      <c r="F86" s="37" t="str">
        <f>VLOOKUP(D86,episodes!$A$1:$E$76,5,FALSE)</f>
        <v>The Alternative Factor</v>
      </c>
      <c r="G86" s="37">
        <f>VLOOKUP(D86,episodes!$A$1:$D$76,3,FALSE)</f>
        <v>1</v>
      </c>
      <c r="H86" s="37">
        <f>VLOOKUP(D86,episodes!$A$1:$D$76,4,FALSE)</f>
        <v>27</v>
      </c>
      <c r="I86" s="36">
        <v>0</v>
      </c>
      <c r="J86" s="43" t="s">
        <v>3531</v>
      </c>
    </row>
    <row r="87" spans="1:10" x14ac:dyDescent="0.3">
      <c r="A87" s="40" t="s">
        <v>1824</v>
      </c>
      <c r="B87" s="34" t="s">
        <v>728</v>
      </c>
      <c r="C87" s="35" t="s">
        <v>2878</v>
      </c>
      <c r="D87" s="48">
        <v>127</v>
      </c>
      <c r="E87" s="42">
        <f>VLOOKUP(D87,episodes!$A$1:$B$76,2,FALSE)</f>
        <v>28</v>
      </c>
      <c r="F87" s="37" t="str">
        <f>VLOOKUP(D87,episodes!$A$1:$E$76,5,FALSE)</f>
        <v>The Alternative Factor</v>
      </c>
      <c r="G87" s="37">
        <f>VLOOKUP(D87,episodes!$A$1:$D$76,3,FALSE)</f>
        <v>1</v>
      </c>
      <c r="H87" s="37">
        <f>VLOOKUP(D87,episodes!$A$1:$D$76,4,FALSE)</f>
        <v>27</v>
      </c>
      <c r="I87" s="36">
        <v>1</v>
      </c>
      <c r="J87" s="43" t="s">
        <v>3531</v>
      </c>
    </row>
    <row r="88" spans="1:10" x14ac:dyDescent="0.3">
      <c r="A88" s="40" t="s">
        <v>1824</v>
      </c>
      <c r="B88" s="34" t="s">
        <v>728</v>
      </c>
      <c r="C88" s="35" t="s">
        <v>2879</v>
      </c>
      <c r="D88" s="48">
        <v>127</v>
      </c>
      <c r="E88" s="42">
        <f>VLOOKUP(D88,episodes!$A$1:$B$76,2,FALSE)</f>
        <v>28</v>
      </c>
      <c r="F88" s="37" t="str">
        <f>VLOOKUP(D88,episodes!$A$1:$E$76,5,FALSE)</f>
        <v>The Alternative Factor</v>
      </c>
      <c r="G88" s="37">
        <f>VLOOKUP(D88,episodes!$A$1:$D$76,3,FALSE)</f>
        <v>1</v>
      </c>
      <c r="H88" s="37">
        <f>VLOOKUP(D88,episodes!$A$1:$D$76,4,FALSE)</f>
        <v>27</v>
      </c>
      <c r="I88" s="36">
        <v>2</v>
      </c>
      <c r="J88" s="43" t="s">
        <v>3531</v>
      </c>
    </row>
    <row r="89" spans="1:10" x14ac:dyDescent="0.3">
      <c r="A89" s="40" t="s">
        <v>1824</v>
      </c>
      <c r="B89" s="34" t="s">
        <v>728</v>
      </c>
      <c r="C89" s="35" t="s">
        <v>2880</v>
      </c>
      <c r="D89" s="48">
        <v>127</v>
      </c>
      <c r="E89" s="42">
        <f>VLOOKUP(D89,episodes!$A$1:$B$76,2,FALSE)</f>
        <v>28</v>
      </c>
      <c r="F89" s="37" t="str">
        <f>VLOOKUP(D89,episodes!$A$1:$E$76,5,FALSE)</f>
        <v>The Alternative Factor</v>
      </c>
      <c r="G89" s="37">
        <f>VLOOKUP(D89,episodes!$A$1:$D$76,3,FALSE)</f>
        <v>1</v>
      </c>
      <c r="H89" s="37">
        <f>VLOOKUP(D89,episodes!$A$1:$D$76,4,FALSE)</f>
        <v>27</v>
      </c>
      <c r="I89" s="36">
        <v>3</v>
      </c>
      <c r="J89" s="43" t="s">
        <v>3531</v>
      </c>
    </row>
    <row r="90" spans="1:10" x14ac:dyDescent="0.3">
      <c r="A90" s="40" t="s">
        <v>1824</v>
      </c>
      <c r="B90" s="34" t="s">
        <v>728</v>
      </c>
      <c r="C90" s="35" t="s">
        <v>2881</v>
      </c>
      <c r="D90" s="48">
        <v>127</v>
      </c>
      <c r="E90" s="42">
        <f>VLOOKUP(D90,episodes!$A$1:$B$76,2,FALSE)</f>
        <v>28</v>
      </c>
      <c r="F90" s="37" t="str">
        <f>VLOOKUP(D90,episodes!$A$1:$E$76,5,FALSE)</f>
        <v>The Alternative Factor</v>
      </c>
      <c r="G90" s="37">
        <f>VLOOKUP(D90,episodes!$A$1:$D$76,3,FALSE)</f>
        <v>1</v>
      </c>
      <c r="H90" s="37">
        <f>VLOOKUP(D90,episodes!$A$1:$D$76,4,FALSE)</f>
        <v>27</v>
      </c>
      <c r="I90" s="36">
        <v>4</v>
      </c>
      <c r="J90" s="43" t="s">
        <v>3531</v>
      </c>
    </row>
    <row r="91" spans="1:10" x14ac:dyDescent="0.3">
      <c r="A91" s="40" t="s">
        <v>1824</v>
      </c>
      <c r="B91" s="34" t="s">
        <v>728</v>
      </c>
      <c r="C91" s="35" t="s">
        <v>2885</v>
      </c>
      <c r="D91" s="48">
        <v>128</v>
      </c>
      <c r="E91" s="42">
        <f>VLOOKUP(D91,episodes!$A$1:$B$76,2,FALSE)</f>
        <v>29</v>
      </c>
      <c r="F91" s="37" t="str">
        <f>VLOOKUP(D91,episodes!$A$1:$E$76,5,FALSE)</f>
        <v>The City on the Edge of Forever</v>
      </c>
      <c r="G91" s="37">
        <f>VLOOKUP(D91,episodes!$A$1:$D$76,3,FALSE)</f>
        <v>1</v>
      </c>
      <c r="H91" s="37">
        <f>VLOOKUP(D91,episodes!$A$1:$D$76,4,FALSE)</f>
        <v>28</v>
      </c>
      <c r="I91" s="36">
        <v>0</v>
      </c>
      <c r="J91" s="43" t="s">
        <v>3531</v>
      </c>
    </row>
    <row r="92" spans="1:10" x14ac:dyDescent="0.3">
      <c r="A92" s="40" t="s">
        <v>1824</v>
      </c>
      <c r="B92" s="34" t="s">
        <v>728</v>
      </c>
      <c r="C92" s="35" t="s">
        <v>2886</v>
      </c>
      <c r="D92" s="48">
        <v>128</v>
      </c>
      <c r="E92" s="42">
        <f>VLOOKUP(D92,episodes!$A$1:$B$76,2,FALSE)</f>
        <v>29</v>
      </c>
      <c r="F92" s="37" t="str">
        <f>VLOOKUP(D92,episodes!$A$1:$E$76,5,FALSE)</f>
        <v>The City on the Edge of Forever</v>
      </c>
      <c r="G92" s="37">
        <f>VLOOKUP(D92,episodes!$A$1:$D$76,3,FALSE)</f>
        <v>1</v>
      </c>
      <c r="H92" s="37">
        <f>VLOOKUP(D92,episodes!$A$1:$D$76,4,FALSE)</f>
        <v>28</v>
      </c>
      <c r="I92" s="36">
        <v>1</v>
      </c>
      <c r="J92" s="43" t="s">
        <v>3531</v>
      </c>
    </row>
    <row r="93" spans="1:10" x14ac:dyDescent="0.3">
      <c r="A93" s="40" t="s">
        <v>1824</v>
      </c>
      <c r="B93" s="34" t="s">
        <v>728</v>
      </c>
      <c r="C93" s="35" t="s">
        <v>2891</v>
      </c>
      <c r="D93" s="48">
        <v>129</v>
      </c>
      <c r="E93" s="42">
        <f>VLOOKUP(D93,episodes!$A$1:$B$76,2,FALSE)</f>
        <v>30</v>
      </c>
      <c r="F93" s="37" t="str">
        <f>VLOOKUP(D93,episodes!$A$1:$E$76,5,FALSE)</f>
        <v>Operation: Annihilate!</v>
      </c>
      <c r="G93" s="37">
        <f>VLOOKUP(D93,episodes!$A$1:$D$76,3,FALSE)</f>
        <v>1</v>
      </c>
      <c r="H93" s="37">
        <f>VLOOKUP(D93,episodes!$A$1:$D$76,4,FALSE)</f>
        <v>29</v>
      </c>
      <c r="I93" s="36">
        <v>0</v>
      </c>
      <c r="J93" s="43" t="s">
        <v>3531</v>
      </c>
    </row>
    <row r="94" spans="1:10" x14ac:dyDescent="0.3">
      <c r="A94" s="40" t="s">
        <v>1824</v>
      </c>
      <c r="B94" s="34" t="s">
        <v>728</v>
      </c>
      <c r="C94" s="35" t="s">
        <v>2892</v>
      </c>
      <c r="D94" s="48">
        <v>129</v>
      </c>
      <c r="E94" s="42">
        <f>VLOOKUP(D94,episodes!$A$1:$B$76,2,FALSE)</f>
        <v>30</v>
      </c>
      <c r="F94" s="37" t="str">
        <f>VLOOKUP(D94,episodes!$A$1:$E$76,5,FALSE)</f>
        <v>Operation: Annihilate!</v>
      </c>
      <c r="G94" s="37">
        <f>VLOOKUP(D94,episodes!$A$1:$D$76,3,FALSE)</f>
        <v>1</v>
      </c>
      <c r="H94" s="37">
        <f>VLOOKUP(D94,episodes!$A$1:$D$76,4,FALSE)</f>
        <v>29</v>
      </c>
      <c r="I94" s="36">
        <v>1</v>
      </c>
      <c r="J94" s="43" t="s">
        <v>3531</v>
      </c>
    </row>
    <row r="95" spans="1:10" x14ac:dyDescent="0.3">
      <c r="A95" s="40" t="s">
        <v>1824</v>
      </c>
      <c r="B95" s="34" t="s">
        <v>728</v>
      </c>
      <c r="C95" s="35" t="s">
        <v>2893</v>
      </c>
      <c r="D95" s="48">
        <v>129</v>
      </c>
      <c r="E95" s="42">
        <f>VLOOKUP(D95,episodes!$A$1:$B$76,2,FALSE)</f>
        <v>30</v>
      </c>
      <c r="F95" s="37" t="str">
        <f>VLOOKUP(D95,episodes!$A$1:$E$76,5,FALSE)</f>
        <v>Operation: Annihilate!</v>
      </c>
      <c r="G95" s="37">
        <f>VLOOKUP(D95,episodes!$A$1:$D$76,3,FALSE)</f>
        <v>1</v>
      </c>
      <c r="H95" s="37">
        <f>VLOOKUP(D95,episodes!$A$1:$D$76,4,FALSE)</f>
        <v>29</v>
      </c>
      <c r="I95" s="36">
        <v>2</v>
      </c>
      <c r="J95" s="43" t="s">
        <v>3531</v>
      </c>
    </row>
    <row r="96" spans="1:10" x14ac:dyDescent="0.3">
      <c r="A96" s="40" t="s">
        <v>1824</v>
      </c>
      <c r="B96" s="34" t="s">
        <v>728</v>
      </c>
      <c r="C96" s="35" t="s">
        <v>2894</v>
      </c>
      <c r="D96" s="48">
        <v>129</v>
      </c>
      <c r="E96" s="42">
        <f>VLOOKUP(D96,episodes!$A$1:$B$76,2,FALSE)</f>
        <v>30</v>
      </c>
      <c r="F96" s="37" t="str">
        <f>VLOOKUP(D96,episodes!$A$1:$E$76,5,FALSE)</f>
        <v>Operation: Annihilate!</v>
      </c>
      <c r="G96" s="37">
        <f>VLOOKUP(D96,episodes!$A$1:$D$76,3,FALSE)</f>
        <v>1</v>
      </c>
      <c r="H96" s="37">
        <f>VLOOKUP(D96,episodes!$A$1:$D$76,4,FALSE)</f>
        <v>29</v>
      </c>
      <c r="I96" s="36">
        <v>3</v>
      </c>
      <c r="J96" s="43" t="s">
        <v>3531</v>
      </c>
    </row>
    <row r="97" spans="1:10" x14ac:dyDescent="0.3">
      <c r="A97" s="40" t="s">
        <v>1824</v>
      </c>
      <c r="B97" s="34" t="s">
        <v>728</v>
      </c>
      <c r="C97" s="35" t="s">
        <v>2895</v>
      </c>
      <c r="D97" s="48">
        <v>129</v>
      </c>
      <c r="E97" s="42">
        <f>VLOOKUP(D97,episodes!$A$1:$B$76,2,FALSE)</f>
        <v>30</v>
      </c>
      <c r="F97" s="37" t="str">
        <f>VLOOKUP(D97,episodes!$A$1:$E$76,5,FALSE)</f>
        <v>Operation: Annihilate!</v>
      </c>
      <c r="G97" s="37">
        <f>VLOOKUP(D97,episodes!$A$1:$D$76,3,FALSE)</f>
        <v>1</v>
      </c>
      <c r="H97" s="37">
        <f>VLOOKUP(D97,episodes!$A$1:$D$76,4,FALSE)</f>
        <v>29</v>
      </c>
      <c r="I97" s="36">
        <v>4</v>
      </c>
      <c r="J97" s="43" t="s">
        <v>3531</v>
      </c>
    </row>
    <row r="98" spans="1:10" x14ac:dyDescent="0.3">
      <c r="A98" s="40" t="s">
        <v>1824</v>
      </c>
      <c r="B98" s="34" t="s">
        <v>728</v>
      </c>
      <c r="C98" s="35" t="s">
        <v>2896</v>
      </c>
      <c r="D98" s="48">
        <v>129</v>
      </c>
      <c r="E98" s="42">
        <f>VLOOKUP(D98,episodes!$A$1:$B$76,2,FALSE)</f>
        <v>30</v>
      </c>
      <c r="F98" s="37" t="str">
        <f>VLOOKUP(D98,episodes!$A$1:$E$76,5,FALSE)</f>
        <v>Operation: Annihilate!</v>
      </c>
      <c r="G98" s="37">
        <f>VLOOKUP(D98,episodes!$A$1:$D$76,3,FALSE)</f>
        <v>1</v>
      </c>
      <c r="H98" s="37">
        <f>VLOOKUP(D98,episodes!$A$1:$D$76,4,FALSE)</f>
        <v>29</v>
      </c>
      <c r="I98" s="36">
        <v>5</v>
      </c>
      <c r="J98" s="43" t="s">
        <v>3531</v>
      </c>
    </row>
    <row r="99" spans="1:10" x14ac:dyDescent="0.3">
      <c r="A99" s="40" t="s">
        <v>1824</v>
      </c>
      <c r="B99" s="34" t="s">
        <v>728</v>
      </c>
      <c r="C99" s="35" t="s">
        <v>2897</v>
      </c>
      <c r="D99" s="48">
        <v>129</v>
      </c>
      <c r="E99" s="42">
        <f>VLOOKUP(D99,episodes!$A$1:$B$76,2,FALSE)</f>
        <v>30</v>
      </c>
      <c r="F99" s="37" t="str">
        <f>VLOOKUP(D99,episodes!$A$1:$E$76,5,FALSE)</f>
        <v>Operation: Annihilate!</v>
      </c>
      <c r="G99" s="37">
        <f>VLOOKUP(D99,episodes!$A$1:$D$76,3,FALSE)</f>
        <v>1</v>
      </c>
      <c r="H99" s="37">
        <f>VLOOKUP(D99,episodes!$A$1:$D$76,4,FALSE)</f>
        <v>29</v>
      </c>
      <c r="I99" s="36">
        <v>6</v>
      </c>
      <c r="J99" s="43" t="s">
        <v>3531</v>
      </c>
    </row>
    <row r="100" spans="1:10" x14ac:dyDescent="0.3">
      <c r="A100" s="40" t="s">
        <v>1824</v>
      </c>
      <c r="B100" s="34" t="s">
        <v>728</v>
      </c>
      <c r="C100" s="35" t="s">
        <v>2898</v>
      </c>
      <c r="D100" s="48">
        <v>129</v>
      </c>
      <c r="E100" s="42">
        <f>VLOOKUP(D100,episodes!$A$1:$B$76,2,FALSE)</f>
        <v>30</v>
      </c>
      <c r="F100" s="37" t="str">
        <f>VLOOKUP(D100,episodes!$A$1:$E$76,5,FALSE)</f>
        <v>Operation: Annihilate!</v>
      </c>
      <c r="G100" s="37">
        <f>VLOOKUP(D100,episodes!$A$1:$D$76,3,FALSE)</f>
        <v>1</v>
      </c>
      <c r="H100" s="37">
        <f>VLOOKUP(D100,episodes!$A$1:$D$76,4,FALSE)</f>
        <v>29</v>
      </c>
      <c r="I100" s="36">
        <v>7</v>
      </c>
      <c r="J100" s="43" t="s">
        <v>3531</v>
      </c>
    </row>
    <row r="101" spans="1:10" x14ac:dyDescent="0.3">
      <c r="A101" s="40" t="s">
        <v>1824</v>
      </c>
      <c r="B101" s="34" t="s">
        <v>728</v>
      </c>
      <c r="C101" s="35" t="s">
        <v>2905</v>
      </c>
      <c r="D101" s="48">
        <v>201</v>
      </c>
      <c r="E101" s="42">
        <f>VLOOKUP(D101,episodes!$A$1:$B$76,2,FALSE)</f>
        <v>31</v>
      </c>
      <c r="F101" s="37" t="str">
        <f>VLOOKUP(D101,episodes!$A$1:$E$76,5,FALSE)</f>
        <v>Amok Time</v>
      </c>
      <c r="G101" s="37">
        <f>VLOOKUP(D101,episodes!$A$1:$D$76,3,FALSE)</f>
        <v>2</v>
      </c>
      <c r="H101" s="37">
        <f>VLOOKUP(D101,episodes!$A$1:$D$76,4,FALSE)</f>
        <v>1</v>
      </c>
      <c r="I101" s="36">
        <v>0</v>
      </c>
      <c r="J101" s="43" t="s">
        <v>3531</v>
      </c>
    </row>
    <row r="102" spans="1:10" x14ac:dyDescent="0.3">
      <c r="A102" s="40" t="s">
        <v>1824</v>
      </c>
      <c r="B102" s="34" t="s">
        <v>728</v>
      </c>
      <c r="C102" s="35" t="s">
        <v>2906</v>
      </c>
      <c r="D102" s="48">
        <v>201</v>
      </c>
      <c r="E102" s="42">
        <f>VLOOKUP(D102,episodes!$A$1:$B$76,2,FALSE)</f>
        <v>31</v>
      </c>
      <c r="F102" s="37" t="str">
        <f>VLOOKUP(D102,episodes!$A$1:$E$76,5,FALSE)</f>
        <v>Amok Time</v>
      </c>
      <c r="G102" s="37">
        <f>VLOOKUP(D102,episodes!$A$1:$D$76,3,FALSE)</f>
        <v>2</v>
      </c>
      <c r="H102" s="37">
        <f>VLOOKUP(D102,episodes!$A$1:$D$76,4,FALSE)</f>
        <v>1</v>
      </c>
      <c r="I102" s="36">
        <v>1</v>
      </c>
      <c r="J102" s="43" t="s">
        <v>3531</v>
      </c>
    </row>
    <row r="103" spans="1:10" x14ac:dyDescent="0.3">
      <c r="A103" s="40" t="s">
        <v>1824</v>
      </c>
      <c r="B103" s="34" t="s">
        <v>728</v>
      </c>
      <c r="C103" s="35" t="s">
        <v>2907</v>
      </c>
      <c r="D103" s="48">
        <v>201</v>
      </c>
      <c r="E103" s="42">
        <f>VLOOKUP(D103,episodes!$A$1:$B$76,2,FALSE)</f>
        <v>31</v>
      </c>
      <c r="F103" s="37" t="str">
        <f>VLOOKUP(D103,episodes!$A$1:$E$76,5,FALSE)</f>
        <v>Amok Time</v>
      </c>
      <c r="G103" s="37">
        <f>VLOOKUP(D103,episodes!$A$1:$D$76,3,FALSE)</f>
        <v>2</v>
      </c>
      <c r="H103" s="37">
        <f>VLOOKUP(D103,episodes!$A$1:$D$76,4,FALSE)</f>
        <v>1</v>
      </c>
      <c r="I103" s="36">
        <v>2</v>
      </c>
      <c r="J103" s="43" t="s">
        <v>3531</v>
      </c>
    </row>
    <row r="104" spans="1:10" x14ac:dyDescent="0.3">
      <c r="A104" s="40" t="s">
        <v>1824</v>
      </c>
      <c r="B104" s="34" t="s">
        <v>728</v>
      </c>
      <c r="C104" s="35" t="s">
        <v>2908</v>
      </c>
      <c r="D104" s="48">
        <v>201</v>
      </c>
      <c r="E104" s="42">
        <f>VLOOKUP(D104,episodes!$A$1:$B$76,2,FALSE)</f>
        <v>31</v>
      </c>
      <c r="F104" s="37" t="str">
        <f>VLOOKUP(D104,episodes!$A$1:$E$76,5,FALSE)</f>
        <v>Amok Time</v>
      </c>
      <c r="G104" s="37">
        <f>VLOOKUP(D104,episodes!$A$1:$D$76,3,FALSE)</f>
        <v>2</v>
      </c>
      <c r="H104" s="37">
        <f>VLOOKUP(D104,episodes!$A$1:$D$76,4,FALSE)</f>
        <v>1</v>
      </c>
      <c r="I104" s="36">
        <v>3</v>
      </c>
      <c r="J104" s="43" t="s">
        <v>3531</v>
      </c>
    </row>
    <row r="105" spans="1:10" x14ac:dyDescent="0.3">
      <c r="A105" s="40" t="s">
        <v>1824</v>
      </c>
      <c r="B105" s="34" t="s">
        <v>728</v>
      </c>
      <c r="C105" s="35" t="s">
        <v>2914</v>
      </c>
      <c r="D105" s="48">
        <v>202</v>
      </c>
      <c r="E105" s="42">
        <f>VLOOKUP(D105,episodes!$A$1:$B$76,2,FALSE)</f>
        <v>32</v>
      </c>
      <c r="F105" s="37" t="str">
        <f>VLOOKUP(D105,episodes!$A$1:$E$76,5,FALSE)</f>
        <v>Who Mourns for Adonais?</v>
      </c>
      <c r="G105" s="37">
        <f>VLOOKUP(D105,episodes!$A$1:$D$76,3,FALSE)</f>
        <v>2</v>
      </c>
      <c r="H105" s="37">
        <f>VLOOKUP(D105,episodes!$A$1:$D$76,4,FALSE)</f>
        <v>2</v>
      </c>
      <c r="I105" s="36">
        <v>0</v>
      </c>
      <c r="J105" s="43" t="s">
        <v>3531</v>
      </c>
    </row>
    <row r="106" spans="1:10" x14ac:dyDescent="0.3">
      <c r="A106" s="40" t="s">
        <v>1824</v>
      </c>
      <c r="B106" s="34" t="s">
        <v>728</v>
      </c>
      <c r="C106" s="35" t="s">
        <v>2915</v>
      </c>
      <c r="D106" s="48">
        <v>202</v>
      </c>
      <c r="E106" s="42">
        <f>VLOOKUP(D106,episodes!$A$1:$B$76,2,FALSE)</f>
        <v>32</v>
      </c>
      <c r="F106" s="37" t="str">
        <f>VLOOKUP(D106,episodes!$A$1:$E$76,5,FALSE)</f>
        <v>Who Mourns for Adonais?</v>
      </c>
      <c r="G106" s="37">
        <f>VLOOKUP(D106,episodes!$A$1:$D$76,3,FALSE)</f>
        <v>2</v>
      </c>
      <c r="H106" s="37">
        <f>VLOOKUP(D106,episodes!$A$1:$D$76,4,FALSE)</f>
        <v>2</v>
      </c>
      <c r="I106" s="36">
        <v>1</v>
      </c>
      <c r="J106" s="43" t="s">
        <v>3531</v>
      </c>
    </row>
    <row r="107" spans="1:10" x14ac:dyDescent="0.3">
      <c r="A107" s="40" t="s">
        <v>1824</v>
      </c>
      <c r="B107" s="34" t="s">
        <v>728</v>
      </c>
      <c r="C107" s="35" t="s">
        <v>2916</v>
      </c>
      <c r="D107" s="48">
        <v>202</v>
      </c>
      <c r="E107" s="42">
        <f>VLOOKUP(D107,episodes!$A$1:$B$76,2,FALSE)</f>
        <v>32</v>
      </c>
      <c r="F107" s="37" t="str">
        <f>VLOOKUP(D107,episodes!$A$1:$E$76,5,FALSE)</f>
        <v>Who Mourns for Adonais?</v>
      </c>
      <c r="G107" s="37">
        <f>VLOOKUP(D107,episodes!$A$1:$D$76,3,FALSE)</f>
        <v>2</v>
      </c>
      <c r="H107" s="37">
        <f>VLOOKUP(D107,episodes!$A$1:$D$76,4,FALSE)</f>
        <v>2</v>
      </c>
      <c r="I107" s="36">
        <v>2</v>
      </c>
      <c r="J107" s="43" t="s">
        <v>3531</v>
      </c>
    </row>
    <row r="108" spans="1:10" x14ac:dyDescent="0.3">
      <c r="A108" s="40" t="s">
        <v>1824</v>
      </c>
      <c r="B108" s="34" t="s">
        <v>728</v>
      </c>
      <c r="C108" s="35" t="s">
        <v>2917</v>
      </c>
      <c r="D108" s="48">
        <v>202</v>
      </c>
      <c r="E108" s="42">
        <f>VLOOKUP(D108,episodes!$A$1:$B$76,2,FALSE)</f>
        <v>32</v>
      </c>
      <c r="F108" s="37" t="str">
        <f>VLOOKUP(D108,episodes!$A$1:$E$76,5,FALSE)</f>
        <v>Who Mourns for Adonais?</v>
      </c>
      <c r="G108" s="37">
        <f>VLOOKUP(D108,episodes!$A$1:$D$76,3,FALSE)</f>
        <v>2</v>
      </c>
      <c r="H108" s="37">
        <f>VLOOKUP(D108,episodes!$A$1:$D$76,4,FALSE)</f>
        <v>2</v>
      </c>
      <c r="I108" s="36">
        <v>3</v>
      </c>
      <c r="J108" s="43" t="s">
        <v>3531</v>
      </c>
    </row>
    <row r="109" spans="1:10" x14ac:dyDescent="0.3">
      <c r="A109" s="40" t="s">
        <v>1824</v>
      </c>
      <c r="B109" s="34" t="s">
        <v>728</v>
      </c>
      <c r="C109" s="54" t="e">
        <f>UPPER(LEFT(O109,1))&amp;RIGHT(O109,LEN(O109)-1)</f>
        <v>#VALUE!</v>
      </c>
      <c r="D109" s="48">
        <v>202</v>
      </c>
      <c r="E109" s="42">
        <f>VLOOKUP(D109,episodes!$A$1:$B$76,2,FALSE)</f>
        <v>32</v>
      </c>
      <c r="F109" s="37" t="str">
        <f>VLOOKUP(D109,episodes!$A$1:$E$76,5,FALSE)</f>
        <v>Who Mourns for Adonais?</v>
      </c>
      <c r="G109" s="37">
        <f>VLOOKUP(D109,episodes!$A$1:$D$76,3,FALSE)</f>
        <v>2</v>
      </c>
      <c r="H109" s="37">
        <f>VLOOKUP(D109,episodes!$A$1:$D$76,4,FALSE)</f>
        <v>2</v>
      </c>
      <c r="I109" s="36">
        <v>4</v>
      </c>
      <c r="J109" s="43" t="s">
        <v>3531</v>
      </c>
    </row>
    <row r="110" spans="1:10" x14ac:dyDescent="0.3">
      <c r="A110" s="40" t="s">
        <v>1824</v>
      </c>
      <c r="B110" s="34" t="s">
        <v>728</v>
      </c>
      <c r="C110" s="35" t="s">
        <v>2920</v>
      </c>
      <c r="D110" s="41">
        <v>203</v>
      </c>
      <c r="E110" s="42">
        <f>VLOOKUP(D110,episodes!$A$1:$B$76,2,FALSE)</f>
        <v>33</v>
      </c>
      <c r="F110" s="37" t="str">
        <f>VLOOKUP(D110,episodes!$A$1:$E$76,5,FALSE)</f>
        <v>The Changeling</v>
      </c>
      <c r="G110" s="37">
        <f>VLOOKUP(D110,episodes!$A$1:$D$76,3,FALSE)</f>
        <v>2</v>
      </c>
      <c r="H110" s="37">
        <f>VLOOKUP(D110,episodes!$A$1:$D$76,4,FALSE)</f>
        <v>3</v>
      </c>
      <c r="I110" s="36">
        <v>0</v>
      </c>
      <c r="J110" s="43" t="s">
        <v>3531</v>
      </c>
    </row>
    <row r="111" spans="1:10" x14ac:dyDescent="0.3">
      <c r="A111" s="40" t="s">
        <v>1824</v>
      </c>
      <c r="B111" s="34" t="s">
        <v>728</v>
      </c>
      <c r="C111" s="35" t="s">
        <v>2921</v>
      </c>
      <c r="D111" s="41">
        <v>203</v>
      </c>
      <c r="E111" s="42">
        <f>VLOOKUP(D111,episodes!$A$1:$B$76,2,FALSE)</f>
        <v>33</v>
      </c>
      <c r="F111" s="37" t="str">
        <f>VLOOKUP(D111,episodes!$A$1:$E$76,5,FALSE)</f>
        <v>The Changeling</v>
      </c>
      <c r="G111" s="37">
        <f>VLOOKUP(D111,episodes!$A$1:$D$76,3,FALSE)</f>
        <v>2</v>
      </c>
      <c r="H111" s="37">
        <f>VLOOKUP(D111,episodes!$A$1:$D$76,4,FALSE)</f>
        <v>3</v>
      </c>
      <c r="I111" s="36">
        <v>1</v>
      </c>
      <c r="J111" s="43" t="s">
        <v>3531</v>
      </c>
    </row>
    <row r="112" spans="1:10" x14ac:dyDescent="0.3">
      <c r="A112" s="40" t="s">
        <v>1824</v>
      </c>
      <c r="B112" s="34" t="s">
        <v>728</v>
      </c>
      <c r="C112" s="35" t="s">
        <v>2922</v>
      </c>
      <c r="D112" s="41">
        <v>203</v>
      </c>
      <c r="E112" s="42">
        <f>VLOOKUP(D112,episodes!$A$1:$B$76,2,FALSE)</f>
        <v>33</v>
      </c>
      <c r="F112" s="37" t="str">
        <f>VLOOKUP(D112,episodes!$A$1:$E$76,5,FALSE)</f>
        <v>The Changeling</v>
      </c>
      <c r="G112" s="37">
        <f>VLOOKUP(D112,episodes!$A$1:$D$76,3,FALSE)</f>
        <v>2</v>
      </c>
      <c r="H112" s="37">
        <f>VLOOKUP(D112,episodes!$A$1:$D$76,4,FALSE)</f>
        <v>3</v>
      </c>
      <c r="I112" s="36">
        <v>2</v>
      </c>
      <c r="J112" s="43" t="s">
        <v>3531</v>
      </c>
    </row>
    <row r="113" spans="1:10" x14ac:dyDescent="0.3">
      <c r="A113" s="40" t="s">
        <v>1824</v>
      </c>
      <c r="B113" s="34" t="s">
        <v>728</v>
      </c>
      <c r="C113" s="35" t="s">
        <v>2923</v>
      </c>
      <c r="D113" s="41">
        <v>203</v>
      </c>
      <c r="E113" s="42">
        <f>VLOOKUP(D113,episodes!$A$1:$B$76,2,FALSE)</f>
        <v>33</v>
      </c>
      <c r="F113" s="37" t="str">
        <f>VLOOKUP(D113,episodes!$A$1:$E$76,5,FALSE)</f>
        <v>The Changeling</v>
      </c>
      <c r="G113" s="37">
        <f>VLOOKUP(D113,episodes!$A$1:$D$76,3,FALSE)</f>
        <v>2</v>
      </c>
      <c r="H113" s="37">
        <f>VLOOKUP(D113,episodes!$A$1:$D$76,4,FALSE)</f>
        <v>3</v>
      </c>
      <c r="I113" s="36">
        <v>3</v>
      </c>
      <c r="J113" s="43" t="s">
        <v>3531</v>
      </c>
    </row>
    <row r="114" spans="1:10" x14ac:dyDescent="0.3">
      <c r="A114" s="40" t="s">
        <v>1824</v>
      </c>
      <c r="B114" s="34" t="s">
        <v>728</v>
      </c>
      <c r="C114" s="35" t="s">
        <v>2924</v>
      </c>
      <c r="D114" s="41">
        <v>203</v>
      </c>
      <c r="E114" s="42">
        <f>VLOOKUP(D114,episodes!$A$1:$B$76,2,FALSE)</f>
        <v>33</v>
      </c>
      <c r="F114" s="37" t="str">
        <f>VLOOKUP(D114,episodes!$A$1:$E$76,5,FALSE)</f>
        <v>The Changeling</v>
      </c>
      <c r="G114" s="37">
        <f>VLOOKUP(D114,episodes!$A$1:$D$76,3,FALSE)</f>
        <v>2</v>
      </c>
      <c r="H114" s="37">
        <f>VLOOKUP(D114,episodes!$A$1:$D$76,4,FALSE)</f>
        <v>3</v>
      </c>
      <c r="I114" s="36">
        <v>4</v>
      </c>
      <c r="J114" s="43" t="s">
        <v>3531</v>
      </c>
    </row>
    <row r="115" spans="1:10" x14ac:dyDescent="0.3">
      <c r="A115" s="40" t="s">
        <v>1824</v>
      </c>
      <c r="B115" s="34" t="s">
        <v>728</v>
      </c>
      <c r="C115" s="35" t="s">
        <v>2925</v>
      </c>
      <c r="D115" s="41">
        <v>203</v>
      </c>
      <c r="E115" s="42">
        <f>VLOOKUP(D115,episodes!$A$1:$B$76,2,FALSE)</f>
        <v>33</v>
      </c>
      <c r="F115" s="37" t="str">
        <f>VLOOKUP(D115,episodes!$A$1:$E$76,5,FALSE)</f>
        <v>The Changeling</v>
      </c>
      <c r="G115" s="37">
        <f>VLOOKUP(D115,episodes!$A$1:$D$76,3,FALSE)</f>
        <v>2</v>
      </c>
      <c r="H115" s="37">
        <f>VLOOKUP(D115,episodes!$A$1:$D$76,4,FALSE)</f>
        <v>3</v>
      </c>
      <c r="I115" s="36">
        <v>5</v>
      </c>
      <c r="J115" s="43" t="s">
        <v>3531</v>
      </c>
    </row>
    <row r="116" spans="1:10" x14ac:dyDescent="0.3">
      <c r="A116" s="40" t="s">
        <v>1824</v>
      </c>
      <c r="B116" s="40" t="s">
        <v>728</v>
      </c>
      <c r="C116" s="35" t="s">
        <v>3411</v>
      </c>
      <c r="D116" s="41">
        <v>204</v>
      </c>
      <c r="E116" s="42">
        <f>VLOOKUP(D116,episodes!$A$1:$B$81,2,FALSE)</f>
        <v>34</v>
      </c>
      <c r="F116" s="37" t="str">
        <f>VLOOKUP(D116,episodes!$A$1:$E$81,5,FALSE)</f>
        <v>Mirror, Mirror</v>
      </c>
      <c r="G116" s="37">
        <f>VLOOKUP(D116,episodes!$A$1:$D$81,3,FALSE)</f>
        <v>2</v>
      </c>
      <c r="H116" s="37">
        <f>VLOOKUP(D116,episodes!$A$1:$D$81,4,FALSE)</f>
        <v>4</v>
      </c>
      <c r="I116" s="36">
        <v>0</v>
      </c>
      <c r="J116" s="43" t="s">
        <v>3531</v>
      </c>
    </row>
    <row r="117" spans="1:10" x14ac:dyDescent="0.3">
      <c r="A117" s="40" t="s">
        <v>1824</v>
      </c>
      <c r="B117" s="40" t="s">
        <v>728</v>
      </c>
      <c r="C117" s="35" t="s">
        <v>3412</v>
      </c>
      <c r="D117" s="41">
        <v>204</v>
      </c>
      <c r="E117" s="42">
        <f>VLOOKUP(D117,episodes!$A$1:$B$81,2,FALSE)</f>
        <v>34</v>
      </c>
      <c r="F117" s="37" t="str">
        <f>VLOOKUP(D117,episodes!$A$1:$E$81,5,FALSE)</f>
        <v>Mirror, Mirror</v>
      </c>
      <c r="G117" s="37">
        <f>VLOOKUP(D117,episodes!$A$1:$D$81,3,FALSE)</f>
        <v>2</v>
      </c>
      <c r="H117" s="37">
        <f>VLOOKUP(D117,episodes!$A$1:$D$81,4,FALSE)</f>
        <v>4</v>
      </c>
      <c r="I117" s="36">
        <v>1</v>
      </c>
      <c r="J117" s="43" t="s">
        <v>3531</v>
      </c>
    </row>
  </sheetData>
  <sortState ref="A2:K117">
    <sortCondition ref="E2:E117"/>
    <sortCondition ref="C2:C117"/>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79"/>
  <sheetViews>
    <sheetView workbookViewId="0">
      <selection activeCell="A2" sqref="A2"/>
    </sheetView>
  </sheetViews>
  <sheetFormatPr defaultColWidth="8.88671875" defaultRowHeight="12" x14ac:dyDescent="0.3"/>
  <cols>
    <col min="1" max="1" width="15.44140625" bestFit="1" customWidth="1"/>
    <col min="2" max="2" width="16.6640625" bestFit="1" customWidth="1"/>
    <col min="3" max="3" width="106.77734375" bestFit="1" customWidth="1"/>
    <col min="4" max="4" width="7.88671875" bestFit="1" customWidth="1"/>
    <col min="5" max="5" width="7.5546875" bestFit="1" customWidth="1"/>
    <col min="6" max="6" width="26.88671875" bestFit="1" customWidth="1"/>
    <col min="7" max="7" width="2" bestFit="1" customWidth="1"/>
    <col min="8" max="8" width="3" bestFit="1" customWidth="1"/>
    <col min="9" max="9" width="16.109375" bestFit="1" customWidth="1"/>
    <col min="10" max="10" width="5.21875" bestFit="1" customWidth="1"/>
  </cols>
  <sheetData>
    <row r="1" spans="1:10" x14ac:dyDescent="0.3">
      <c r="A1" s="34" t="s">
        <v>23</v>
      </c>
      <c r="B1" s="34" t="s">
        <v>738</v>
      </c>
      <c r="C1" s="35" t="s">
        <v>901</v>
      </c>
      <c r="D1" s="36" t="s">
        <v>898</v>
      </c>
      <c r="E1" s="37" t="s">
        <v>42</v>
      </c>
      <c r="F1" s="37" t="s">
        <v>43</v>
      </c>
      <c r="G1" s="37" t="s">
        <v>894</v>
      </c>
      <c r="H1" s="37" t="s">
        <v>895</v>
      </c>
      <c r="I1" s="36" t="s">
        <v>1744</v>
      </c>
      <c r="J1" s="36" t="s">
        <v>1745</v>
      </c>
    </row>
    <row r="2" spans="1:10" x14ac:dyDescent="0.3">
      <c r="A2" s="40" t="s">
        <v>1840</v>
      </c>
      <c r="B2" s="34" t="s">
        <v>774</v>
      </c>
      <c r="C2" s="35" t="s">
        <v>2480</v>
      </c>
      <c r="D2" s="41">
        <v>101</v>
      </c>
      <c r="E2" s="42">
        <f>VLOOKUP(D2,episodes!$A$1:$B$76,2,FALSE)</f>
        <v>2</v>
      </c>
      <c r="F2" s="37" t="str">
        <f>VLOOKUP(D2,episodes!$A$1:$E$76,5,FALSE)</f>
        <v>The Man Trap</v>
      </c>
      <c r="G2" s="37">
        <f>VLOOKUP(D2,episodes!$A$1:$D$76,3,FALSE)</f>
        <v>1</v>
      </c>
      <c r="H2" s="37">
        <f>VLOOKUP(D2,episodes!$A$1:$D$76,4,FALSE)</f>
        <v>1</v>
      </c>
      <c r="I2" s="36">
        <v>0</v>
      </c>
      <c r="J2" s="43" t="s">
        <v>85</v>
      </c>
    </row>
    <row r="3" spans="1:10" x14ac:dyDescent="0.3">
      <c r="A3" s="40" t="s">
        <v>1840</v>
      </c>
      <c r="B3" s="34" t="s">
        <v>774</v>
      </c>
      <c r="C3" s="35" t="s">
        <v>2941</v>
      </c>
      <c r="D3" s="36">
        <v>102</v>
      </c>
      <c r="E3" s="42">
        <f>VLOOKUP(D3,episodes!$A$1:$B$76,2,FALSE)</f>
        <v>3</v>
      </c>
      <c r="F3" s="37" t="str">
        <f>VLOOKUP(D3,episodes!$A$1:$E$76,5,FALSE)</f>
        <v>Charlie X</v>
      </c>
      <c r="G3" s="37">
        <f>VLOOKUP(D3,episodes!$A$1:$D$76,3,FALSE)</f>
        <v>1</v>
      </c>
      <c r="H3" s="37">
        <f>VLOOKUP(D3,episodes!$A$1:$D$76,4,FALSE)</f>
        <v>2</v>
      </c>
      <c r="I3" s="36">
        <v>0</v>
      </c>
      <c r="J3" s="43" t="s">
        <v>85</v>
      </c>
    </row>
    <row r="4" spans="1:10" x14ac:dyDescent="0.3">
      <c r="A4" s="40" t="s">
        <v>1840</v>
      </c>
      <c r="B4" s="34" t="s">
        <v>774</v>
      </c>
      <c r="C4" s="35" t="s">
        <v>2942</v>
      </c>
      <c r="D4" s="41">
        <v>102</v>
      </c>
      <c r="E4" s="42">
        <f>VLOOKUP(D4,episodes!$A$1:$B$76,2,FALSE)</f>
        <v>3</v>
      </c>
      <c r="F4" s="37" t="str">
        <f>VLOOKUP(D4,episodes!$A$1:$E$76,5,FALSE)</f>
        <v>Charlie X</v>
      </c>
      <c r="G4" s="37">
        <f>VLOOKUP(D4,episodes!$A$1:$D$76,3,FALSE)</f>
        <v>1</v>
      </c>
      <c r="H4" s="37">
        <f>VLOOKUP(D4,episodes!$A$1:$D$76,4,FALSE)</f>
        <v>2</v>
      </c>
      <c r="I4" s="36">
        <v>1</v>
      </c>
      <c r="J4" s="43" t="s">
        <v>85</v>
      </c>
    </row>
    <row r="5" spans="1:10" x14ac:dyDescent="0.3">
      <c r="A5" s="40" t="s">
        <v>1840</v>
      </c>
      <c r="B5" s="34" t="s">
        <v>774</v>
      </c>
      <c r="C5" s="35" t="s">
        <v>2693</v>
      </c>
      <c r="D5" s="36">
        <v>104</v>
      </c>
      <c r="E5" s="42">
        <f>VLOOKUP(D5,episodes!$A$1:$B$76,2,FALSE)</f>
        <v>5</v>
      </c>
      <c r="F5" s="37" t="str">
        <f>VLOOKUP(D5,episodes!$A$1:$E$76,5,FALSE)</f>
        <v>The Naked Time</v>
      </c>
      <c r="G5" s="37">
        <f>VLOOKUP(D5,episodes!$A$1:$D$76,3,FALSE)</f>
        <v>1</v>
      </c>
      <c r="H5" s="37">
        <f>VLOOKUP(D5,episodes!$A$1:$D$76,4,FALSE)</f>
        <v>4</v>
      </c>
      <c r="I5" s="36">
        <v>0</v>
      </c>
      <c r="J5" s="43" t="s">
        <v>85</v>
      </c>
    </row>
    <row r="6" spans="1:10" x14ac:dyDescent="0.3">
      <c r="A6" s="40" t="s">
        <v>1840</v>
      </c>
      <c r="B6" s="34" t="s">
        <v>774</v>
      </c>
      <c r="C6" s="35" t="s">
        <v>2694</v>
      </c>
      <c r="D6" s="41">
        <v>105</v>
      </c>
      <c r="E6" s="42">
        <f>VLOOKUP(D6,episodes!$A$1:$B$76,2,FALSE)</f>
        <v>6</v>
      </c>
      <c r="F6" s="37" t="str">
        <f>VLOOKUP(D6,episodes!$A$1:$E$76,5,FALSE)</f>
        <v>The Enemy Within</v>
      </c>
      <c r="G6" s="37">
        <f>VLOOKUP(D6,episodes!$A$1:$D$76,3,FALSE)</f>
        <v>1</v>
      </c>
      <c r="H6" s="37">
        <f>VLOOKUP(D6,episodes!$A$1:$D$76,4,FALSE)</f>
        <v>5</v>
      </c>
      <c r="I6" s="36">
        <v>0</v>
      </c>
      <c r="J6" s="43" t="s">
        <v>85</v>
      </c>
    </row>
    <row r="7" spans="1:10" x14ac:dyDescent="0.3">
      <c r="A7" s="40" t="s">
        <v>1840</v>
      </c>
      <c r="B7" s="34" t="s">
        <v>774</v>
      </c>
      <c r="C7" s="35" t="s">
        <v>2942</v>
      </c>
      <c r="D7" s="41">
        <v>105</v>
      </c>
      <c r="E7" s="42">
        <f>VLOOKUP(D7,episodes!$A$1:$B$76,2,FALSE)</f>
        <v>6</v>
      </c>
      <c r="F7" s="37" t="str">
        <f>VLOOKUP(D7,episodes!$A$1:$E$76,5,FALSE)</f>
        <v>The Enemy Within</v>
      </c>
      <c r="G7" s="37">
        <f>VLOOKUP(D7,episodes!$A$1:$D$76,3,FALSE)</f>
        <v>1</v>
      </c>
      <c r="H7" s="37">
        <f>VLOOKUP(D7,episodes!$A$1:$D$76,4,FALSE)</f>
        <v>5</v>
      </c>
      <c r="I7" s="36">
        <v>1</v>
      </c>
      <c r="J7" s="43" t="s">
        <v>85</v>
      </c>
    </row>
    <row r="8" spans="1:10" x14ac:dyDescent="0.3">
      <c r="A8" s="40" t="s">
        <v>1840</v>
      </c>
      <c r="B8" s="34" t="s">
        <v>774</v>
      </c>
      <c r="C8" s="35" t="s">
        <v>2943</v>
      </c>
      <c r="D8" s="41">
        <v>107</v>
      </c>
      <c r="E8" s="42">
        <f>VLOOKUP(D8,episodes!$A$1:$B$76,2,FALSE)</f>
        <v>8</v>
      </c>
      <c r="F8" s="37" t="str">
        <f>VLOOKUP(D8,episodes!$A$1:$E$76,5,FALSE)</f>
        <v>What Are Little Girls Made Of?</v>
      </c>
      <c r="G8" s="37">
        <f>VLOOKUP(D8,episodes!$A$1:$D$76,3,FALSE)</f>
        <v>1</v>
      </c>
      <c r="H8" s="37">
        <f>VLOOKUP(D8,episodes!$A$1:$D$76,4,FALSE)</f>
        <v>7</v>
      </c>
      <c r="I8" s="36">
        <v>0</v>
      </c>
      <c r="J8" s="43" t="s">
        <v>85</v>
      </c>
    </row>
    <row r="9" spans="1:10" x14ac:dyDescent="0.3">
      <c r="A9" s="40" t="s">
        <v>1840</v>
      </c>
      <c r="B9" s="34" t="s">
        <v>774</v>
      </c>
      <c r="C9" s="35" t="s">
        <v>2944</v>
      </c>
      <c r="D9" s="41">
        <v>108</v>
      </c>
      <c r="E9" s="42">
        <f>VLOOKUP(D9,episodes!$A$1:$B$76,2,FALSE)</f>
        <v>9</v>
      </c>
      <c r="F9" s="37" t="str">
        <f>VLOOKUP(D9,episodes!$A$1:$E$76,5,FALSE)</f>
        <v>Miri</v>
      </c>
      <c r="G9" s="37">
        <f>VLOOKUP(D9,episodes!$A$1:$D$76,3,FALSE)</f>
        <v>1</v>
      </c>
      <c r="H9" s="37">
        <f>VLOOKUP(D9,episodes!$A$1:$D$76,4,FALSE)</f>
        <v>8</v>
      </c>
      <c r="I9" s="36">
        <v>0</v>
      </c>
      <c r="J9" s="43" t="s">
        <v>85</v>
      </c>
    </row>
    <row r="10" spans="1:10" x14ac:dyDescent="0.3">
      <c r="A10" s="40" t="s">
        <v>1840</v>
      </c>
      <c r="B10" s="34" t="s">
        <v>774</v>
      </c>
      <c r="C10" s="35" t="s">
        <v>2941</v>
      </c>
      <c r="D10" s="41">
        <v>108</v>
      </c>
      <c r="E10" s="42">
        <f>VLOOKUP(D10,episodes!$A$1:$B$76,2,FALSE)</f>
        <v>9</v>
      </c>
      <c r="F10" s="37" t="str">
        <f>VLOOKUP(D10,episodes!$A$1:$E$76,5,FALSE)</f>
        <v>Miri</v>
      </c>
      <c r="G10" s="37">
        <f>VLOOKUP(D10,episodes!$A$1:$D$76,3,FALSE)</f>
        <v>1</v>
      </c>
      <c r="H10" s="37">
        <f>VLOOKUP(D10,episodes!$A$1:$D$76,4,FALSE)</f>
        <v>8</v>
      </c>
      <c r="I10" s="36">
        <v>1</v>
      </c>
      <c r="J10" s="43" t="s">
        <v>85</v>
      </c>
    </row>
    <row r="11" spans="1:10" x14ac:dyDescent="0.3">
      <c r="A11" s="40" t="s">
        <v>1840</v>
      </c>
      <c r="B11" s="34" t="s">
        <v>774</v>
      </c>
      <c r="C11" s="35" t="s">
        <v>2095</v>
      </c>
      <c r="D11" s="41">
        <v>108</v>
      </c>
      <c r="E11" s="42">
        <f>VLOOKUP(D11,episodes!$A$1:$B$76,2,FALSE)</f>
        <v>9</v>
      </c>
      <c r="F11" s="37" t="str">
        <f>VLOOKUP(D11,episodes!$A$1:$E$76,5,FALSE)</f>
        <v>Miri</v>
      </c>
      <c r="G11" s="37">
        <f>VLOOKUP(D11,episodes!$A$1:$D$76,3,FALSE)</f>
        <v>1</v>
      </c>
      <c r="H11" s="37">
        <f>VLOOKUP(D11,episodes!$A$1:$D$76,4,FALSE)</f>
        <v>8</v>
      </c>
      <c r="I11" s="36">
        <v>2</v>
      </c>
      <c r="J11" s="43" t="s">
        <v>85</v>
      </c>
    </row>
    <row r="12" spans="1:10" x14ac:dyDescent="0.3">
      <c r="A12" s="40" t="s">
        <v>1840</v>
      </c>
      <c r="B12" s="34" t="s">
        <v>774</v>
      </c>
      <c r="C12" s="35" t="s">
        <v>2095</v>
      </c>
      <c r="D12" s="41">
        <v>108</v>
      </c>
      <c r="E12" s="42">
        <f>VLOOKUP(D12,episodes!$A$1:$B$76,2,FALSE)</f>
        <v>9</v>
      </c>
      <c r="F12" s="37" t="str">
        <f>VLOOKUP(D12,episodes!$A$1:$E$76,5,FALSE)</f>
        <v>Miri</v>
      </c>
      <c r="G12" s="37">
        <f>VLOOKUP(D12,episodes!$A$1:$D$76,3,FALSE)</f>
        <v>1</v>
      </c>
      <c r="H12" s="37">
        <f>VLOOKUP(D12,episodes!$A$1:$D$76,4,FALSE)</f>
        <v>8</v>
      </c>
      <c r="I12" s="36">
        <v>3</v>
      </c>
      <c r="J12" s="43" t="s">
        <v>85</v>
      </c>
    </row>
    <row r="13" spans="1:10" x14ac:dyDescent="0.3">
      <c r="A13" s="40" t="s">
        <v>1840</v>
      </c>
      <c r="B13" s="34" t="s">
        <v>774</v>
      </c>
      <c r="C13" s="35" t="s">
        <v>2104</v>
      </c>
      <c r="D13" s="41">
        <v>109</v>
      </c>
      <c r="E13" s="42">
        <f>VLOOKUP(D13,episodes!$A$1:$B$76,2,FALSE)</f>
        <v>10</v>
      </c>
      <c r="F13" s="37" t="str">
        <f>VLOOKUP(D13,episodes!$A$1:$E$76,5,FALSE)</f>
        <v>Dagger of the Mind</v>
      </c>
      <c r="G13" s="37">
        <f>VLOOKUP(D13,episodes!$A$1:$D$76,3,FALSE)</f>
        <v>1</v>
      </c>
      <c r="H13" s="37">
        <f>VLOOKUP(D13,episodes!$A$1:$D$76,4,FALSE)</f>
        <v>9</v>
      </c>
      <c r="I13" s="36">
        <v>0</v>
      </c>
      <c r="J13" s="43" t="s">
        <v>85</v>
      </c>
    </row>
    <row r="14" spans="1:10" x14ac:dyDescent="0.3">
      <c r="A14" s="40" t="s">
        <v>1840</v>
      </c>
      <c r="B14" s="34" t="s">
        <v>774</v>
      </c>
      <c r="C14" s="35" t="s">
        <v>2944</v>
      </c>
      <c r="D14" s="41">
        <v>109</v>
      </c>
      <c r="E14" s="42">
        <f>VLOOKUP(D14,episodes!$A$1:$B$76,2,FALSE)</f>
        <v>10</v>
      </c>
      <c r="F14" s="37" t="str">
        <f>VLOOKUP(D14,episodes!$A$1:$E$76,5,FALSE)</f>
        <v>Dagger of the Mind</v>
      </c>
      <c r="G14" s="37">
        <f>VLOOKUP(D14,episodes!$A$1:$D$76,3,FALSE)</f>
        <v>1</v>
      </c>
      <c r="H14" s="37">
        <f>VLOOKUP(D14,episodes!$A$1:$D$76,4,FALSE)</f>
        <v>9</v>
      </c>
      <c r="I14" s="36">
        <v>1</v>
      </c>
      <c r="J14" s="43" t="s">
        <v>85</v>
      </c>
    </row>
    <row r="15" spans="1:10" x14ac:dyDescent="0.3">
      <c r="A15" s="40" t="s">
        <v>1840</v>
      </c>
      <c r="B15" s="34" t="s">
        <v>774</v>
      </c>
      <c r="C15" s="35" t="s">
        <v>3380</v>
      </c>
      <c r="D15" s="41">
        <v>111</v>
      </c>
      <c r="E15" s="42">
        <f>VLOOKUP(D15,episodes!$A$1:$B$76,2,FALSE)</f>
        <v>12</v>
      </c>
      <c r="F15" s="37" t="str">
        <f>VLOOKUP(D15,episodes!$A$1:$E$76,5,FALSE)</f>
        <v>The Menagerie, Part I</v>
      </c>
      <c r="G15" s="37">
        <f>VLOOKUP(D15,episodes!$A$1:$D$76,3,FALSE)</f>
        <v>1</v>
      </c>
      <c r="H15" s="37">
        <f>VLOOKUP(D15,episodes!$A$1:$D$76,4,FALSE)</f>
        <v>11</v>
      </c>
      <c r="I15" s="36">
        <v>0</v>
      </c>
      <c r="J15" s="43" t="s">
        <v>85</v>
      </c>
    </row>
    <row r="16" spans="1:10" x14ac:dyDescent="0.3">
      <c r="A16" s="40" t="s">
        <v>1840</v>
      </c>
      <c r="B16" s="34" t="s">
        <v>774</v>
      </c>
      <c r="C16" s="35" t="s">
        <v>2945</v>
      </c>
      <c r="D16" s="41">
        <v>113</v>
      </c>
      <c r="E16" s="42">
        <f>VLOOKUP(D16,episodes!$A$1:$B$76,2,FALSE)</f>
        <v>14</v>
      </c>
      <c r="F16" s="37" t="str">
        <f>VLOOKUP(D16,episodes!$A$1:$E$76,5,FALSE)</f>
        <v>The Conscience of the King</v>
      </c>
      <c r="G16" s="37">
        <f>VLOOKUP(D16,episodes!$A$1:$D$76,3,FALSE)</f>
        <v>1</v>
      </c>
      <c r="H16" s="37">
        <f>VLOOKUP(D16,episodes!$A$1:$D$76,4,FALSE)</f>
        <v>13</v>
      </c>
      <c r="I16" s="36">
        <v>0</v>
      </c>
      <c r="J16" s="43" t="s">
        <v>85</v>
      </c>
    </row>
    <row r="17" spans="1:10" x14ac:dyDescent="0.3">
      <c r="A17" s="40" t="s">
        <v>1840</v>
      </c>
      <c r="B17" s="34" t="s">
        <v>774</v>
      </c>
      <c r="C17" s="35" t="s">
        <v>2154</v>
      </c>
      <c r="D17" s="48">
        <v>114</v>
      </c>
      <c r="E17" s="42">
        <f>VLOOKUP(D17,episodes!$A$1:$B$76,2,FALSE)</f>
        <v>15</v>
      </c>
      <c r="F17" s="37" t="str">
        <f>VLOOKUP(D17,episodes!$A$1:$E$76,5,FALSE)</f>
        <v>Balance of Terror</v>
      </c>
      <c r="G17" s="37">
        <f>VLOOKUP(D17,episodes!$A$1:$D$76,3,FALSE)</f>
        <v>1</v>
      </c>
      <c r="H17" s="37">
        <f>VLOOKUP(D17,episodes!$A$1:$D$76,4,FALSE)</f>
        <v>14</v>
      </c>
      <c r="I17" s="36">
        <v>0</v>
      </c>
      <c r="J17" s="43" t="s">
        <v>85</v>
      </c>
    </row>
    <row r="18" spans="1:10" x14ac:dyDescent="0.3">
      <c r="A18" s="40" t="s">
        <v>1840</v>
      </c>
      <c r="B18" s="34" t="s">
        <v>774</v>
      </c>
      <c r="C18" s="35" t="s">
        <v>2164</v>
      </c>
      <c r="D18" s="48">
        <v>115</v>
      </c>
      <c r="E18" s="42">
        <f>VLOOKUP(D18,episodes!$A$1:$B$76,2,FALSE)</f>
        <v>16</v>
      </c>
      <c r="F18" s="37" t="str">
        <f>VLOOKUP(D18,episodes!$A$1:$E$76,5,FALSE)</f>
        <v>Shore Leave</v>
      </c>
      <c r="G18" s="37">
        <f>VLOOKUP(D18,episodes!$A$1:$D$76,3,FALSE)</f>
        <v>1</v>
      </c>
      <c r="H18" s="37">
        <f>VLOOKUP(D18,episodes!$A$1:$D$76,4,FALSE)</f>
        <v>15</v>
      </c>
      <c r="I18" s="36">
        <v>0</v>
      </c>
      <c r="J18" s="43" t="s">
        <v>85</v>
      </c>
    </row>
    <row r="19" spans="1:10" x14ac:dyDescent="0.3">
      <c r="A19" s="40" t="s">
        <v>1840</v>
      </c>
      <c r="B19" s="34" t="s">
        <v>774</v>
      </c>
      <c r="C19" s="35" t="s">
        <v>2814</v>
      </c>
      <c r="D19" s="48">
        <v>115</v>
      </c>
      <c r="E19" s="42">
        <f>VLOOKUP(D19,episodes!$A$1:$B$76,2,FALSE)</f>
        <v>16</v>
      </c>
      <c r="F19" s="37" t="str">
        <f>VLOOKUP(D19,episodes!$A$1:$E$76,5,FALSE)</f>
        <v>Shore Leave</v>
      </c>
      <c r="G19" s="37">
        <f>VLOOKUP(D19,episodes!$A$1:$D$76,3,FALSE)</f>
        <v>1</v>
      </c>
      <c r="H19" s="37">
        <f>VLOOKUP(D19,episodes!$A$1:$D$76,4,FALSE)</f>
        <v>15</v>
      </c>
      <c r="I19" s="36">
        <v>1</v>
      </c>
      <c r="J19" s="43" t="s">
        <v>85</v>
      </c>
    </row>
    <row r="20" spans="1:10" x14ac:dyDescent="0.3">
      <c r="A20" s="40" t="s">
        <v>1840</v>
      </c>
      <c r="B20" s="34" t="s">
        <v>774</v>
      </c>
      <c r="C20" s="35" t="s">
        <v>2166</v>
      </c>
      <c r="D20" s="48">
        <v>115</v>
      </c>
      <c r="E20" s="42">
        <f>VLOOKUP(D20,episodes!$A$1:$B$76,2,FALSE)</f>
        <v>16</v>
      </c>
      <c r="F20" s="37" t="str">
        <f>VLOOKUP(D20,episodes!$A$1:$E$76,5,FALSE)</f>
        <v>Shore Leave</v>
      </c>
      <c r="G20" s="37">
        <f>VLOOKUP(D20,episodes!$A$1:$D$76,3,FALSE)</f>
        <v>1</v>
      </c>
      <c r="H20" s="37">
        <f>VLOOKUP(D20,episodes!$A$1:$D$76,4,FALSE)</f>
        <v>15</v>
      </c>
      <c r="I20" s="36">
        <v>2</v>
      </c>
      <c r="J20" s="43" t="s">
        <v>85</v>
      </c>
    </row>
    <row r="21" spans="1:10" x14ac:dyDescent="0.3">
      <c r="A21" s="40" t="s">
        <v>1840</v>
      </c>
      <c r="B21" s="34" t="s">
        <v>774</v>
      </c>
      <c r="C21" s="35" t="s">
        <v>2182</v>
      </c>
      <c r="D21" s="48">
        <v>116</v>
      </c>
      <c r="E21" s="42">
        <f>VLOOKUP(D21,episodes!$A$1:$B$76,2,FALSE)</f>
        <v>17</v>
      </c>
      <c r="F21" s="37" t="str">
        <f>VLOOKUP(D21,episodes!$A$1:$E$76,5,FALSE)</f>
        <v>The Galileo Seven</v>
      </c>
      <c r="G21" s="37">
        <f>VLOOKUP(D21,episodes!$A$1:$D$76,3,FALSE)</f>
        <v>1</v>
      </c>
      <c r="H21" s="37">
        <f>VLOOKUP(D21,episodes!$A$1:$D$76,4,FALSE)</f>
        <v>16</v>
      </c>
      <c r="I21" s="36">
        <v>0</v>
      </c>
      <c r="J21" s="43" t="s">
        <v>85</v>
      </c>
    </row>
    <row r="22" spans="1:10" x14ac:dyDescent="0.3">
      <c r="A22" s="40" t="s">
        <v>1840</v>
      </c>
      <c r="B22" s="34" t="s">
        <v>774</v>
      </c>
      <c r="C22" s="35" t="s">
        <v>2183</v>
      </c>
      <c r="D22" s="48">
        <v>116</v>
      </c>
      <c r="E22" s="42">
        <f>VLOOKUP(D22,episodes!$A$1:$B$76,2,FALSE)</f>
        <v>17</v>
      </c>
      <c r="F22" s="37" t="str">
        <f>VLOOKUP(D22,episodes!$A$1:$E$76,5,FALSE)</f>
        <v>The Galileo Seven</v>
      </c>
      <c r="G22" s="37">
        <f>VLOOKUP(D22,episodes!$A$1:$D$76,3,FALSE)</f>
        <v>1</v>
      </c>
      <c r="H22" s="37">
        <f>VLOOKUP(D22,episodes!$A$1:$D$76,4,FALSE)</f>
        <v>16</v>
      </c>
      <c r="I22" s="36">
        <v>1</v>
      </c>
      <c r="J22" s="43" t="s">
        <v>85</v>
      </c>
    </row>
    <row r="23" spans="1:10" x14ac:dyDescent="0.3">
      <c r="A23" s="40" t="s">
        <v>1840</v>
      </c>
      <c r="B23" s="34" t="s">
        <v>774</v>
      </c>
      <c r="C23" s="35" t="s">
        <v>3303</v>
      </c>
      <c r="D23" s="48">
        <v>117</v>
      </c>
      <c r="E23" s="42">
        <f>VLOOKUP(D23,episodes!$A$1:$B$76,2,FALSE)</f>
        <v>18</v>
      </c>
      <c r="F23" s="37" t="str">
        <f>VLOOKUP(D23,episodes!$A$1:$E$76,5,FALSE)</f>
        <v>The Squire of Gothos</v>
      </c>
      <c r="G23" s="37">
        <f>VLOOKUP(D23,episodes!$A$1:$D$76,3,FALSE)</f>
        <v>1</v>
      </c>
      <c r="H23" s="37">
        <f>VLOOKUP(D23,episodes!$A$1:$D$76,4,FALSE)</f>
        <v>17</v>
      </c>
      <c r="I23" s="36">
        <v>0</v>
      </c>
      <c r="J23" s="43" t="s">
        <v>85</v>
      </c>
    </row>
    <row r="24" spans="1:10" x14ac:dyDescent="0.3">
      <c r="A24" s="40" t="s">
        <v>1840</v>
      </c>
      <c r="B24" s="34" t="s">
        <v>774</v>
      </c>
      <c r="C24" s="35" t="s">
        <v>2193</v>
      </c>
      <c r="D24" s="48">
        <v>117</v>
      </c>
      <c r="E24" s="42">
        <f>VLOOKUP(D24,episodes!$A$1:$B$76,2,FALSE)</f>
        <v>18</v>
      </c>
      <c r="F24" s="37" t="str">
        <f>VLOOKUP(D24,episodes!$A$1:$E$76,5,FALSE)</f>
        <v>The Squire of Gothos</v>
      </c>
      <c r="G24" s="37">
        <f>VLOOKUP(D24,episodes!$A$1:$D$76,3,FALSE)</f>
        <v>1</v>
      </c>
      <c r="H24" s="37">
        <f>VLOOKUP(D24,episodes!$A$1:$D$76,4,FALSE)</f>
        <v>17</v>
      </c>
      <c r="I24" s="36">
        <v>1</v>
      </c>
      <c r="J24" s="43" t="s">
        <v>85</v>
      </c>
    </row>
    <row r="25" spans="1:10" x14ac:dyDescent="0.3">
      <c r="A25" s="40" t="s">
        <v>1840</v>
      </c>
      <c r="B25" s="34" t="s">
        <v>774</v>
      </c>
      <c r="C25" s="35" t="s">
        <v>2194</v>
      </c>
      <c r="D25" s="48">
        <v>117</v>
      </c>
      <c r="E25" s="42">
        <f>VLOOKUP(D25,episodes!$A$1:$B$76,2,FALSE)</f>
        <v>18</v>
      </c>
      <c r="F25" s="37" t="str">
        <f>VLOOKUP(D25,episodes!$A$1:$E$76,5,FALSE)</f>
        <v>The Squire of Gothos</v>
      </c>
      <c r="G25" s="37">
        <f>VLOOKUP(D25,episodes!$A$1:$D$76,3,FALSE)</f>
        <v>1</v>
      </c>
      <c r="H25" s="37">
        <f>VLOOKUP(D25,episodes!$A$1:$D$76,4,FALSE)</f>
        <v>17</v>
      </c>
      <c r="I25" s="36">
        <v>2</v>
      </c>
      <c r="J25" s="43" t="s">
        <v>85</v>
      </c>
    </row>
    <row r="26" spans="1:10" x14ac:dyDescent="0.3">
      <c r="A26" s="40" t="s">
        <v>1840</v>
      </c>
      <c r="B26" s="34" t="s">
        <v>774</v>
      </c>
      <c r="C26" s="35" t="s">
        <v>2195</v>
      </c>
      <c r="D26" s="48">
        <v>117</v>
      </c>
      <c r="E26" s="42">
        <f>VLOOKUP(D26,episodes!$A$1:$B$76,2,FALSE)</f>
        <v>18</v>
      </c>
      <c r="F26" s="37" t="str">
        <f>VLOOKUP(D26,episodes!$A$1:$E$76,5,FALSE)</f>
        <v>The Squire of Gothos</v>
      </c>
      <c r="G26" s="37">
        <f>VLOOKUP(D26,episodes!$A$1:$D$76,3,FALSE)</f>
        <v>1</v>
      </c>
      <c r="H26" s="37">
        <f>VLOOKUP(D26,episodes!$A$1:$D$76,4,FALSE)</f>
        <v>17</v>
      </c>
      <c r="I26" s="36">
        <v>3</v>
      </c>
      <c r="J26" s="43" t="s">
        <v>85</v>
      </c>
    </row>
    <row r="27" spans="1:10" x14ac:dyDescent="0.3">
      <c r="A27" s="40" t="s">
        <v>1840</v>
      </c>
      <c r="B27" s="34" t="s">
        <v>774</v>
      </c>
      <c r="C27" s="35" t="s">
        <v>2202</v>
      </c>
      <c r="D27" s="48">
        <v>118</v>
      </c>
      <c r="E27" s="42">
        <f>VLOOKUP(D27,episodes!$A$1:$B$76,2,FALSE)</f>
        <v>19</v>
      </c>
      <c r="F27" s="37" t="str">
        <f>VLOOKUP(D27,episodes!$A$1:$E$76,5,FALSE)</f>
        <v>Arena</v>
      </c>
      <c r="G27" s="37">
        <f>VLOOKUP(D27,episodes!$A$1:$D$76,3,FALSE)</f>
        <v>1</v>
      </c>
      <c r="H27" s="37">
        <f>VLOOKUP(D27,episodes!$A$1:$D$76,4,FALSE)</f>
        <v>18</v>
      </c>
      <c r="I27" s="36">
        <v>0</v>
      </c>
      <c r="J27" s="43" t="s">
        <v>85</v>
      </c>
    </row>
    <row r="28" spans="1:10" x14ac:dyDescent="0.3">
      <c r="A28" s="40" t="s">
        <v>1840</v>
      </c>
      <c r="B28" s="34" t="s">
        <v>774</v>
      </c>
      <c r="C28" s="35" t="s">
        <v>2203</v>
      </c>
      <c r="D28" s="48">
        <v>118</v>
      </c>
      <c r="E28" s="42">
        <f>VLOOKUP(D28,episodes!$A$1:$B$76,2,FALSE)</f>
        <v>19</v>
      </c>
      <c r="F28" s="37" t="str">
        <f>VLOOKUP(D28,episodes!$A$1:$E$76,5,FALSE)</f>
        <v>Arena</v>
      </c>
      <c r="G28" s="37">
        <f>VLOOKUP(D28,episodes!$A$1:$D$76,3,FALSE)</f>
        <v>1</v>
      </c>
      <c r="H28" s="37">
        <f>VLOOKUP(D28,episodes!$A$1:$D$76,4,FALSE)</f>
        <v>18</v>
      </c>
      <c r="I28" s="36">
        <v>1</v>
      </c>
      <c r="J28" s="43" t="s">
        <v>85</v>
      </c>
    </row>
    <row r="29" spans="1:10" x14ac:dyDescent="0.3">
      <c r="A29" s="40" t="s">
        <v>1840</v>
      </c>
      <c r="B29" s="34" t="s">
        <v>774</v>
      </c>
      <c r="C29" s="35" t="s">
        <v>2204</v>
      </c>
      <c r="D29" s="48">
        <v>118</v>
      </c>
      <c r="E29" s="42">
        <f>VLOOKUP(D29,episodes!$A$1:$B$76,2,FALSE)</f>
        <v>19</v>
      </c>
      <c r="F29" s="37" t="str">
        <f>VLOOKUP(D29,episodes!$A$1:$E$76,5,FALSE)</f>
        <v>Arena</v>
      </c>
      <c r="G29" s="37">
        <f>VLOOKUP(D29,episodes!$A$1:$D$76,3,FALSE)</f>
        <v>1</v>
      </c>
      <c r="H29" s="37">
        <f>VLOOKUP(D29,episodes!$A$1:$D$76,4,FALSE)</f>
        <v>18</v>
      </c>
      <c r="I29" s="36">
        <v>2</v>
      </c>
      <c r="J29" s="43" t="s">
        <v>85</v>
      </c>
    </row>
    <row r="30" spans="1:10" x14ac:dyDescent="0.3">
      <c r="A30" s="40" t="s">
        <v>1840</v>
      </c>
      <c r="B30" s="34" t="s">
        <v>774</v>
      </c>
      <c r="C30" s="35" t="s">
        <v>2947</v>
      </c>
      <c r="D30" s="48">
        <v>120</v>
      </c>
      <c r="E30" s="42">
        <f>VLOOKUP(D30,episodes!$A$1:$B$76,2,FALSE)</f>
        <v>21</v>
      </c>
      <c r="F30" s="37" t="str">
        <f>VLOOKUP(D30,episodes!$A$1:$E$76,5,FALSE)</f>
        <v>Court Martial</v>
      </c>
      <c r="G30" s="37">
        <f>VLOOKUP(D30,episodes!$A$1:$D$76,3,FALSE)</f>
        <v>1</v>
      </c>
      <c r="H30" s="37">
        <f>VLOOKUP(D30,episodes!$A$1:$D$76,4,FALSE)</f>
        <v>20</v>
      </c>
      <c r="I30" s="36">
        <v>0</v>
      </c>
      <c r="J30" s="43" t="s">
        <v>85</v>
      </c>
    </row>
    <row r="31" spans="1:10" x14ac:dyDescent="0.3">
      <c r="A31" s="40" t="s">
        <v>1840</v>
      </c>
      <c r="B31" s="34" t="s">
        <v>774</v>
      </c>
      <c r="C31" s="35" t="s">
        <v>3377</v>
      </c>
      <c r="D31" s="48">
        <v>120</v>
      </c>
      <c r="E31" s="42">
        <f>VLOOKUP(D31,episodes!$A$1:$B$76,2,FALSE)</f>
        <v>21</v>
      </c>
      <c r="F31" s="37" t="str">
        <f>VLOOKUP(D31,episodes!$A$1:$E$76,5,FALSE)</f>
        <v>Court Martial</v>
      </c>
      <c r="G31" s="37">
        <f>VLOOKUP(D31,episodes!$A$1:$D$76,3,FALSE)</f>
        <v>1</v>
      </c>
      <c r="H31" s="37">
        <f>VLOOKUP(D31,episodes!$A$1:$D$76,4,FALSE)</f>
        <v>20</v>
      </c>
      <c r="I31" s="36">
        <v>1</v>
      </c>
      <c r="J31" s="43" t="s">
        <v>85</v>
      </c>
    </row>
    <row r="32" spans="1:10" x14ac:dyDescent="0.3">
      <c r="A32" s="40" t="s">
        <v>1840</v>
      </c>
      <c r="B32" s="34" t="s">
        <v>774</v>
      </c>
      <c r="C32" s="35" t="s">
        <v>3381</v>
      </c>
      <c r="D32" s="48">
        <v>120</v>
      </c>
      <c r="E32" s="42">
        <f>VLOOKUP(D32,episodes!$A$1:$B$76,2,FALSE)</f>
        <v>21</v>
      </c>
      <c r="F32" s="37" t="str">
        <f>VLOOKUP(D32,episodes!$A$1:$E$76,5,FALSE)</f>
        <v>Court Martial</v>
      </c>
      <c r="G32" s="37">
        <f>VLOOKUP(D32,episodes!$A$1:$D$76,3,FALSE)</f>
        <v>1</v>
      </c>
      <c r="H32" s="37">
        <f>VLOOKUP(D32,episodes!$A$1:$D$76,4,FALSE)</f>
        <v>20</v>
      </c>
      <c r="I32" s="36">
        <v>2</v>
      </c>
      <c r="J32" s="43" t="s">
        <v>85</v>
      </c>
    </row>
    <row r="33" spans="1:10" x14ac:dyDescent="0.3">
      <c r="A33" s="40" t="s">
        <v>1840</v>
      </c>
      <c r="B33" s="34" t="s">
        <v>774</v>
      </c>
      <c r="C33" s="35" t="s">
        <v>3382</v>
      </c>
      <c r="D33" s="48">
        <v>121</v>
      </c>
      <c r="E33" s="42">
        <f>VLOOKUP(D33,episodes!$A$1:$B$76,2,FALSE)</f>
        <v>22</v>
      </c>
      <c r="F33" s="37" t="str">
        <f>VLOOKUP(D33,episodes!$A$1:$E$76,5,FALSE)</f>
        <v>The Return of the Archons</v>
      </c>
      <c r="G33" s="37">
        <f>VLOOKUP(D33,episodes!$A$1:$D$76,3,FALSE)</f>
        <v>1</v>
      </c>
      <c r="H33" s="37">
        <f>VLOOKUP(D33,episodes!$A$1:$D$76,4,FALSE)</f>
        <v>21</v>
      </c>
      <c r="I33" s="36">
        <v>0</v>
      </c>
      <c r="J33" s="43" t="s">
        <v>85</v>
      </c>
    </row>
    <row r="34" spans="1:10" x14ac:dyDescent="0.3">
      <c r="A34" s="40" t="s">
        <v>1840</v>
      </c>
      <c r="B34" s="34" t="s">
        <v>774</v>
      </c>
      <c r="C34" s="35" t="s">
        <v>2240</v>
      </c>
      <c r="D34" s="48">
        <v>121</v>
      </c>
      <c r="E34" s="42">
        <f>VLOOKUP(D34,episodes!$A$1:$B$76,2,FALSE)</f>
        <v>22</v>
      </c>
      <c r="F34" s="37" t="str">
        <f>VLOOKUP(D34,episodes!$A$1:$E$76,5,FALSE)</f>
        <v>The Return of the Archons</v>
      </c>
      <c r="G34" s="37">
        <f>VLOOKUP(D34,episodes!$A$1:$D$76,3,FALSE)</f>
        <v>1</v>
      </c>
      <c r="H34" s="37">
        <f>VLOOKUP(D34,episodes!$A$1:$D$76,4,FALSE)</f>
        <v>21</v>
      </c>
      <c r="I34" s="36">
        <v>1</v>
      </c>
      <c r="J34" s="43" t="s">
        <v>85</v>
      </c>
    </row>
    <row r="35" spans="1:10" x14ac:dyDescent="0.3">
      <c r="A35" s="40" t="s">
        <v>1840</v>
      </c>
      <c r="B35" s="34" t="s">
        <v>774</v>
      </c>
      <c r="C35" s="35" t="s">
        <v>2241</v>
      </c>
      <c r="D35" s="48">
        <v>121</v>
      </c>
      <c r="E35" s="42">
        <f>VLOOKUP(D35,episodes!$A$1:$B$76,2,FALSE)</f>
        <v>22</v>
      </c>
      <c r="F35" s="37" t="str">
        <f>VLOOKUP(D35,episodes!$A$1:$E$76,5,FALSE)</f>
        <v>The Return of the Archons</v>
      </c>
      <c r="G35" s="37">
        <f>VLOOKUP(D35,episodes!$A$1:$D$76,3,FALSE)</f>
        <v>1</v>
      </c>
      <c r="H35" s="37">
        <f>VLOOKUP(D35,episodes!$A$1:$D$76,4,FALSE)</f>
        <v>21</v>
      </c>
      <c r="I35" s="36">
        <v>2</v>
      </c>
      <c r="J35" s="43" t="s">
        <v>85</v>
      </c>
    </row>
    <row r="36" spans="1:10" x14ac:dyDescent="0.3">
      <c r="A36" s="40" t="s">
        <v>1840</v>
      </c>
      <c r="B36" s="34" t="s">
        <v>774</v>
      </c>
      <c r="C36" s="35" t="s">
        <v>2948</v>
      </c>
      <c r="D36" s="48">
        <v>122</v>
      </c>
      <c r="E36" s="42">
        <f>VLOOKUP(D36,episodes!$A$1:$B$76,2,FALSE)</f>
        <v>23</v>
      </c>
      <c r="F36" s="37" t="str">
        <f>VLOOKUP(D36,episodes!$A$1:$E$76,5,FALSE)</f>
        <v>Space Seed</v>
      </c>
      <c r="G36" s="37">
        <f>VLOOKUP(D36,episodes!$A$1:$D$76,3,FALSE)</f>
        <v>1</v>
      </c>
      <c r="H36" s="37">
        <f>VLOOKUP(D36,episodes!$A$1:$D$76,4,FALSE)</f>
        <v>22</v>
      </c>
      <c r="I36" s="36">
        <v>0</v>
      </c>
      <c r="J36" s="43" t="s">
        <v>85</v>
      </c>
    </row>
    <row r="37" spans="1:10" x14ac:dyDescent="0.3">
      <c r="A37" s="40" t="s">
        <v>1840</v>
      </c>
      <c r="B37" s="34" t="s">
        <v>774</v>
      </c>
      <c r="C37" s="35" t="s">
        <v>2253</v>
      </c>
      <c r="D37" s="48">
        <v>122</v>
      </c>
      <c r="E37" s="42">
        <f>VLOOKUP(D37,episodes!$A$1:$B$76,2,FALSE)</f>
        <v>23</v>
      </c>
      <c r="F37" s="37" t="str">
        <f>VLOOKUP(D37,episodes!$A$1:$E$76,5,FALSE)</f>
        <v>Space Seed</v>
      </c>
      <c r="G37" s="37">
        <f>VLOOKUP(D37,episodes!$A$1:$D$76,3,FALSE)</f>
        <v>1</v>
      </c>
      <c r="H37" s="37">
        <f>VLOOKUP(D37,episodes!$A$1:$D$76,4,FALSE)</f>
        <v>22</v>
      </c>
      <c r="I37" s="36">
        <v>1</v>
      </c>
      <c r="J37" s="43" t="s">
        <v>85</v>
      </c>
    </row>
    <row r="38" spans="1:10" x14ac:dyDescent="0.3">
      <c r="A38" s="40" t="s">
        <v>1840</v>
      </c>
      <c r="B38" s="34" t="s">
        <v>774</v>
      </c>
      <c r="C38" s="35" t="s">
        <v>2280</v>
      </c>
      <c r="D38" s="48">
        <v>123</v>
      </c>
      <c r="E38" s="42">
        <f>VLOOKUP(D38,episodes!$A$1:$B$76,2,FALSE)</f>
        <v>24</v>
      </c>
      <c r="F38" s="37" t="str">
        <f>VLOOKUP(D38,episodes!$A$1:$E$76,5,FALSE)</f>
        <v>A Taste of Armageddon</v>
      </c>
      <c r="G38" s="37">
        <f>VLOOKUP(D38,episodes!$A$1:$D$76,3,FALSE)</f>
        <v>1</v>
      </c>
      <c r="H38" s="37">
        <f>VLOOKUP(D38,episodes!$A$1:$D$76,4,FALSE)</f>
        <v>23</v>
      </c>
      <c r="I38" s="36">
        <v>0</v>
      </c>
      <c r="J38" s="43" t="s">
        <v>85</v>
      </c>
    </row>
    <row r="39" spans="1:10" x14ac:dyDescent="0.3">
      <c r="A39" s="40" t="s">
        <v>1840</v>
      </c>
      <c r="B39" s="34" t="s">
        <v>774</v>
      </c>
      <c r="C39" s="35" t="s">
        <v>2290</v>
      </c>
      <c r="D39" s="48">
        <v>124</v>
      </c>
      <c r="E39" s="42">
        <f>VLOOKUP(D39,episodes!$A$1:$B$76,2,FALSE)</f>
        <v>25</v>
      </c>
      <c r="F39" s="37" t="str">
        <f>VLOOKUP(D39,episodes!$A$1:$E$76,5,FALSE)</f>
        <v>This Side of Paradise</v>
      </c>
      <c r="G39" s="37">
        <f>VLOOKUP(D39,episodes!$A$1:$D$76,3,FALSE)</f>
        <v>1</v>
      </c>
      <c r="H39" s="37">
        <f>VLOOKUP(D39,episodes!$A$1:$D$76,4,FALSE)</f>
        <v>24</v>
      </c>
      <c r="I39" s="36">
        <v>0</v>
      </c>
      <c r="J39" s="43" t="s">
        <v>85</v>
      </c>
    </row>
    <row r="40" spans="1:10" x14ac:dyDescent="0.3">
      <c r="A40" s="40" t="s">
        <v>1840</v>
      </c>
      <c r="B40" s="34" t="s">
        <v>774</v>
      </c>
      <c r="C40" s="35" t="s">
        <v>2291</v>
      </c>
      <c r="D40" s="48">
        <v>124</v>
      </c>
      <c r="E40" s="42">
        <f>VLOOKUP(D40,episodes!$A$1:$B$76,2,FALSE)</f>
        <v>25</v>
      </c>
      <c r="F40" s="37" t="str">
        <f>VLOOKUP(D40,episodes!$A$1:$E$76,5,FALSE)</f>
        <v>This Side of Paradise</v>
      </c>
      <c r="G40" s="37">
        <f>VLOOKUP(D40,episodes!$A$1:$D$76,3,FALSE)</f>
        <v>1</v>
      </c>
      <c r="H40" s="37">
        <f>VLOOKUP(D40,episodes!$A$1:$D$76,4,FALSE)</f>
        <v>24</v>
      </c>
      <c r="I40" s="36">
        <v>1</v>
      </c>
      <c r="J40" s="43" t="s">
        <v>85</v>
      </c>
    </row>
    <row r="41" spans="1:10" x14ac:dyDescent="0.3">
      <c r="A41" s="40" t="s">
        <v>1840</v>
      </c>
      <c r="B41" s="34" t="s">
        <v>774</v>
      </c>
      <c r="C41" s="35" t="s">
        <v>2292</v>
      </c>
      <c r="D41" s="48">
        <v>124</v>
      </c>
      <c r="E41" s="42">
        <f>VLOOKUP(D41,episodes!$A$1:$B$76,2,FALSE)</f>
        <v>25</v>
      </c>
      <c r="F41" s="37" t="str">
        <f>VLOOKUP(D41,episodes!$A$1:$E$76,5,FALSE)</f>
        <v>This Side of Paradise</v>
      </c>
      <c r="G41" s="37">
        <f>VLOOKUP(D41,episodes!$A$1:$D$76,3,FALSE)</f>
        <v>1</v>
      </c>
      <c r="H41" s="37">
        <f>VLOOKUP(D41,episodes!$A$1:$D$76,4,FALSE)</f>
        <v>24</v>
      </c>
      <c r="I41" s="36">
        <v>2</v>
      </c>
      <c r="J41" s="43" t="s">
        <v>85</v>
      </c>
    </row>
    <row r="42" spans="1:10" x14ac:dyDescent="0.3">
      <c r="A42" s="40" t="s">
        <v>1840</v>
      </c>
      <c r="B42" s="34" t="s">
        <v>774</v>
      </c>
      <c r="C42" s="35" t="s">
        <v>2293</v>
      </c>
      <c r="D42" s="48">
        <v>124</v>
      </c>
      <c r="E42" s="42">
        <f>VLOOKUP(D42,episodes!$A$1:$B$76,2,FALSE)</f>
        <v>25</v>
      </c>
      <c r="F42" s="37" t="str">
        <f>VLOOKUP(D42,episodes!$A$1:$E$76,5,FALSE)</f>
        <v>This Side of Paradise</v>
      </c>
      <c r="G42" s="37">
        <f>VLOOKUP(D42,episodes!$A$1:$D$76,3,FALSE)</f>
        <v>1</v>
      </c>
      <c r="H42" s="37">
        <f>VLOOKUP(D42,episodes!$A$1:$D$76,4,FALSE)</f>
        <v>24</v>
      </c>
      <c r="I42" s="36">
        <v>3</v>
      </c>
      <c r="J42" s="43" t="s">
        <v>85</v>
      </c>
    </row>
    <row r="43" spans="1:10" x14ac:dyDescent="0.3">
      <c r="A43" s="40" t="s">
        <v>1840</v>
      </c>
      <c r="B43" s="34" t="s">
        <v>774</v>
      </c>
      <c r="C43" s="35" t="s">
        <v>2306</v>
      </c>
      <c r="D43" s="48">
        <v>125</v>
      </c>
      <c r="E43" s="42">
        <f>VLOOKUP(D43,episodes!$A$1:$B$76,2,FALSE)</f>
        <v>26</v>
      </c>
      <c r="F43" s="37" t="str">
        <f>VLOOKUP(D43,episodes!$A$1:$E$76,5,FALSE)</f>
        <v>The Devil in the Dark</v>
      </c>
      <c r="G43" s="37">
        <f>VLOOKUP(D43,episodes!$A$1:$D$76,3,FALSE)</f>
        <v>1</v>
      </c>
      <c r="H43" s="37">
        <f>VLOOKUP(D43,episodes!$A$1:$D$76,4,FALSE)</f>
        <v>25</v>
      </c>
      <c r="I43" s="36">
        <v>0</v>
      </c>
      <c r="J43" s="43" t="s">
        <v>85</v>
      </c>
    </row>
    <row r="44" spans="1:10" x14ac:dyDescent="0.3">
      <c r="A44" s="40" t="s">
        <v>1840</v>
      </c>
      <c r="B44" s="34" t="s">
        <v>774</v>
      </c>
      <c r="C44" s="35" t="s">
        <v>2307</v>
      </c>
      <c r="D44" s="48">
        <v>125</v>
      </c>
      <c r="E44" s="42">
        <f>VLOOKUP(D44,episodes!$A$1:$B$76,2,FALSE)</f>
        <v>26</v>
      </c>
      <c r="F44" s="37" t="str">
        <f>VLOOKUP(D44,episodes!$A$1:$E$76,5,FALSE)</f>
        <v>The Devil in the Dark</v>
      </c>
      <c r="G44" s="37">
        <f>VLOOKUP(D44,episodes!$A$1:$D$76,3,FALSE)</f>
        <v>1</v>
      </c>
      <c r="H44" s="37">
        <f>VLOOKUP(D44,episodes!$A$1:$D$76,4,FALSE)</f>
        <v>25</v>
      </c>
      <c r="I44" s="36">
        <v>1</v>
      </c>
      <c r="J44" s="43" t="s">
        <v>85</v>
      </c>
    </row>
    <row r="45" spans="1:10" x14ac:dyDescent="0.3">
      <c r="A45" s="40" t="s">
        <v>1840</v>
      </c>
      <c r="B45" s="34" t="s">
        <v>774</v>
      </c>
      <c r="C45" s="35" t="s">
        <v>2307</v>
      </c>
      <c r="D45" s="48">
        <v>125</v>
      </c>
      <c r="E45" s="42">
        <f>VLOOKUP(D45,episodes!$A$1:$B$76,2,FALSE)</f>
        <v>26</v>
      </c>
      <c r="F45" s="37" t="str">
        <f>VLOOKUP(D45,episodes!$A$1:$E$76,5,FALSE)</f>
        <v>The Devil in the Dark</v>
      </c>
      <c r="G45" s="37">
        <f>VLOOKUP(D45,episodes!$A$1:$D$76,3,FALSE)</f>
        <v>1</v>
      </c>
      <c r="H45" s="37">
        <f>VLOOKUP(D45,episodes!$A$1:$D$76,4,FALSE)</f>
        <v>25</v>
      </c>
      <c r="I45" s="36">
        <v>2</v>
      </c>
      <c r="J45" s="43" t="s">
        <v>85</v>
      </c>
    </row>
    <row r="46" spans="1:10" x14ac:dyDescent="0.3">
      <c r="A46" s="40" t="s">
        <v>1840</v>
      </c>
      <c r="B46" s="34" t="s">
        <v>774</v>
      </c>
      <c r="C46" s="35" t="s">
        <v>2307</v>
      </c>
      <c r="D46" s="48">
        <v>125</v>
      </c>
      <c r="E46" s="42">
        <f>VLOOKUP(D46,episodes!$A$1:$B$76,2,FALSE)</f>
        <v>26</v>
      </c>
      <c r="F46" s="37" t="str">
        <f>VLOOKUP(D46,episodes!$A$1:$E$76,5,FALSE)</f>
        <v>The Devil in the Dark</v>
      </c>
      <c r="G46" s="37">
        <f>VLOOKUP(D46,episodes!$A$1:$D$76,3,FALSE)</f>
        <v>1</v>
      </c>
      <c r="H46" s="37">
        <f>VLOOKUP(D46,episodes!$A$1:$D$76,4,FALSE)</f>
        <v>25</v>
      </c>
      <c r="I46" s="36">
        <v>3</v>
      </c>
      <c r="J46" s="43" t="s">
        <v>85</v>
      </c>
    </row>
    <row r="47" spans="1:10" x14ac:dyDescent="0.3">
      <c r="A47" s="40" t="s">
        <v>1840</v>
      </c>
      <c r="B47" s="34" t="s">
        <v>774</v>
      </c>
      <c r="C47" s="35" t="s">
        <v>2319</v>
      </c>
      <c r="D47" s="48">
        <v>126</v>
      </c>
      <c r="E47" s="42">
        <f>VLOOKUP(D47,episodes!$A$1:$B$76,2,FALSE)</f>
        <v>27</v>
      </c>
      <c r="F47" s="37" t="str">
        <f>VLOOKUP(D47,episodes!$A$1:$E$76,5,FALSE)</f>
        <v>Errand of Mercy</v>
      </c>
      <c r="G47" s="37">
        <f>VLOOKUP(D47,episodes!$A$1:$D$76,3,FALSE)</f>
        <v>1</v>
      </c>
      <c r="H47" s="37">
        <f>VLOOKUP(D47,episodes!$A$1:$D$76,4,FALSE)</f>
        <v>26</v>
      </c>
      <c r="I47" s="36">
        <v>0</v>
      </c>
      <c r="J47" s="43" t="s">
        <v>85</v>
      </c>
    </row>
    <row r="48" spans="1:10" x14ac:dyDescent="0.3">
      <c r="A48" s="40" t="s">
        <v>1840</v>
      </c>
      <c r="B48" s="34" t="s">
        <v>774</v>
      </c>
      <c r="C48" s="35" t="s">
        <v>2320</v>
      </c>
      <c r="D48" s="57">
        <v>126</v>
      </c>
      <c r="E48" s="42">
        <f>VLOOKUP(D48,episodes!$A$1:$B$76,2,FALSE)</f>
        <v>27</v>
      </c>
      <c r="F48" s="37" t="str">
        <f>VLOOKUP(D48,episodes!$A$1:$E$76,5,FALSE)</f>
        <v>Errand of Mercy</v>
      </c>
      <c r="G48" s="37">
        <f>VLOOKUP(D48,episodes!$A$1:$D$76,3,FALSE)</f>
        <v>1</v>
      </c>
      <c r="H48" s="37">
        <f>VLOOKUP(D48,episodes!$A$1:$D$76,4,FALSE)</f>
        <v>26</v>
      </c>
      <c r="I48" s="36">
        <v>1</v>
      </c>
      <c r="J48" s="43" t="s">
        <v>85</v>
      </c>
    </row>
    <row r="49" spans="1:10" x14ac:dyDescent="0.3">
      <c r="A49" s="40" t="s">
        <v>1840</v>
      </c>
      <c r="B49" s="34" t="s">
        <v>768</v>
      </c>
      <c r="C49" s="35" t="s">
        <v>2882</v>
      </c>
      <c r="D49" s="48">
        <v>127</v>
      </c>
      <c r="E49" s="42">
        <f>VLOOKUP(D49,episodes!$A$1:$B$76,2,FALSE)</f>
        <v>28</v>
      </c>
      <c r="F49" s="37" t="str">
        <f>VLOOKUP(D49,episodes!$A$1:$E$76,5,FALSE)</f>
        <v>The Alternative Factor</v>
      </c>
      <c r="G49" s="37">
        <f>VLOOKUP(D49,episodes!$A$1:$D$76,3,FALSE)</f>
        <v>1</v>
      </c>
      <c r="H49" s="37">
        <f>VLOOKUP(D49,episodes!$A$1:$D$76,4,FALSE)</f>
        <v>27</v>
      </c>
      <c r="I49" s="36">
        <v>0</v>
      </c>
      <c r="J49" s="43" t="s">
        <v>85</v>
      </c>
    </row>
    <row r="50" spans="1:10" x14ac:dyDescent="0.3">
      <c r="A50" s="40" t="s">
        <v>1840</v>
      </c>
      <c r="B50" s="34" t="s">
        <v>774</v>
      </c>
      <c r="C50" s="35" t="s">
        <v>2337</v>
      </c>
      <c r="D50" s="48">
        <v>127</v>
      </c>
      <c r="E50" s="42">
        <f>VLOOKUP(D50,episodes!$A$1:$B$76,2,FALSE)</f>
        <v>28</v>
      </c>
      <c r="F50" s="37" t="str">
        <f>VLOOKUP(D50,episodes!$A$1:$E$76,5,FALSE)</f>
        <v>The Alternative Factor</v>
      </c>
      <c r="G50" s="37">
        <f>VLOOKUP(D50,episodes!$A$1:$D$76,3,FALSE)</f>
        <v>1</v>
      </c>
      <c r="H50" s="37">
        <f>VLOOKUP(D50,episodes!$A$1:$D$76,4,FALSE)</f>
        <v>27</v>
      </c>
      <c r="I50" s="36">
        <v>1</v>
      </c>
      <c r="J50" s="43" t="s">
        <v>85</v>
      </c>
    </row>
    <row r="51" spans="1:10" x14ac:dyDescent="0.3">
      <c r="A51" s="40" t="s">
        <v>1840</v>
      </c>
      <c r="B51" s="34" t="s">
        <v>774</v>
      </c>
      <c r="C51" s="35" t="s">
        <v>2338</v>
      </c>
      <c r="D51" s="48">
        <v>127</v>
      </c>
      <c r="E51" s="42">
        <f>VLOOKUP(D51,episodes!$A$1:$B$76,2,FALSE)</f>
        <v>28</v>
      </c>
      <c r="F51" s="37" t="str">
        <f>VLOOKUP(D51,episodes!$A$1:$E$76,5,FALSE)</f>
        <v>The Alternative Factor</v>
      </c>
      <c r="G51" s="37">
        <f>VLOOKUP(D51,episodes!$A$1:$D$76,3,FALSE)</f>
        <v>1</v>
      </c>
      <c r="H51" s="37">
        <f>VLOOKUP(D51,episodes!$A$1:$D$76,4,FALSE)</f>
        <v>27</v>
      </c>
      <c r="I51" s="36">
        <v>2</v>
      </c>
      <c r="J51" s="43" t="s">
        <v>85</v>
      </c>
    </row>
    <row r="52" spans="1:10" x14ac:dyDescent="0.3">
      <c r="A52" s="40" t="s">
        <v>1840</v>
      </c>
      <c r="B52" s="34" t="s">
        <v>774</v>
      </c>
      <c r="C52" s="35" t="s">
        <v>2340</v>
      </c>
      <c r="D52" s="48">
        <v>127</v>
      </c>
      <c r="E52" s="42">
        <f>VLOOKUP(D52,episodes!$A$1:$B$76,2,FALSE)</f>
        <v>28</v>
      </c>
      <c r="F52" s="37" t="str">
        <f>VLOOKUP(D52,episodes!$A$1:$E$76,5,FALSE)</f>
        <v>The Alternative Factor</v>
      </c>
      <c r="G52" s="37">
        <f>VLOOKUP(D52,episodes!$A$1:$D$76,3,FALSE)</f>
        <v>1</v>
      </c>
      <c r="H52" s="37">
        <f>VLOOKUP(D52,episodes!$A$1:$D$76,4,FALSE)</f>
        <v>27</v>
      </c>
      <c r="I52" s="36">
        <v>3</v>
      </c>
      <c r="J52" s="43" t="s">
        <v>85</v>
      </c>
    </row>
    <row r="53" spans="1:10" x14ac:dyDescent="0.3">
      <c r="A53" s="40" t="s">
        <v>1840</v>
      </c>
      <c r="B53" s="34" t="s">
        <v>774</v>
      </c>
      <c r="C53" s="35" t="s">
        <v>2949</v>
      </c>
      <c r="D53" s="48">
        <v>127</v>
      </c>
      <c r="E53" s="42">
        <f>VLOOKUP(D53,episodes!$A$1:$B$76,2,FALSE)</f>
        <v>28</v>
      </c>
      <c r="F53" s="37" t="str">
        <f>VLOOKUP(D53,episodes!$A$1:$E$76,5,FALSE)</f>
        <v>The Alternative Factor</v>
      </c>
      <c r="G53" s="37">
        <f>VLOOKUP(D53,episodes!$A$1:$D$76,3,FALSE)</f>
        <v>1</v>
      </c>
      <c r="H53" s="37">
        <f>VLOOKUP(D53,episodes!$A$1:$D$76,4,FALSE)</f>
        <v>27</v>
      </c>
      <c r="I53" s="36">
        <v>4</v>
      </c>
      <c r="J53" s="43" t="s">
        <v>85</v>
      </c>
    </row>
    <row r="54" spans="1:10" x14ac:dyDescent="0.3">
      <c r="A54" s="40" t="s">
        <v>1840</v>
      </c>
      <c r="B54" s="34" t="s">
        <v>774</v>
      </c>
      <c r="C54" s="35" t="s">
        <v>3382</v>
      </c>
      <c r="D54" s="48">
        <v>128</v>
      </c>
      <c r="E54" s="42">
        <f>VLOOKUP(D54,episodes!$A$1:$B$76,2,FALSE)</f>
        <v>29</v>
      </c>
      <c r="F54" s="37" t="str">
        <f>VLOOKUP(D54,episodes!$A$1:$E$76,5,FALSE)</f>
        <v>The City on the Edge of Forever</v>
      </c>
      <c r="G54" s="37">
        <f>VLOOKUP(D54,episodes!$A$1:$D$76,3,FALSE)</f>
        <v>1</v>
      </c>
      <c r="H54" s="37">
        <f>VLOOKUP(D54,episodes!$A$1:$D$76,4,FALSE)</f>
        <v>28</v>
      </c>
      <c r="I54" s="36">
        <v>0</v>
      </c>
      <c r="J54" s="43" t="s">
        <v>85</v>
      </c>
    </row>
    <row r="55" spans="1:10" x14ac:dyDescent="0.3">
      <c r="A55" s="40" t="s">
        <v>1840</v>
      </c>
      <c r="B55" s="34" t="s">
        <v>774</v>
      </c>
      <c r="C55" s="35" t="s">
        <v>2357</v>
      </c>
      <c r="D55" s="48">
        <v>128</v>
      </c>
      <c r="E55" s="42">
        <f>VLOOKUP(D55,episodes!$A$1:$B$76,2,FALSE)</f>
        <v>29</v>
      </c>
      <c r="F55" s="37" t="str">
        <f>VLOOKUP(D55,episodes!$A$1:$E$76,5,FALSE)</f>
        <v>The City on the Edge of Forever</v>
      </c>
      <c r="G55" s="37">
        <f>VLOOKUP(D55,episodes!$A$1:$D$76,3,FALSE)</f>
        <v>1</v>
      </c>
      <c r="H55" s="37">
        <f>VLOOKUP(D55,episodes!$A$1:$D$76,4,FALSE)</f>
        <v>28</v>
      </c>
      <c r="I55" s="36">
        <v>1</v>
      </c>
      <c r="J55" s="43" t="s">
        <v>85</v>
      </c>
    </row>
    <row r="56" spans="1:10" x14ac:dyDescent="0.3">
      <c r="A56" s="40" t="s">
        <v>1840</v>
      </c>
      <c r="B56" s="34" t="s">
        <v>774</v>
      </c>
      <c r="C56" s="35" t="s">
        <v>2358</v>
      </c>
      <c r="D56" s="48">
        <v>128</v>
      </c>
      <c r="E56" s="42">
        <f>VLOOKUP(D56,episodes!$A$1:$B$76,2,FALSE)</f>
        <v>29</v>
      </c>
      <c r="F56" s="37" t="str">
        <f>VLOOKUP(D56,episodes!$A$1:$E$76,5,FALSE)</f>
        <v>The City on the Edge of Forever</v>
      </c>
      <c r="G56" s="37">
        <f>VLOOKUP(D56,episodes!$A$1:$D$76,3,FALSE)</f>
        <v>1</v>
      </c>
      <c r="H56" s="37">
        <f>VLOOKUP(D56,episodes!$A$1:$D$76,4,FALSE)</f>
        <v>28</v>
      </c>
      <c r="I56" s="36">
        <v>2</v>
      </c>
      <c r="J56" s="43" t="s">
        <v>85</v>
      </c>
    </row>
    <row r="57" spans="1:10" x14ac:dyDescent="0.3">
      <c r="A57" s="40" t="s">
        <v>1840</v>
      </c>
      <c r="B57" s="34" t="s">
        <v>774</v>
      </c>
      <c r="C57" s="35" t="s">
        <v>2359</v>
      </c>
      <c r="D57" s="48">
        <v>128</v>
      </c>
      <c r="E57" s="42">
        <f>VLOOKUP(D57,episodes!$A$1:$B$76,2,FALSE)</f>
        <v>29</v>
      </c>
      <c r="F57" s="37" t="str">
        <f>VLOOKUP(D57,episodes!$A$1:$E$76,5,FALSE)</f>
        <v>The City on the Edge of Forever</v>
      </c>
      <c r="G57" s="37">
        <f>VLOOKUP(D57,episodes!$A$1:$D$76,3,FALSE)</f>
        <v>1</v>
      </c>
      <c r="H57" s="37">
        <f>VLOOKUP(D57,episodes!$A$1:$D$76,4,FALSE)</f>
        <v>28</v>
      </c>
      <c r="I57" s="36">
        <v>3</v>
      </c>
      <c r="J57" s="43" t="s">
        <v>85</v>
      </c>
    </row>
    <row r="58" spans="1:10" x14ac:dyDescent="0.3">
      <c r="A58" s="40" t="s">
        <v>1840</v>
      </c>
      <c r="B58" s="34" t="s">
        <v>774</v>
      </c>
      <c r="C58" s="35" t="s">
        <v>2359</v>
      </c>
      <c r="D58" s="48">
        <v>128</v>
      </c>
      <c r="E58" s="42">
        <f>VLOOKUP(D58,episodes!$A$1:$B$76,2,FALSE)</f>
        <v>29</v>
      </c>
      <c r="F58" s="37" t="str">
        <f>VLOOKUP(D58,episodes!$A$1:$E$76,5,FALSE)</f>
        <v>The City on the Edge of Forever</v>
      </c>
      <c r="G58" s="37">
        <f>VLOOKUP(D58,episodes!$A$1:$D$76,3,FALSE)</f>
        <v>1</v>
      </c>
      <c r="H58" s="37">
        <f>VLOOKUP(D58,episodes!$A$1:$D$76,4,FALSE)</f>
        <v>28</v>
      </c>
      <c r="I58" s="36">
        <v>4</v>
      </c>
      <c r="J58" s="43" t="s">
        <v>85</v>
      </c>
    </row>
    <row r="59" spans="1:10" x14ac:dyDescent="0.3">
      <c r="A59" s="40" t="s">
        <v>1840</v>
      </c>
      <c r="B59" s="34" t="s">
        <v>774</v>
      </c>
      <c r="C59" s="35" t="s">
        <v>2360</v>
      </c>
      <c r="D59" s="48">
        <v>128</v>
      </c>
      <c r="E59" s="42">
        <f>VLOOKUP(D59,episodes!$A$1:$B$76,2,FALSE)</f>
        <v>29</v>
      </c>
      <c r="F59" s="37" t="str">
        <f>VLOOKUP(D59,episodes!$A$1:$E$76,5,FALSE)</f>
        <v>The City on the Edge of Forever</v>
      </c>
      <c r="G59" s="37">
        <f>VLOOKUP(D59,episodes!$A$1:$D$76,3,FALSE)</f>
        <v>1</v>
      </c>
      <c r="H59" s="37">
        <f>VLOOKUP(D59,episodes!$A$1:$D$76,4,FALSE)</f>
        <v>28</v>
      </c>
      <c r="I59" s="36">
        <v>5</v>
      </c>
      <c r="J59" s="43" t="s">
        <v>85</v>
      </c>
    </row>
    <row r="60" spans="1:10" x14ac:dyDescent="0.3">
      <c r="A60" s="40" t="s">
        <v>1840</v>
      </c>
      <c r="B60" s="34" t="s">
        <v>774</v>
      </c>
      <c r="C60" s="35" t="s">
        <v>2361</v>
      </c>
      <c r="D60" s="48">
        <v>128</v>
      </c>
      <c r="E60" s="42">
        <f>VLOOKUP(D60,episodes!$A$1:$B$76,2,FALSE)</f>
        <v>29</v>
      </c>
      <c r="F60" s="37" t="str">
        <f>VLOOKUP(D60,episodes!$A$1:$E$76,5,FALSE)</f>
        <v>The City on the Edge of Forever</v>
      </c>
      <c r="G60" s="37">
        <f>VLOOKUP(D60,episodes!$A$1:$D$76,3,FALSE)</f>
        <v>1</v>
      </c>
      <c r="H60" s="37">
        <f>VLOOKUP(D60,episodes!$A$1:$D$76,4,FALSE)</f>
        <v>28</v>
      </c>
      <c r="I60" s="36">
        <v>6</v>
      </c>
      <c r="J60" s="43" t="s">
        <v>85</v>
      </c>
    </row>
    <row r="61" spans="1:10" x14ac:dyDescent="0.3">
      <c r="A61" s="40" t="s">
        <v>1840</v>
      </c>
      <c r="B61" s="34" t="s">
        <v>774</v>
      </c>
      <c r="C61" s="35" t="s">
        <v>2380</v>
      </c>
      <c r="D61" s="48">
        <v>129</v>
      </c>
      <c r="E61" s="42">
        <f>VLOOKUP(D61,episodes!$A$1:$B$76,2,FALSE)</f>
        <v>30</v>
      </c>
      <c r="F61" s="37" t="str">
        <f>VLOOKUP(D61,episodes!$A$1:$E$76,5,FALSE)</f>
        <v>Operation: Annihilate!</v>
      </c>
      <c r="G61" s="37">
        <f>VLOOKUP(D61,episodes!$A$1:$D$76,3,FALSE)</f>
        <v>1</v>
      </c>
      <c r="H61" s="37">
        <f>VLOOKUP(D61,episodes!$A$1:$D$76,4,FALSE)</f>
        <v>29</v>
      </c>
      <c r="I61" s="36">
        <v>0</v>
      </c>
      <c r="J61" s="43" t="s">
        <v>85</v>
      </c>
    </row>
    <row r="62" spans="1:10" x14ac:dyDescent="0.3">
      <c r="A62" s="40" t="s">
        <v>1840</v>
      </c>
      <c r="B62" s="34" t="s">
        <v>774</v>
      </c>
      <c r="C62" s="35" t="s">
        <v>2941</v>
      </c>
      <c r="D62" s="48">
        <v>129</v>
      </c>
      <c r="E62" s="42">
        <f>VLOOKUP(D62,episodes!$A$1:$B$76,2,FALSE)</f>
        <v>30</v>
      </c>
      <c r="F62" s="37" t="str">
        <f>VLOOKUP(D62,episodes!$A$1:$E$76,5,FALSE)</f>
        <v>Operation: Annihilate!</v>
      </c>
      <c r="G62" s="37">
        <f>VLOOKUP(D62,episodes!$A$1:$D$76,3,FALSE)</f>
        <v>1</v>
      </c>
      <c r="H62" s="37">
        <f>VLOOKUP(D62,episodes!$A$1:$D$76,4,FALSE)</f>
        <v>29</v>
      </c>
      <c r="I62" s="36">
        <v>1</v>
      </c>
      <c r="J62" s="43" t="s">
        <v>85</v>
      </c>
    </row>
    <row r="63" spans="1:10" x14ac:dyDescent="0.3">
      <c r="A63" s="40" t="s">
        <v>1840</v>
      </c>
      <c r="B63" s="34" t="s">
        <v>774</v>
      </c>
      <c r="C63" s="35" t="s">
        <v>3506</v>
      </c>
      <c r="D63" s="48">
        <v>129</v>
      </c>
      <c r="E63" s="42">
        <f>VLOOKUP(D63,episodes!$A$1:$B$76,2,FALSE)</f>
        <v>30</v>
      </c>
      <c r="F63" s="37" t="str">
        <f>VLOOKUP(D63,episodes!$A$1:$E$76,5,FALSE)</f>
        <v>Operation: Annihilate!</v>
      </c>
      <c r="G63" s="37">
        <f>VLOOKUP(D63,episodes!$A$1:$D$76,3,FALSE)</f>
        <v>1</v>
      </c>
      <c r="H63" s="37">
        <f>VLOOKUP(D63,episodes!$A$1:$D$76,4,FALSE)</f>
        <v>29</v>
      </c>
      <c r="I63" s="36">
        <v>2</v>
      </c>
      <c r="J63" s="43" t="s">
        <v>85</v>
      </c>
    </row>
    <row r="64" spans="1:10" x14ac:dyDescent="0.3">
      <c r="A64" s="40" t="s">
        <v>1840</v>
      </c>
      <c r="B64" s="34" t="s">
        <v>774</v>
      </c>
      <c r="C64" s="35" t="s">
        <v>2381</v>
      </c>
      <c r="D64" s="48">
        <v>129</v>
      </c>
      <c r="E64" s="42">
        <f>VLOOKUP(D64,episodes!$A$1:$B$76,2,FALSE)</f>
        <v>30</v>
      </c>
      <c r="F64" s="37" t="str">
        <f>VLOOKUP(D64,episodes!$A$1:$E$76,5,FALSE)</f>
        <v>Operation: Annihilate!</v>
      </c>
      <c r="G64" s="37">
        <f>VLOOKUP(D64,episodes!$A$1:$D$76,3,FALSE)</f>
        <v>1</v>
      </c>
      <c r="H64" s="37">
        <f>VLOOKUP(D64,episodes!$A$1:$D$76,4,FALSE)</f>
        <v>29</v>
      </c>
      <c r="I64" s="36">
        <v>3</v>
      </c>
      <c r="J64" s="43" t="s">
        <v>85</v>
      </c>
    </row>
    <row r="65" spans="1:10" x14ac:dyDescent="0.3">
      <c r="A65" s="40" t="s">
        <v>1840</v>
      </c>
      <c r="B65" s="34" t="s">
        <v>774</v>
      </c>
      <c r="C65" s="35" t="s">
        <v>2382</v>
      </c>
      <c r="D65" s="48">
        <v>129</v>
      </c>
      <c r="E65" s="42">
        <f>VLOOKUP(D65,episodes!$A$1:$B$76,2,FALSE)</f>
        <v>30</v>
      </c>
      <c r="F65" s="37" t="str">
        <f>VLOOKUP(D65,episodes!$A$1:$E$76,5,FALSE)</f>
        <v>Operation: Annihilate!</v>
      </c>
      <c r="G65" s="37">
        <f>VLOOKUP(D65,episodes!$A$1:$D$76,3,FALSE)</f>
        <v>1</v>
      </c>
      <c r="H65" s="37">
        <f>VLOOKUP(D65,episodes!$A$1:$D$76,4,FALSE)</f>
        <v>29</v>
      </c>
      <c r="I65" s="36">
        <v>4</v>
      </c>
      <c r="J65" s="43" t="s">
        <v>85</v>
      </c>
    </row>
    <row r="66" spans="1:10" x14ac:dyDescent="0.3">
      <c r="A66" s="40" t="s">
        <v>1840</v>
      </c>
      <c r="B66" s="34" t="s">
        <v>774</v>
      </c>
      <c r="C66" s="35" t="s">
        <v>2383</v>
      </c>
      <c r="D66" s="48">
        <v>129</v>
      </c>
      <c r="E66" s="42">
        <f>VLOOKUP(D66,episodes!$A$1:$B$76,2,FALSE)</f>
        <v>30</v>
      </c>
      <c r="F66" s="37" t="str">
        <f>VLOOKUP(D66,episodes!$A$1:$E$76,5,FALSE)</f>
        <v>Operation: Annihilate!</v>
      </c>
      <c r="G66" s="37">
        <f>VLOOKUP(D66,episodes!$A$1:$D$76,3,FALSE)</f>
        <v>1</v>
      </c>
      <c r="H66" s="37">
        <f>VLOOKUP(D66,episodes!$A$1:$D$76,4,FALSE)</f>
        <v>29</v>
      </c>
      <c r="I66" s="36">
        <v>5</v>
      </c>
      <c r="J66" s="43" t="s">
        <v>85</v>
      </c>
    </row>
    <row r="67" spans="1:10" x14ac:dyDescent="0.3">
      <c r="A67" s="40" t="s">
        <v>1840</v>
      </c>
      <c r="B67" s="34" t="s">
        <v>774</v>
      </c>
      <c r="C67" s="35" t="s">
        <v>2384</v>
      </c>
      <c r="D67" s="48">
        <v>129</v>
      </c>
      <c r="E67" s="42">
        <f>VLOOKUP(D67,episodes!$A$1:$B$76,2,FALSE)</f>
        <v>30</v>
      </c>
      <c r="F67" s="37" t="str">
        <f>VLOOKUP(D67,episodes!$A$1:$E$76,5,FALSE)</f>
        <v>Operation: Annihilate!</v>
      </c>
      <c r="G67" s="37">
        <f>VLOOKUP(D67,episodes!$A$1:$D$76,3,FALSE)</f>
        <v>1</v>
      </c>
      <c r="H67" s="37">
        <f>VLOOKUP(D67,episodes!$A$1:$D$76,4,FALSE)</f>
        <v>29</v>
      </c>
      <c r="I67" s="36">
        <v>6</v>
      </c>
      <c r="J67" s="43" t="s">
        <v>85</v>
      </c>
    </row>
    <row r="68" spans="1:10" x14ac:dyDescent="0.3">
      <c r="A68" s="40" t="s">
        <v>1840</v>
      </c>
      <c r="B68" s="34" t="s">
        <v>774</v>
      </c>
      <c r="C68" s="35" t="s">
        <v>2385</v>
      </c>
      <c r="D68" s="48">
        <v>129</v>
      </c>
      <c r="E68" s="42">
        <f>VLOOKUP(D68,episodes!$A$1:$B$76,2,FALSE)</f>
        <v>30</v>
      </c>
      <c r="F68" s="37" t="str">
        <f>VLOOKUP(D68,episodes!$A$1:$E$76,5,FALSE)</f>
        <v>Operation: Annihilate!</v>
      </c>
      <c r="G68" s="37">
        <f>VLOOKUP(D68,episodes!$A$1:$D$76,3,FALSE)</f>
        <v>1</v>
      </c>
      <c r="H68" s="37">
        <f>VLOOKUP(D68,episodes!$A$1:$D$76,4,FALSE)</f>
        <v>29</v>
      </c>
      <c r="I68" s="36">
        <v>7</v>
      </c>
      <c r="J68" s="43" t="s">
        <v>85</v>
      </c>
    </row>
    <row r="69" spans="1:10" x14ac:dyDescent="0.3">
      <c r="A69" s="40" t="s">
        <v>1840</v>
      </c>
      <c r="B69" s="34" t="s">
        <v>774</v>
      </c>
      <c r="C69" s="35" t="s">
        <v>2386</v>
      </c>
      <c r="D69" s="48">
        <v>129</v>
      </c>
      <c r="E69" s="42">
        <f>VLOOKUP(D69,episodes!$A$1:$B$76,2,FALSE)</f>
        <v>30</v>
      </c>
      <c r="F69" s="37" t="str">
        <f>VLOOKUP(D69,episodes!$A$1:$E$76,5,FALSE)</f>
        <v>Operation: Annihilate!</v>
      </c>
      <c r="G69" s="37">
        <f>VLOOKUP(D69,episodes!$A$1:$D$76,3,FALSE)</f>
        <v>1</v>
      </c>
      <c r="H69" s="37">
        <f>VLOOKUP(D69,episodes!$A$1:$D$76,4,FALSE)</f>
        <v>29</v>
      </c>
      <c r="I69" s="36">
        <v>8</v>
      </c>
      <c r="J69" s="43" t="s">
        <v>85</v>
      </c>
    </row>
    <row r="70" spans="1:10" x14ac:dyDescent="0.3">
      <c r="A70" s="40" t="s">
        <v>1840</v>
      </c>
      <c r="B70" s="34" t="s">
        <v>774</v>
      </c>
      <c r="C70" s="35" t="s">
        <v>2951</v>
      </c>
      <c r="D70" s="48">
        <v>202</v>
      </c>
      <c r="E70" s="42">
        <f>VLOOKUP(D70,episodes!$A$1:$B$76,2,FALSE)</f>
        <v>32</v>
      </c>
      <c r="F70" s="37" t="str">
        <f>VLOOKUP(D70,episodes!$A$1:$E$76,5,FALSE)</f>
        <v>Who Mourns for Adonais?</v>
      </c>
      <c r="G70" s="37">
        <f>VLOOKUP(D70,episodes!$A$1:$D$76,3,FALSE)</f>
        <v>2</v>
      </c>
      <c r="H70" s="37">
        <f>VLOOKUP(D70,episodes!$A$1:$D$76,4,FALSE)</f>
        <v>2</v>
      </c>
      <c r="I70" s="36">
        <v>0</v>
      </c>
      <c r="J70" s="43" t="s">
        <v>85</v>
      </c>
    </row>
    <row r="71" spans="1:10" x14ac:dyDescent="0.3">
      <c r="A71" s="40" t="s">
        <v>1840</v>
      </c>
      <c r="B71" s="34" t="s">
        <v>774</v>
      </c>
      <c r="C71" s="35" t="s">
        <v>2952</v>
      </c>
      <c r="D71" s="48">
        <v>202</v>
      </c>
      <c r="E71" s="42">
        <f>VLOOKUP(D71,episodes!$A$1:$B$76,2,FALSE)</f>
        <v>32</v>
      </c>
      <c r="F71" s="37" t="str">
        <f>VLOOKUP(D71,episodes!$A$1:$E$76,5,FALSE)</f>
        <v>Who Mourns for Adonais?</v>
      </c>
      <c r="G71" s="37">
        <f>VLOOKUP(D71,episodes!$A$1:$D$76,3,FALSE)</f>
        <v>2</v>
      </c>
      <c r="H71" s="37">
        <f>VLOOKUP(D71,episodes!$A$1:$D$76,4,FALSE)</f>
        <v>2</v>
      </c>
      <c r="I71" s="36">
        <v>1</v>
      </c>
      <c r="J71" s="43" t="s">
        <v>85</v>
      </c>
    </row>
    <row r="72" spans="1:10" x14ac:dyDescent="0.3">
      <c r="A72" s="40" t="s">
        <v>1840</v>
      </c>
      <c r="B72" s="34" t="s">
        <v>774</v>
      </c>
      <c r="C72" s="35" t="s">
        <v>2437</v>
      </c>
      <c r="D72" s="48">
        <v>202</v>
      </c>
      <c r="E72" s="42">
        <f>VLOOKUP(D72,episodes!$A$1:$B$76,2,FALSE)</f>
        <v>32</v>
      </c>
      <c r="F72" s="37" t="str">
        <f>VLOOKUP(D72,episodes!$A$1:$E$76,5,FALSE)</f>
        <v>Who Mourns for Adonais?</v>
      </c>
      <c r="G72" s="37">
        <f>VLOOKUP(D72,episodes!$A$1:$D$76,3,FALSE)</f>
        <v>2</v>
      </c>
      <c r="H72" s="37">
        <f>VLOOKUP(D72,episodes!$A$1:$D$76,4,FALSE)</f>
        <v>2</v>
      </c>
      <c r="I72" s="36">
        <v>2</v>
      </c>
      <c r="J72" s="43" t="s">
        <v>85</v>
      </c>
    </row>
    <row r="73" spans="1:10" x14ac:dyDescent="0.3">
      <c r="A73" s="40" t="s">
        <v>1840</v>
      </c>
      <c r="B73" s="34" t="s">
        <v>774</v>
      </c>
      <c r="C73" s="35" t="s">
        <v>2440</v>
      </c>
      <c r="D73" s="48">
        <v>202</v>
      </c>
      <c r="E73" s="42">
        <f>VLOOKUP(D73,episodes!$A$1:$B$76,2,FALSE)</f>
        <v>32</v>
      </c>
      <c r="F73" s="37" t="str">
        <f>VLOOKUP(D73,episodes!$A$1:$E$76,5,FALSE)</f>
        <v>Who Mourns for Adonais?</v>
      </c>
      <c r="G73" s="37">
        <f>VLOOKUP(D73,episodes!$A$1:$D$76,3,FALSE)</f>
        <v>2</v>
      </c>
      <c r="H73" s="37">
        <f>VLOOKUP(D73,episodes!$A$1:$D$76,4,FALSE)</f>
        <v>2</v>
      </c>
      <c r="I73" s="36">
        <v>3</v>
      </c>
      <c r="J73" s="43" t="s">
        <v>85</v>
      </c>
    </row>
    <row r="74" spans="1:10" x14ac:dyDescent="0.3">
      <c r="A74" s="40" t="s">
        <v>1840</v>
      </c>
      <c r="B74" s="34" t="s">
        <v>774</v>
      </c>
      <c r="C74" s="35" t="s">
        <v>2438</v>
      </c>
      <c r="D74" s="48">
        <v>202</v>
      </c>
      <c r="E74" s="42">
        <f>VLOOKUP(D74,episodes!$A$1:$B$76,2,FALSE)</f>
        <v>32</v>
      </c>
      <c r="F74" s="37" t="str">
        <f>VLOOKUP(D74,episodes!$A$1:$E$76,5,FALSE)</f>
        <v>Who Mourns for Adonais?</v>
      </c>
      <c r="G74" s="37">
        <f>VLOOKUP(D74,episodes!$A$1:$D$76,3,FALSE)</f>
        <v>2</v>
      </c>
      <c r="H74" s="37">
        <f>VLOOKUP(D74,episodes!$A$1:$D$76,4,FALSE)</f>
        <v>2</v>
      </c>
      <c r="I74" s="36">
        <v>4</v>
      </c>
      <c r="J74" s="43" t="s">
        <v>85</v>
      </c>
    </row>
    <row r="75" spans="1:10" x14ac:dyDescent="0.3">
      <c r="A75" s="40" t="s">
        <v>1840</v>
      </c>
      <c r="B75" s="34" t="s">
        <v>774</v>
      </c>
      <c r="C75" s="35" t="s">
        <v>2441</v>
      </c>
      <c r="D75" s="48">
        <v>202</v>
      </c>
      <c r="E75" s="42">
        <f>VLOOKUP(D75,episodes!$A$1:$B$76,2,FALSE)</f>
        <v>32</v>
      </c>
      <c r="F75" s="37" t="str">
        <f>VLOOKUP(D75,episodes!$A$1:$E$76,5,FALSE)</f>
        <v>Who Mourns for Adonais?</v>
      </c>
      <c r="G75" s="37">
        <f>VLOOKUP(D75,episodes!$A$1:$D$76,3,FALSE)</f>
        <v>2</v>
      </c>
      <c r="H75" s="37">
        <f>VLOOKUP(D75,episodes!$A$1:$D$76,4,FALSE)</f>
        <v>2</v>
      </c>
      <c r="I75" s="36">
        <v>5</v>
      </c>
      <c r="J75" s="43" t="s">
        <v>85</v>
      </c>
    </row>
    <row r="76" spans="1:10" x14ac:dyDescent="0.3">
      <c r="A76" s="40" t="s">
        <v>1840</v>
      </c>
      <c r="B76" s="34" t="s">
        <v>774</v>
      </c>
      <c r="C76" s="35" t="s">
        <v>2436</v>
      </c>
      <c r="D76" s="48">
        <v>202</v>
      </c>
      <c r="E76" s="42">
        <f>VLOOKUP(D76,episodes!$A$1:$B$76,2,FALSE)</f>
        <v>32</v>
      </c>
      <c r="F76" s="37" t="str">
        <f>VLOOKUP(D76,episodes!$A$1:$E$76,5,FALSE)</f>
        <v>Who Mourns for Adonais?</v>
      </c>
      <c r="G76" s="37">
        <f>VLOOKUP(D76,episodes!$A$1:$D$76,3,FALSE)</f>
        <v>2</v>
      </c>
      <c r="H76" s="37">
        <f>VLOOKUP(D76,episodes!$A$1:$D$76,4,FALSE)</f>
        <v>2</v>
      </c>
      <c r="I76" s="36">
        <v>6</v>
      </c>
      <c r="J76" s="43" t="s">
        <v>85</v>
      </c>
    </row>
    <row r="77" spans="1:10" x14ac:dyDescent="0.3">
      <c r="A77" s="40" t="s">
        <v>1840</v>
      </c>
      <c r="B77" s="34" t="s">
        <v>774</v>
      </c>
      <c r="C77" s="35" t="s">
        <v>2439</v>
      </c>
      <c r="D77" s="48">
        <v>202</v>
      </c>
      <c r="E77" s="42">
        <f>VLOOKUP(D77,episodes!$A$1:$B$76,2,FALSE)</f>
        <v>32</v>
      </c>
      <c r="F77" s="37" t="str">
        <f>VLOOKUP(D77,episodes!$A$1:$E$76,5,FALSE)</f>
        <v>Who Mourns for Adonais?</v>
      </c>
      <c r="G77" s="37">
        <f>VLOOKUP(D77,episodes!$A$1:$D$76,3,FALSE)</f>
        <v>2</v>
      </c>
      <c r="H77" s="37">
        <f>VLOOKUP(D77,episodes!$A$1:$D$76,4,FALSE)</f>
        <v>2</v>
      </c>
      <c r="I77" s="36">
        <v>7</v>
      </c>
      <c r="J77" s="43" t="s">
        <v>85</v>
      </c>
    </row>
    <row r="78" spans="1:10" x14ac:dyDescent="0.3">
      <c r="A78" s="40" t="s">
        <v>1840</v>
      </c>
      <c r="B78" s="34" t="s">
        <v>774</v>
      </c>
      <c r="C78" s="35" t="s">
        <v>3386</v>
      </c>
      <c r="D78" s="41">
        <v>203</v>
      </c>
      <c r="E78" s="42">
        <f>VLOOKUP(D78,episodes!$A$1:$B$76,2,FALSE)</f>
        <v>33</v>
      </c>
      <c r="F78" s="37" t="str">
        <f>VLOOKUP(D78,episodes!$A$1:$E$76,5,FALSE)</f>
        <v>The Changeling</v>
      </c>
      <c r="G78" s="37">
        <f>VLOOKUP(D78,episodes!$A$1:$D$76,3,FALSE)</f>
        <v>2</v>
      </c>
      <c r="H78" s="37">
        <f>VLOOKUP(D78,episodes!$A$1:$D$76,4,FALSE)</f>
        <v>3</v>
      </c>
      <c r="I78" s="36">
        <v>0</v>
      </c>
      <c r="J78" s="43" t="s">
        <v>85</v>
      </c>
    </row>
    <row r="79" spans="1:10" x14ac:dyDescent="0.3">
      <c r="A79" s="40" t="s">
        <v>1840</v>
      </c>
      <c r="B79" s="40" t="s">
        <v>774</v>
      </c>
      <c r="C79" s="35" t="s">
        <v>3404</v>
      </c>
      <c r="D79" s="41">
        <v>204</v>
      </c>
      <c r="E79" s="42">
        <f>VLOOKUP(D79,episodes!$A$1:$B$81,2,FALSE)</f>
        <v>34</v>
      </c>
      <c r="F79" s="37" t="str">
        <f>VLOOKUP(D79,episodes!$A$1:$E$81,5,FALSE)</f>
        <v>Mirror, Mirror</v>
      </c>
      <c r="G79" s="37">
        <f>VLOOKUP(D79,episodes!$A$1:$D$81,3,FALSE)</f>
        <v>2</v>
      </c>
      <c r="H79" s="37">
        <f>VLOOKUP(D79,episodes!$A$1:$D$81,4,FALSE)</f>
        <v>4</v>
      </c>
      <c r="I79" s="36">
        <v>0</v>
      </c>
      <c r="J79" s="43" t="s">
        <v>85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4"/>
  <sheetViews>
    <sheetView workbookViewId="0">
      <pane ySplit="1" topLeftCell="A2" activePane="bottomLeft" state="frozen"/>
      <selection pane="bottomLeft" activeCell="C7" sqref="C7"/>
    </sheetView>
  </sheetViews>
  <sheetFormatPr defaultColWidth="9.33203125" defaultRowHeight="10.5" x14ac:dyDescent="0.25"/>
  <cols>
    <col min="1" max="1" width="9.33203125" style="19"/>
    <col min="2" max="2" width="9.33203125" style="6"/>
    <col min="3" max="3" width="31.77734375" style="19" customWidth="1"/>
    <col min="4" max="4" width="9.33203125" style="13"/>
    <col min="5" max="6" width="9.33203125" style="6"/>
    <col min="7" max="16384" width="9.33203125" style="19"/>
  </cols>
  <sheetData>
    <row r="1" spans="1:6" x14ac:dyDescent="0.25">
      <c r="A1" s="19" t="s">
        <v>897</v>
      </c>
      <c r="B1" s="23" t="s">
        <v>42</v>
      </c>
      <c r="C1" s="22" t="s">
        <v>43</v>
      </c>
      <c r="D1" s="18" t="s">
        <v>894</v>
      </c>
      <c r="E1" s="23" t="s">
        <v>895</v>
      </c>
      <c r="F1" s="6" t="s">
        <v>896</v>
      </c>
    </row>
    <row r="2" spans="1:6" x14ac:dyDescent="0.25">
      <c r="A2" s="19">
        <v>1</v>
      </c>
      <c r="B2" s="23">
        <v>100</v>
      </c>
      <c r="C2" s="22" t="str">
        <f>VLOOKUP(B2,episodes!$A$1:$E$81,5,FALSE)</f>
        <v>The Cage</v>
      </c>
      <c r="D2" s="18">
        <v>1</v>
      </c>
      <c r="E2" s="23">
        <v>0</v>
      </c>
      <c r="F2" s="6">
        <v>1</v>
      </c>
    </row>
    <row r="3" spans="1:6" x14ac:dyDescent="0.25">
      <c r="A3" s="19">
        <v>2</v>
      </c>
      <c r="B3" s="23">
        <v>101</v>
      </c>
      <c r="C3" s="22" t="str">
        <f>VLOOKUP(B3,episodes!$A$1:$E$81,5,FALSE)</f>
        <v>The Man Trap</v>
      </c>
      <c r="D3" s="18">
        <v>1</v>
      </c>
      <c r="E3" s="23">
        <v>1</v>
      </c>
      <c r="F3" s="6">
        <v>2</v>
      </c>
    </row>
    <row r="4" spans="1:6" x14ac:dyDescent="0.25">
      <c r="A4" s="19">
        <v>3</v>
      </c>
      <c r="B4" s="23">
        <v>102</v>
      </c>
      <c r="C4" s="22" t="str">
        <f>VLOOKUP(B4,episodes!$A$1:$E$81,5,FALSE)</f>
        <v>Charlie X</v>
      </c>
      <c r="D4" s="18">
        <v>1</v>
      </c>
      <c r="E4" s="23">
        <v>2</v>
      </c>
      <c r="F4" s="6">
        <v>3</v>
      </c>
    </row>
    <row r="5" spans="1:6" x14ac:dyDescent="0.25">
      <c r="A5" s="19">
        <v>4</v>
      </c>
      <c r="B5" s="23">
        <v>103</v>
      </c>
      <c r="C5" s="22" t="str">
        <f>VLOOKUP(B5,episodes!$A$1:$E$81,5,FALSE)</f>
        <v>Where No Man Has Gone Before</v>
      </c>
      <c r="D5" s="18">
        <v>1</v>
      </c>
      <c r="E5" s="23">
        <v>3</v>
      </c>
      <c r="F5" s="6">
        <v>4</v>
      </c>
    </row>
    <row r="6" spans="1:6" x14ac:dyDescent="0.25">
      <c r="A6" s="19">
        <v>5</v>
      </c>
      <c r="B6" s="23">
        <v>104</v>
      </c>
      <c r="C6" s="22" t="str">
        <f>VLOOKUP(B6,episodes!$A$1:$E$81,5,FALSE)</f>
        <v>The Naked Time</v>
      </c>
      <c r="D6" s="18">
        <v>1</v>
      </c>
      <c r="E6" s="23">
        <v>4</v>
      </c>
      <c r="F6" s="6">
        <v>5</v>
      </c>
    </row>
    <row r="7" spans="1:6" x14ac:dyDescent="0.25">
      <c r="A7" s="19">
        <v>6</v>
      </c>
      <c r="B7" s="23">
        <v>105</v>
      </c>
      <c r="C7" s="22" t="str">
        <f>VLOOKUP(B7,episodes!$A$1:$E$81,5,FALSE)</f>
        <v>The Enemy Within</v>
      </c>
      <c r="D7" s="18">
        <v>1</v>
      </c>
      <c r="E7" s="23">
        <v>5</v>
      </c>
      <c r="F7" s="6">
        <v>6</v>
      </c>
    </row>
    <row r="8" spans="1:6" x14ac:dyDescent="0.25">
      <c r="A8" s="19">
        <v>7</v>
      </c>
      <c r="B8" s="23">
        <v>106</v>
      </c>
      <c r="C8" s="22" t="str">
        <f>VLOOKUP(B8,episodes!$A$1:$E$81,5,FALSE)</f>
        <v>Mudd's Women</v>
      </c>
      <c r="D8" s="18">
        <v>1</v>
      </c>
      <c r="E8" s="23">
        <v>6</v>
      </c>
      <c r="F8" s="6">
        <v>7</v>
      </c>
    </row>
    <row r="9" spans="1:6" x14ac:dyDescent="0.25">
      <c r="A9" s="19">
        <v>8</v>
      </c>
      <c r="B9" s="23">
        <v>107</v>
      </c>
      <c r="C9" s="22" t="str">
        <f>VLOOKUP(B9,episodes!$A$1:$E$81,5,FALSE)</f>
        <v>What Are Little Girls Made Of?</v>
      </c>
      <c r="D9" s="18">
        <v>1</v>
      </c>
      <c r="E9" s="23">
        <v>7</v>
      </c>
      <c r="F9" s="6">
        <v>8</v>
      </c>
    </row>
    <row r="10" spans="1:6" x14ac:dyDescent="0.25">
      <c r="A10" s="19">
        <v>9</v>
      </c>
      <c r="B10" s="23">
        <v>108</v>
      </c>
      <c r="C10" s="22" t="str">
        <f>VLOOKUP(B10,episodes!$A$1:$E$81,5,FALSE)</f>
        <v>Miri</v>
      </c>
      <c r="D10" s="18">
        <v>1</v>
      </c>
      <c r="E10" s="23">
        <v>8</v>
      </c>
      <c r="F10" s="6">
        <v>9</v>
      </c>
    </row>
    <row r="11" spans="1:6" x14ac:dyDescent="0.25">
      <c r="A11" s="19">
        <v>10</v>
      </c>
      <c r="B11" s="23">
        <v>109</v>
      </c>
      <c r="C11" s="22" t="str">
        <f>VLOOKUP(B11,episodes!$A$1:$E$81,5,FALSE)</f>
        <v>Dagger of the Mind</v>
      </c>
      <c r="D11" s="18">
        <v>1</v>
      </c>
      <c r="E11" s="23">
        <v>9</v>
      </c>
      <c r="F11" s="6">
        <v>10</v>
      </c>
    </row>
    <row r="12" spans="1:6" x14ac:dyDescent="0.25">
      <c r="A12" s="19">
        <v>11</v>
      </c>
      <c r="B12" s="23">
        <v>110</v>
      </c>
      <c r="C12" s="22" t="str">
        <f>VLOOKUP(B12,episodes!$A$1:$E$81,5,FALSE)</f>
        <v>The Corbomite Maneuver</v>
      </c>
      <c r="D12" s="18">
        <v>1</v>
      </c>
      <c r="E12" s="23">
        <v>10</v>
      </c>
      <c r="F12" s="6">
        <v>11</v>
      </c>
    </row>
    <row r="13" spans="1:6" x14ac:dyDescent="0.25">
      <c r="A13" s="19">
        <v>12</v>
      </c>
      <c r="B13" s="23">
        <v>111</v>
      </c>
      <c r="C13" s="22" t="str">
        <f>VLOOKUP(B13,episodes!$A$1:$E$81,5,FALSE)</f>
        <v>The Menagerie, Part I</v>
      </c>
      <c r="D13" s="18">
        <v>1</v>
      </c>
      <c r="E13" s="23">
        <v>11</v>
      </c>
      <c r="F13" s="6">
        <v>12</v>
      </c>
    </row>
    <row r="14" spans="1:6" x14ac:dyDescent="0.25">
      <c r="A14" s="19">
        <v>13</v>
      </c>
      <c r="B14" s="23">
        <v>112</v>
      </c>
      <c r="C14" s="22" t="str">
        <f>VLOOKUP(B14,episodes!$A$1:$E$81,5,FALSE)</f>
        <v>The Menagerie, Part II</v>
      </c>
      <c r="D14" s="18">
        <v>1</v>
      </c>
      <c r="E14" s="23">
        <v>12</v>
      </c>
      <c r="F14" s="6">
        <v>13</v>
      </c>
    </row>
    <row r="15" spans="1:6" x14ac:dyDescent="0.25">
      <c r="A15" s="19">
        <v>14</v>
      </c>
      <c r="B15" s="23">
        <v>113</v>
      </c>
      <c r="C15" s="22" t="str">
        <f>VLOOKUP(B15,episodes!$A$1:$E$81,5,FALSE)</f>
        <v>The Conscience of the King</v>
      </c>
      <c r="D15" s="18">
        <v>1</v>
      </c>
      <c r="E15" s="23">
        <v>13</v>
      </c>
      <c r="F15" s="6">
        <v>14</v>
      </c>
    </row>
    <row r="16" spans="1:6" x14ac:dyDescent="0.25">
      <c r="A16" s="19">
        <v>15</v>
      </c>
      <c r="B16" s="23">
        <v>114</v>
      </c>
      <c r="C16" s="22" t="str">
        <f>VLOOKUP(B16,episodes!$A$1:$E$81,5,FALSE)</f>
        <v>Balance of Terror</v>
      </c>
      <c r="D16" s="18">
        <v>1</v>
      </c>
      <c r="E16" s="23">
        <v>14</v>
      </c>
      <c r="F16" s="6">
        <v>15</v>
      </c>
    </row>
    <row r="17" spans="1:6" x14ac:dyDescent="0.25">
      <c r="A17" s="19">
        <v>16</v>
      </c>
      <c r="B17" s="23">
        <v>115</v>
      </c>
      <c r="C17" s="22" t="str">
        <f>VLOOKUP(B17,episodes!$A$1:$E$81,5,FALSE)</f>
        <v>Shore Leave</v>
      </c>
      <c r="D17" s="18">
        <v>1</v>
      </c>
      <c r="E17" s="23">
        <v>15</v>
      </c>
      <c r="F17" s="6">
        <v>16</v>
      </c>
    </row>
    <row r="18" spans="1:6" x14ac:dyDescent="0.25">
      <c r="A18" s="19">
        <v>17</v>
      </c>
      <c r="B18" s="23">
        <v>116</v>
      </c>
      <c r="C18" s="22" t="str">
        <f>VLOOKUP(B18,episodes!$A$1:$E$81,5,FALSE)</f>
        <v>The Galileo Seven</v>
      </c>
      <c r="D18" s="18">
        <v>1</v>
      </c>
      <c r="E18" s="23">
        <v>16</v>
      </c>
      <c r="F18" s="6">
        <v>17</v>
      </c>
    </row>
    <row r="19" spans="1:6" x14ac:dyDescent="0.25">
      <c r="A19" s="19">
        <v>18</v>
      </c>
      <c r="B19" s="23">
        <v>117</v>
      </c>
      <c r="C19" s="22" t="str">
        <f>VLOOKUP(B19,episodes!$A$1:$E$81,5,FALSE)</f>
        <v>The Squire of Gothos</v>
      </c>
      <c r="D19" s="18">
        <v>1</v>
      </c>
      <c r="E19" s="23">
        <v>17</v>
      </c>
      <c r="F19" s="6">
        <v>18</v>
      </c>
    </row>
    <row r="20" spans="1:6" x14ac:dyDescent="0.25">
      <c r="A20" s="19">
        <v>19</v>
      </c>
      <c r="B20" s="23">
        <v>118</v>
      </c>
      <c r="C20" s="22" t="str">
        <f>VLOOKUP(B20,episodes!$A$1:$E$81,5,FALSE)</f>
        <v>Arena</v>
      </c>
      <c r="D20" s="18">
        <v>1</v>
      </c>
      <c r="E20" s="23">
        <v>18</v>
      </c>
      <c r="F20" s="6">
        <v>19</v>
      </c>
    </row>
    <row r="21" spans="1:6" x14ac:dyDescent="0.25">
      <c r="A21" s="19">
        <v>20</v>
      </c>
      <c r="B21" s="23">
        <v>119</v>
      </c>
      <c r="C21" s="22" t="str">
        <f>VLOOKUP(B21,episodes!$A$1:$E$81,5,FALSE)</f>
        <v>Tomorrow Is Yesterday</v>
      </c>
      <c r="D21" s="18">
        <v>1</v>
      </c>
      <c r="E21" s="23">
        <v>19</v>
      </c>
      <c r="F21" s="6">
        <v>20</v>
      </c>
    </row>
    <row r="22" spans="1:6" x14ac:dyDescent="0.25">
      <c r="A22" s="19">
        <v>21</v>
      </c>
      <c r="B22" s="23">
        <v>120</v>
      </c>
      <c r="C22" s="22" t="str">
        <f>VLOOKUP(B22,episodes!$A$1:$E$81,5,FALSE)</f>
        <v>Court Martial</v>
      </c>
      <c r="D22" s="18">
        <v>1</v>
      </c>
      <c r="E22" s="23">
        <v>20</v>
      </c>
      <c r="F22" s="6">
        <v>21</v>
      </c>
    </row>
    <row r="23" spans="1:6" x14ac:dyDescent="0.25">
      <c r="A23" s="19">
        <v>22</v>
      </c>
      <c r="B23" s="23">
        <v>121</v>
      </c>
      <c r="C23" s="22" t="str">
        <f>VLOOKUP(B23,episodes!$A$1:$E$81,5,FALSE)</f>
        <v>The Return of the Archons</v>
      </c>
      <c r="D23" s="18">
        <v>1</v>
      </c>
      <c r="E23" s="23">
        <v>21</v>
      </c>
      <c r="F23" s="6">
        <v>22</v>
      </c>
    </row>
    <row r="24" spans="1:6" x14ac:dyDescent="0.25">
      <c r="A24" s="19">
        <v>23</v>
      </c>
      <c r="B24" s="23">
        <v>122</v>
      </c>
      <c r="C24" s="22" t="str">
        <f>VLOOKUP(B24,episodes!$A$1:$E$81,5,FALSE)</f>
        <v>Space Seed</v>
      </c>
      <c r="D24" s="18">
        <v>1</v>
      </c>
      <c r="E24" s="23">
        <v>22</v>
      </c>
      <c r="F24" s="6">
        <v>23</v>
      </c>
    </row>
    <row r="25" spans="1:6" x14ac:dyDescent="0.25">
      <c r="A25" s="19">
        <v>24</v>
      </c>
      <c r="B25" s="23">
        <v>123</v>
      </c>
      <c r="C25" s="22" t="str">
        <f>VLOOKUP(B25,episodes!$A$1:$E$81,5,FALSE)</f>
        <v>A Taste of Armageddon</v>
      </c>
      <c r="D25" s="18">
        <v>1</v>
      </c>
      <c r="E25" s="23">
        <v>23</v>
      </c>
      <c r="F25" s="6">
        <v>24</v>
      </c>
    </row>
    <row r="26" spans="1:6" x14ac:dyDescent="0.25">
      <c r="A26" s="19">
        <v>25</v>
      </c>
      <c r="B26" s="23">
        <v>124</v>
      </c>
      <c r="C26" s="22" t="s">
        <v>45</v>
      </c>
      <c r="D26" s="18">
        <v>1</v>
      </c>
      <c r="E26" s="23">
        <v>24</v>
      </c>
      <c r="F26" s="6">
        <v>25</v>
      </c>
    </row>
    <row r="27" spans="1:6" x14ac:dyDescent="0.25">
      <c r="A27" s="19">
        <v>26</v>
      </c>
      <c r="B27" s="23">
        <v>125</v>
      </c>
      <c r="C27" s="22" t="str">
        <f>VLOOKUP(B27,episodes!$A$1:$E$81,5,FALSE)</f>
        <v>The Devil in the Dark</v>
      </c>
      <c r="D27" s="18">
        <v>1</v>
      </c>
      <c r="E27" s="23">
        <v>25</v>
      </c>
      <c r="F27" s="6">
        <v>26</v>
      </c>
    </row>
    <row r="28" spans="1:6" x14ac:dyDescent="0.25">
      <c r="A28" s="19">
        <v>27</v>
      </c>
      <c r="B28" s="23">
        <v>126</v>
      </c>
      <c r="C28" s="22" t="str">
        <f>VLOOKUP(B28,episodes!$A$1:$E$81,5,FALSE)</f>
        <v>Errand of Mercy</v>
      </c>
      <c r="D28" s="18">
        <v>1</v>
      </c>
      <c r="E28" s="23">
        <v>26</v>
      </c>
      <c r="F28" s="6">
        <v>27</v>
      </c>
    </row>
    <row r="29" spans="1:6" x14ac:dyDescent="0.25">
      <c r="A29" s="19">
        <v>28</v>
      </c>
      <c r="B29" s="23">
        <v>127</v>
      </c>
      <c r="C29" s="22" t="str">
        <f>VLOOKUP(B29,episodes!$A$1:$E$81,5,FALSE)</f>
        <v>The Alternative Factor</v>
      </c>
      <c r="D29" s="18">
        <v>1</v>
      </c>
      <c r="E29" s="23">
        <v>27</v>
      </c>
      <c r="F29" s="6">
        <v>28</v>
      </c>
    </row>
    <row r="30" spans="1:6" x14ac:dyDescent="0.25">
      <c r="A30" s="19">
        <v>29</v>
      </c>
      <c r="B30" s="23">
        <v>128</v>
      </c>
      <c r="C30" s="22" t="str">
        <f>VLOOKUP(B30,episodes!$A$1:$E$81,5,FALSE)</f>
        <v>The City on the Edge of Forever</v>
      </c>
      <c r="D30" s="18">
        <v>1</v>
      </c>
      <c r="E30" s="23">
        <v>28</v>
      </c>
      <c r="F30" s="6">
        <v>29</v>
      </c>
    </row>
    <row r="31" spans="1:6" x14ac:dyDescent="0.25">
      <c r="A31" s="19">
        <v>30</v>
      </c>
      <c r="B31" s="23">
        <v>129</v>
      </c>
      <c r="C31" s="22" t="str">
        <f>VLOOKUP(B31,episodes!$A$1:$E$81,5,FALSE)</f>
        <v>Operation: Annihilate!</v>
      </c>
      <c r="D31" s="18">
        <v>1</v>
      </c>
      <c r="E31" s="23">
        <v>29</v>
      </c>
      <c r="F31" s="6">
        <v>30</v>
      </c>
    </row>
    <row r="32" spans="1:6" x14ac:dyDescent="0.25">
      <c r="A32" s="19">
        <v>31</v>
      </c>
      <c r="B32" s="23">
        <v>201</v>
      </c>
      <c r="C32" s="22" t="str">
        <f>VLOOKUP(B32,episodes!$A$1:$E$81,5,FALSE)</f>
        <v>Amok Time</v>
      </c>
      <c r="D32" s="18">
        <v>2</v>
      </c>
      <c r="E32" s="23">
        <v>1</v>
      </c>
      <c r="F32" s="6">
        <v>31</v>
      </c>
    </row>
    <row r="33" spans="1:6" x14ac:dyDescent="0.25">
      <c r="A33" s="19">
        <v>32</v>
      </c>
      <c r="B33" s="23">
        <v>202</v>
      </c>
      <c r="C33" s="22" t="str">
        <f>VLOOKUP(B33,episodes!$A$1:$E$81,5,FALSE)</f>
        <v>Who Mourns for Adonais?</v>
      </c>
      <c r="D33" s="18">
        <v>2</v>
      </c>
      <c r="E33" s="23">
        <v>2</v>
      </c>
      <c r="F33" s="6">
        <v>32</v>
      </c>
    </row>
    <row r="34" spans="1:6" x14ac:dyDescent="0.25">
      <c r="A34" s="19">
        <v>33</v>
      </c>
      <c r="B34" s="23">
        <v>203</v>
      </c>
      <c r="C34" s="22" t="str">
        <f>VLOOKUP(B34,episodes!$A$1:$E$81,5,FALSE)</f>
        <v>The Changeling</v>
      </c>
      <c r="D34" s="18">
        <v>2</v>
      </c>
      <c r="E34" s="23">
        <v>3</v>
      </c>
      <c r="F34" s="6">
        <v>33</v>
      </c>
    </row>
    <row r="35" spans="1:6" x14ac:dyDescent="0.25">
      <c r="A35" s="19">
        <v>34</v>
      </c>
      <c r="B35" s="23">
        <v>204</v>
      </c>
      <c r="C35" s="22" t="str">
        <f>VLOOKUP(B35,episodes!$A$1:$E$81,5,FALSE)</f>
        <v>Mirror, Mirror</v>
      </c>
      <c r="D35" s="18">
        <v>2</v>
      </c>
      <c r="E35" s="23">
        <v>4</v>
      </c>
      <c r="F35" s="6">
        <v>34</v>
      </c>
    </row>
    <row r="36" spans="1:6" x14ac:dyDescent="0.25">
      <c r="A36" s="19">
        <v>35</v>
      </c>
      <c r="B36" s="23">
        <v>205</v>
      </c>
      <c r="C36" s="22" t="str">
        <f>VLOOKUP(B36,episodes!$A$1:$E$81,5,FALSE)</f>
        <v>The Apple</v>
      </c>
      <c r="D36" s="18">
        <v>2</v>
      </c>
      <c r="E36" s="23">
        <v>5</v>
      </c>
      <c r="F36" s="6">
        <v>35</v>
      </c>
    </row>
    <row r="37" spans="1:6" x14ac:dyDescent="0.25">
      <c r="A37" s="19">
        <v>36</v>
      </c>
      <c r="B37" s="23">
        <v>206</v>
      </c>
      <c r="C37" s="22" t="str">
        <f>VLOOKUP(B37,episodes!$A$1:$E$81,5,FALSE)</f>
        <v>The Doomsday Machine</v>
      </c>
      <c r="D37" s="18">
        <v>2</v>
      </c>
      <c r="E37" s="23">
        <v>6</v>
      </c>
      <c r="F37" s="6">
        <v>36</v>
      </c>
    </row>
    <row r="38" spans="1:6" x14ac:dyDescent="0.25">
      <c r="A38" s="19">
        <v>37</v>
      </c>
      <c r="B38" s="23">
        <v>207</v>
      </c>
      <c r="C38" s="22" t="str">
        <f>VLOOKUP(B38,episodes!$A$1:$E$81,5,FALSE)</f>
        <v>Catspaw</v>
      </c>
      <c r="D38" s="18">
        <v>2</v>
      </c>
      <c r="E38" s="23">
        <v>7</v>
      </c>
      <c r="F38" s="6">
        <v>37</v>
      </c>
    </row>
    <row r="39" spans="1:6" x14ac:dyDescent="0.25">
      <c r="A39" s="19">
        <v>38</v>
      </c>
      <c r="B39" s="23">
        <v>208</v>
      </c>
      <c r="C39" s="22" t="str">
        <f>VLOOKUP(B39,episodes!$A$1:$E$81,5,FALSE)</f>
        <v>I, Mudd</v>
      </c>
      <c r="D39" s="18">
        <v>2</v>
      </c>
      <c r="E39" s="23">
        <v>8</v>
      </c>
      <c r="F39" s="6">
        <v>38</v>
      </c>
    </row>
    <row r="40" spans="1:6" x14ac:dyDescent="0.25">
      <c r="A40" s="19">
        <v>39</v>
      </c>
      <c r="B40" s="23">
        <v>209</v>
      </c>
      <c r="C40" s="22" t="str">
        <f>VLOOKUP(B40,episodes!$A$1:$E$81,5,FALSE)</f>
        <v>Metamorphosis</v>
      </c>
      <c r="D40" s="18">
        <v>2</v>
      </c>
      <c r="E40" s="23">
        <v>9</v>
      </c>
      <c r="F40" s="6">
        <v>39</v>
      </c>
    </row>
    <row r="41" spans="1:6" x14ac:dyDescent="0.25">
      <c r="A41" s="19">
        <v>40</v>
      </c>
      <c r="B41" s="23">
        <v>210</v>
      </c>
      <c r="C41" s="22" t="str">
        <f>VLOOKUP(B41,episodes!$A$1:$E$81,5,FALSE)</f>
        <v>Journey to Babel</v>
      </c>
      <c r="D41" s="18">
        <v>2</v>
      </c>
      <c r="E41" s="23">
        <v>10</v>
      </c>
      <c r="F41" s="6">
        <v>40</v>
      </c>
    </row>
    <row r="42" spans="1:6" x14ac:dyDescent="0.25">
      <c r="A42" s="19">
        <v>41</v>
      </c>
      <c r="B42" s="23">
        <v>211</v>
      </c>
      <c r="C42" s="22" t="str">
        <f>VLOOKUP(B42,episodes!$A$1:$E$81,5,FALSE)</f>
        <v>For the World Is Hollow and I Have Touched the Sky</v>
      </c>
      <c r="D42" s="18">
        <v>2</v>
      </c>
      <c r="E42" s="23">
        <v>11</v>
      </c>
      <c r="F42" s="6">
        <v>41</v>
      </c>
    </row>
    <row r="43" spans="1:6" x14ac:dyDescent="0.25">
      <c r="A43" s="19">
        <v>42</v>
      </c>
      <c r="B43" s="23">
        <v>212</v>
      </c>
      <c r="C43" s="22" t="str">
        <f>VLOOKUP(B43,episodes!$A$1:$E$81,5,FALSE)</f>
        <v>The Deadly Years</v>
      </c>
      <c r="D43" s="18">
        <v>2</v>
      </c>
      <c r="E43" s="23">
        <v>12</v>
      </c>
      <c r="F43" s="6">
        <v>42</v>
      </c>
    </row>
    <row r="44" spans="1:6" x14ac:dyDescent="0.25">
      <c r="A44" s="19">
        <v>43</v>
      </c>
      <c r="B44" s="23">
        <v>213</v>
      </c>
      <c r="C44" s="22" t="str">
        <f>VLOOKUP(B44,episodes!$A$1:$E$81,5,FALSE)</f>
        <v>Obsession</v>
      </c>
      <c r="D44" s="18">
        <v>2</v>
      </c>
      <c r="E44" s="23">
        <v>13</v>
      </c>
      <c r="F44" s="6">
        <v>43</v>
      </c>
    </row>
    <row r="45" spans="1:6" x14ac:dyDescent="0.25">
      <c r="A45" s="19">
        <v>44</v>
      </c>
      <c r="B45" s="23">
        <v>214</v>
      </c>
      <c r="C45" s="22" t="str">
        <f>VLOOKUP(B45,episodes!$A$1:$E$81,5,FALSE)</f>
        <v>Wolf in the Fold</v>
      </c>
      <c r="D45" s="18">
        <v>2</v>
      </c>
      <c r="E45" s="23">
        <v>14</v>
      </c>
      <c r="F45" s="6">
        <v>44</v>
      </c>
    </row>
    <row r="46" spans="1:6" x14ac:dyDescent="0.25">
      <c r="A46" s="19">
        <v>45</v>
      </c>
      <c r="B46" s="23">
        <v>215</v>
      </c>
      <c r="C46" s="22" t="str">
        <f>VLOOKUP(B46,episodes!$A$1:$E$81,5,FALSE)</f>
        <v>The Trouble with Tribbles</v>
      </c>
      <c r="D46" s="18">
        <v>2</v>
      </c>
      <c r="E46" s="23">
        <v>15</v>
      </c>
      <c r="F46" s="6">
        <v>45</v>
      </c>
    </row>
    <row r="47" spans="1:6" x14ac:dyDescent="0.25">
      <c r="A47" s="19">
        <v>46</v>
      </c>
      <c r="B47" s="23">
        <v>216</v>
      </c>
      <c r="C47" s="22" t="str">
        <f>VLOOKUP(B47,episodes!$A$1:$E$81,5,FALSE)</f>
        <v>The Gamesters of Triskelion</v>
      </c>
      <c r="D47" s="18">
        <v>2</v>
      </c>
      <c r="E47" s="23">
        <v>16</v>
      </c>
      <c r="F47" s="6">
        <v>46</v>
      </c>
    </row>
    <row r="48" spans="1:6" x14ac:dyDescent="0.25">
      <c r="A48" s="19">
        <v>47</v>
      </c>
      <c r="B48" s="23">
        <v>217</v>
      </c>
      <c r="C48" s="22" t="str">
        <f>VLOOKUP(B48,episodes!$A$1:$E$81,5,FALSE)</f>
        <v>A Piece of the Action</v>
      </c>
      <c r="D48" s="18">
        <v>2</v>
      </c>
      <c r="E48" s="23">
        <v>17</v>
      </c>
      <c r="F48" s="6">
        <v>47</v>
      </c>
    </row>
    <row r="49" spans="1:9" x14ac:dyDescent="0.25">
      <c r="A49" s="19">
        <v>48</v>
      </c>
      <c r="B49" s="23">
        <v>218</v>
      </c>
      <c r="C49" s="22" t="str">
        <f>VLOOKUP(B49,episodes!$A$1:$E$81,5,FALSE)</f>
        <v>The Immunity Syndrome</v>
      </c>
      <c r="D49" s="18">
        <v>2</v>
      </c>
      <c r="E49" s="23">
        <v>18</v>
      </c>
      <c r="F49" s="6">
        <v>48</v>
      </c>
    </row>
    <row r="50" spans="1:9" x14ac:dyDescent="0.25">
      <c r="A50" s="19">
        <v>49</v>
      </c>
      <c r="B50" s="23">
        <v>219</v>
      </c>
      <c r="C50" s="22" t="str">
        <f>VLOOKUP(B50,episodes!$A$1:$E$81,5,FALSE)</f>
        <v>A Private Little War</v>
      </c>
      <c r="D50" s="18">
        <v>2</v>
      </c>
      <c r="E50" s="23">
        <v>19</v>
      </c>
      <c r="F50" s="6">
        <v>49</v>
      </c>
    </row>
    <row r="51" spans="1:9" x14ac:dyDescent="0.25">
      <c r="A51" s="19">
        <v>50</v>
      </c>
      <c r="B51" s="23">
        <v>220</v>
      </c>
      <c r="C51" s="22" t="str">
        <f>VLOOKUP(B51,episodes!$A$1:$E$81,5,FALSE)</f>
        <v>Return to Tomorrow</v>
      </c>
      <c r="D51" s="18">
        <v>2</v>
      </c>
      <c r="E51" s="23">
        <v>20</v>
      </c>
      <c r="F51" s="6">
        <v>50</v>
      </c>
    </row>
    <row r="52" spans="1:9" x14ac:dyDescent="0.25">
      <c r="A52" s="19">
        <v>51</v>
      </c>
      <c r="B52" s="23">
        <v>221</v>
      </c>
      <c r="C52" s="22" t="str">
        <f>VLOOKUP(B52,episodes!$A$1:$E$81,5,FALSE)</f>
        <v>Patterns of Force</v>
      </c>
      <c r="D52" s="18">
        <v>2</v>
      </c>
      <c r="E52" s="23">
        <v>21</v>
      </c>
      <c r="F52" s="6">
        <v>51</v>
      </c>
    </row>
    <row r="53" spans="1:9" x14ac:dyDescent="0.25">
      <c r="A53" s="19">
        <v>52</v>
      </c>
      <c r="B53" s="23">
        <v>222</v>
      </c>
      <c r="C53" s="22" t="str">
        <f>VLOOKUP(B53,episodes!$A$1:$E$81,5,FALSE)</f>
        <v>By Any Other Name</v>
      </c>
      <c r="D53" s="18">
        <v>2</v>
      </c>
      <c r="E53" s="23">
        <v>22</v>
      </c>
      <c r="F53" s="6">
        <v>52</v>
      </c>
    </row>
    <row r="54" spans="1:9" x14ac:dyDescent="0.25">
      <c r="A54" s="19">
        <v>53</v>
      </c>
      <c r="B54" s="23">
        <v>223</v>
      </c>
      <c r="C54" s="22" t="str">
        <f>VLOOKUP(B54,episodes!$A$1:$E$81,5,FALSE)</f>
        <v>The Omega Glory</v>
      </c>
      <c r="D54" s="18">
        <v>2</v>
      </c>
      <c r="E54" s="23">
        <v>23</v>
      </c>
      <c r="F54" s="6">
        <v>53</v>
      </c>
    </row>
    <row r="55" spans="1:9" x14ac:dyDescent="0.25">
      <c r="A55" s="19">
        <v>54</v>
      </c>
      <c r="B55" s="23">
        <v>224</v>
      </c>
      <c r="C55" s="22" t="str">
        <f>VLOOKUP(B55,episodes!$A$1:$E$81,5,FALSE)</f>
        <v>The Ultimate Computer</v>
      </c>
      <c r="D55" s="18">
        <v>2</v>
      </c>
      <c r="E55" s="23">
        <v>24</v>
      </c>
      <c r="F55" s="6">
        <v>54</v>
      </c>
    </row>
    <row r="56" spans="1:9" x14ac:dyDescent="0.25">
      <c r="A56" s="19">
        <v>55</v>
      </c>
      <c r="B56" s="23">
        <v>225</v>
      </c>
      <c r="C56" s="22" t="s">
        <v>1747</v>
      </c>
      <c r="D56" s="23">
        <v>2</v>
      </c>
      <c r="E56" s="23">
        <v>25</v>
      </c>
      <c r="F56" s="6">
        <v>55</v>
      </c>
      <c r="G56" s="24"/>
      <c r="H56" s="22"/>
      <c r="I56" s="22"/>
    </row>
    <row r="57" spans="1:9" x14ac:dyDescent="0.25">
      <c r="A57" s="19">
        <v>56</v>
      </c>
      <c r="B57" s="23">
        <v>226</v>
      </c>
      <c r="C57" s="22" t="s">
        <v>1749</v>
      </c>
      <c r="D57" s="23">
        <v>2</v>
      </c>
      <c r="E57" s="23">
        <v>26</v>
      </c>
      <c r="F57" s="6">
        <v>56</v>
      </c>
      <c r="G57" s="24"/>
      <c r="H57" s="22"/>
      <c r="I57" s="22"/>
    </row>
    <row r="58" spans="1:9" x14ac:dyDescent="0.25">
      <c r="A58" s="19">
        <v>57</v>
      </c>
      <c r="B58" s="23">
        <v>301</v>
      </c>
      <c r="C58" s="22" t="str">
        <f>VLOOKUP(B58,episodes!$A$1:$E$81,5,FALSE)</f>
        <v>Spock's Brain</v>
      </c>
      <c r="D58" s="18">
        <v>3</v>
      </c>
      <c r="E58" s="23">
        <v>1</v>
      </c>
      <c r="F58" s="6">
        <v>57</v>
      </c>
    </row>
    <row r="59" spans="1:9" x14ac:dyDescent="0.25">
      <c r="A59" s="19">
        <v>58</v>
      </c>
      <c r="B59" s="23">
        <v>302</v>
      </c>
      <c r="C59" s="22" t="str">
        <f>VLOOKUP(B59,episodes!$A$1:$E$81,5,FALSE)</f>
        <v>The Enterprise Incident</v>
      </c>
      <c r="D59" s="18">
        <v>3</v>
      </c>
      <c r="E59" s="23">
        <v>2</v>
      </c>
      <c r="F59" s="6">
        <v>58</v>
      </c>
    </row>
    <row r="60" spans="1:9" x14ac:dyDescent="0.25">
      <c r="A60" s="19">
        <v>59</v>
      </c>
      <c r="B60" s="23">
        <v>303</v>
      </c>
      <c r="C60" s="22" t="str">
        <f>VLOOKUP(B60,episodes!$A$1:$E$81,5,FALSE)</f>
        <v>The Paradise Syndrome</v>
      </c>
      <c r="D60" s="18">
        <v>3</v>
      </c>
      <c r="E60" s="23">
        <v>3</v>
      </c>
      <c r="F60" s="6">
        <v>59</v>
      </c>
    </row>
    <row r="61" spans="1:9" x14ac:dyDescent="0.25">
      <c r="A61" s="19">
        <v>60</v>
      </c>
      <c r="B61" s="23">
        <v>304</v>
      </c>
      <c r="C61" s="22" t="str">
        <f>VLOOKUP(B61,episodes!$A$1:$E$81,5,FALSE)</f>
        <v>And the Children Shall Lead</v>
      </c>
      <c r="D61" s="18">
        <v>3</v>
      </c>
      <c r="E61" s="23">
        <v>4</v>
      </c>
      <c r="F61" s="6">
        <v>60</v>
      </c>
    </row>
    <row r="62" spans="1:9" x14ac:dyDescent="0.25">
      <c r="A62" s="19">
        <v>61</v>
      </c>
      <c r="B62" s="23">
        <v>305</v>
      </c>
      <c r="C62" s="22" t="str">
        <f>VLOOKUP(B62,episodes!$A$1:$E$81,5,FALSE)</f>
        <v>Is There in Truth No Beauty?</v>
      </c>
      <c r="D62" s="18">
        <v>3</v>
      </c>
      <c r="E62" s="23">
        <v>5</v>
      </c>
      <c r="F62" s="6">
        <v>61</v>
      </c>
    </row>
    <row r="63" spans="1:9" x14ac:dyDescent="0.25">
      <c r="A63" s="19">
        <v>62</v>
      </c>
      <c r="B63" s="23">
        <v>306</v>
      </c>
      <c r="C63" s="22" t="str">
        <f>VLOOKUP(B63,episodes!$A$1:$E$81,5,FALSE)</f>
        <v>Spectre of the Gun</v>
      </c>
      <c r="D63" s="18">
        <v>3</v>
      </c>
      <c r="E63" s="23">
        <v>6</v>
      </c>
      <c r="F63" s="6">
        <v>62</v>
      </c>
    </row>
    <row r="64" spans="1:9" x14ac:dyDescent="0.25">
      <c r="A64" s="19">
        <v>63</v>
      </c>
      <c r="B64" s="23">
        <v>307</v>
      </c>
      <c r="C64" s="22" t="str">
        <f>VLOOKUP(B64,episodes!$A$1:$E$81,5,FALSE)</f>
        <v>Day of the Dove</v>
      </c>
      <c r="D64" s="18">
        <v>3</v>
      </c>
      <c r="E64" s="23">
        <v>7</v>
      </c>
      <c r="F64" s="6">
        <v>63</v>
      </c>
    </row>
    <row r="65" spans="1:6" x14ac:dyDescent="0.25">
      <c r="A65" s="19">
        <v>64</v>
      </c>
      <c r="B65" s="23">
        <v>308</v>
      </c>
      <c r="C65" s="22" t="str">
        <f>VLOOKUP(B65,episodes!$A$1:$E$81,5,FALSE)</f>
        <v>For the World Is Hollow and I Have Touched the Sky</v>
      </c>
      <c r="D65" s="18">
        <v>3</v>
      </c>
      <c r="E65" s="23">
        <v>8</v>
      </c>
      <c r="F65" s="6">
        <v>64</v>
      </c>
    </row>
    <row r="66" spans="1:6" x14ac:dyDescent="0.25">
      <c r="A66" s="19">
        <v>65</v>
      </c>
      <c r="B66" s="23">
        <v>309</v>
      </c>
      <c r="C66" s="22" t="str">
        <f>VLOOKUP(B66,episodes!$A$1:$E$81,5,FALSE)</f>
        <v>The Tholian Web</v>
      </c>
      <c r="D66" s="18">
        <v>3</v>
      </c>
      <c r="E66" s="23">
        <v>9</v>
      </c>
      <c r="F66" s="6">
        <v>65</v>
      </c>
    </row>
    <row r="67" spans="1:6" x14ac:dyDescent="0.25">
      <c r="A67" s="19">
        <v>66</v>
      </c>
      <c r="B67" s="23">
        <v>310</v>
      </c>
      <c r="C67" s="22" t="str">
        <f>VLOOKUP(B67,episodes!$A$1:$E$81,5,FALSE)</f>
        <v>Plato's Stepchildren</v>
      </c>
      <c r="D67" s="18">
        <v>3</v>
      </c>
      <c r="E67" s="23">
        <v>10</v>
      </c>
      <c r="F67" s="6">
        <v>66</v>
      </c>
    </row>
    <row r="68" spans="1:6" x14ac:dyDescent="0.25">
      <c r="A68" s="19">
        <v>67</v>
      </c>
      <c r="B68" s="23">
        <v>311</v>
      </c>
      <c r="C68" s="22" t="str">
        <f>VLOOKUP(B68,episodes!$A$1:$E$81,5,FALSE)</f>
        <v>Wink of an Eye</v>
      </c>
      <c r="D68" s="18">
        <v>3</v>
      </c>
      <c r="E68" s="23">
        <v>11</v>
      </c>
      <c r="F68" s="6">
        <v>67</v>
      </c>
    </row>
    <row r="69" spans="1:6" x14ac:dyDescent="0.25">
      <c r="A69" s="19">
        <v>68</v>
      </c>
      <c r="B69" s="23">
        <v>312</v>
      </c>
      <c r="C69" s="22" t="str">
        <f>VLOOKUP(B69,episodes!$A$1:$E$81,5,FALSE)</f>
        <v>The Empath</v>
      </c>
      <c r="D69" s="18">
        <v>3</v>
      </c>
      <c r="E69" s="23">
        <v>12</v>
      </c>
      <c r="F69" s="6">
        <v>68</v>
      </c>
    </row>
    <row r="70" spans="1:6" x14ac:dyDescent="0.25">
      <c r="A70" s="19">
        <v>69</v>
      </c>
      <c r="B70" s="23">
        <v>313</v>
      </c>
      <c r="C70" s="22" t="str">
        <f>VLOOKUP(B70,episodes!$A$1:$E$81,5,FALSE)</f>
        <v>Elaan of Troyius</v>
      </c>
      <c r="D70" s="18">
        <v>3</v>
      </c>
      <c r="E70" s="23">
        <v>13</v>
      </c>
      <c r="F70" s="6">
        <v>69</v>
      </c>
    </row>
    <row r="71" spans="1:6" x14ac:dyDescent="0.25">
      <c r="A71" s="19">
        <v>70</v>
      </c>
      <c r="B71" s="23">
        <v>314</v>
      </c>
      <c r="C71" s="22" t="str">
        <f>VLOOKUP(B71,episodes!$A$1:$E$81,5,FALSE)</f>
        <v>Whom Gods Destroy</v>
      </c>
      <c r="D71" s="18">
        <v>3</v>
      </c>
      <c r="E71" s="23">
        <v>14</v>
      </c>
      <c r="F71" s="6">
        <v>70</v>
      </c>
    </row>
    <row r="72" spans="1:6" x14ac:dyDescent="0.25">
      <c r="A72" s="19">
        <v>71</v>
      </c>
      <c r="B72" s="23">
        <v>315</v>
      </c>
      <c r="C72" s="22" t="str">
        <f>VLOOKUP(B72,episodes!$A$1:$E$81,5,FALSE)</f>
        <v>Let That Be Your Last Battlefield</v>
      </c>
      <c r="D72" s="18">
        <v>3</v>
      </c>
      <c r="E72" s="23">
        <v>15</v>
      </c>
      <c r="F72" s="6">
        <v>71</v>
      </c>
    </row>
    <row r="73" spans="1:6" x14ac:dyDescent="0.25">
      <c r="A73" s="19">
        <v>72</v>
      </c>
      <c r="B73" s="23">
        <v>316</v>
      </c>
      <c r="C73" s="22" t="str">
        <f>VLOOKUP(B73,episodes!$A$1:$E$81,5,FALSE)</f>
        <v>The Mark of Gideon</v>
      </c>
      <c r="D73" s="18">
        <v>3</v>
      </c>
      <c r="E73" s="23">
        <v>16</v>
      </c>
      <c r="F73" s="6">
        <v>72</v>
      </c>
    </row>
    <row r="74" spans="1:6" x14ac:dyDescent="0.25">
      <c r="A74" s="19">
        <v>73</v>
      </c>
      <c r="B74" s="23">
        <v>317</v>
      </c>
      <c r="C74" s="22" t="str">
        <f>VLOOKUP(B74,episodes!$A$1:$E$81,5,FALSE)</f>
        <v>That Which Survives</v>
      </c>
      <c r="D74" s="18">
        <v>3</v>
      </c>
      <c r="E74" s="23">
        <v>17</v>
      </c>
      <c r="F74" s="6">
        <v>73</v>
      </c>
    </row>
    <row r="75" spans="1:6" x14ac:dyDescent="0.25">
      <c r="A75" s="19">
        <v>74</v>
      </c>
      <c r="B75" s="23">
        <v>318</v>
      </c>
      <c r="C75" s="22" t="str">
        <f>VLOOKUP(B75,episodes!$A$1:$E$81,5,FALSE)</f>
        <v>The Lights of Zetar</v>
      </c>
      <c r="D75" s="18">
        <v>3</v>
      </c>
      <c r="E75" s="23">
        <v>18</v>
      </c>
      <c r="F75" s="6">
        <v>74</v>
      </c>
    </row>
    <row r="76" spans="1:6" x14ac:dyDescent="0.25">
      <c r="A76" s="19">
        <v>75</v>
      </c>
      <c r="B76" s="23">
        <v>319</v>
      </c>
      <c r="C76" s="22" t="str">
        <f>VLOOKUP(B76,episodes!$A$1:$E$81,5,FALSE)</f>
        <v>Requiem for Methuselah</v>
      </c>
      <c r="D76" s="18">
        <v>3</v>
      </c>
      <c r="E76" s="23">
        <v>19</v>
      </c>
      <c r="F76" s="6">
        <v>75</v>
      </c>
    </row>
    <row r="77" spans="1:6" x14ac:dyDescent="0.25">
      <c r="A77" s="19">
        <v>76</v>
      </c>
      <c r="B77" s="23">
        <v>320</v>
      </c>
      <c r="C77" s="22" t="str">
        <f>VLOOKUP(B77,episodes!$A$1:$E$81,5,FALSE)</f>
        <v>The Way to Eden</v>
      </c>
      <c r="D77" s="18">
        <v>3</v>
      </c>
      <c r="E77" s="23">
        <v>20</v>
      </c>
      <c r="F77" s="6">
        <v>76</v>
      </c>
    </row>
    <row r="78" spans="1:6" x14ac:dyDescent="0.25">
      <c r="A78" s="19">
        <v>77</v>
      </c>
      <c r="B78" s="23">
        <v>321</v>
      </c>
      <c r="C78" s="22" t="str">
        <f>VLOOKUP(B78,episodes!$A$1:$E$81,5,FALSE)</f>
        <v>The Cloud Minders</v>
      </c>
      <c r="D78" s="18">
        <v>3</v>
      </c>
      <c r="E78" s="23">
        <v>21</v>
      </c>
      <c r="F78" s="6">
        <v>77</v>
      </c>
    </row>
    <row r="79" spans="1:6" x14ac:dyDescent="0.25">
      <c r="A79" s="19">
        <v>78</v>
      </c>
      <c r="B79" s="23">
        <v>322</v>
      </c>
      <c r="C79" s="22" t="str">
        <f>VLOOKUP(B79,episodes!$A$1:$E$81,5,FALSE)</f>
        <v>The Savage Curtain</v>
      </c>
      <c r="D79" s="18">
        <v>3</v>
      </c>
      <c r="E79" s="23">
        <v>22</v>
      </c>
      <c r="F79" s="6">
        <v>78</v>
      </c>
    </row>
    <row r="80" spans="1:6" x14ac:dyDescent="0.25">
      <c r="A80" s="19">
        <v>79</v>
      </c>
      <c r="B80" s="23">
        <v>323</v>
      </c>
      <c r="C80" s="22" t="str">
        <f>VLOOKUP(B80,episodes!$A$1:$E$81,5,FALSE)</f>
        <v>All Our Yesterdays</v>
      </c>
      <c r="D80" s="18">
        <v>3</v>
      </c>
      <c r="E80" s="23">
        <v>23</v>
      </c>
      <c r="F80" s="6">
        <v>79</v>
      </c>
    </row>
    <row r="81" spans="1:6" x14ac:dyDescent="0.25">
      <c r="A81" s="19">
        <v>80</v>
      </c>
      <c r="B81" s="23">
        <v>324</v>
      </c>
      <c r="C81" s="22" t="str">
        <f>VLOOKUP(B81,episodes!$A$1:$E$81,5,FALSE)</f>
        <v>Turnabout Intruder</v>
      </c>
      <c r="D81" s="18">
        <v>3</v>
      </c>
      <c r="E81" s="23">
        <v>24</v>
      </c>
      <c r="F81" s="6">
        <v>80</v>
      </c>
    </row>
    <row r="82" spans="1:6" x14ac:dyDescent="0.25">
      <c r="B82" s="23"/>
      <c r="C82" s="22"/>
      <c r="D82" s="18"/>
      <c r="E82" s="23"/>
    </row>
    <row r="83" spans="1:6" x14ac:dyDescent="0.25">
      <c r="B83" s="23"/>
      <c r="C83" s="22"/>
      <c r="D83" s="18"/>
      <c r="E83" s="23"/>
    </row>
    <row r="84" spans="1:6" x14ac:dyDescent="0.25">
      <c r="B84" s="23"/>
      <c r="C84" s="22"/>
      <c r="D84" s="18"/>
      <c r="E84" s="23"/>
    </row>
  </sheetData>
  <sortState ref="A2:F54">
    <sortCondition ref="B2:B54"/>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
  <sheetViews>
    <sheetView zoomScale="90" zoomScaleNormal="90" workbookViewId="0">
      <pane ySplit="1" topLeftCell="A2" activePane="bottomLeft" state="frozen"/>
      <selection activeCell="B2" sqref="B2"/>
      <selection pane="bottomLeft"/>
    </sheetView>
  </sheetViews>
  <sheetFormatPr defaultColWidth="9.109375" defaultRowHeight="10.5" x14ac:dyDescent="0.3"/>
  <cols>
    <col min="1" max="1" width="9.109375" style="22"/>
    <col min="2" max="2" width="9.6640625" style="22" bestFit="1" customWidth="1"/>
    <col min="3" max="3" width="30.33203125" style="7" customWidth="1"/>
    <col min="4" max="4" width="15.33203125" style="22" customWidth="1"/>
    <col min="5" max="5" width="5.6640625" style="22" customWidth="1"/>
    <col min="6" max="6" width="17.44140625" style="22" bestFit="1" customWidth="1"/>
    <col min="7" max="7" width="11.6640625" style="22" bestFit="1" customWidth="1"/>
    <col min="8" max="8" width="5.77734375" style="22" bestFit="1" customWidth="1"/>
    <col min="9" max="9" width="10.33203125" style="22" bestFit="1" customWidth="1"/>
    <col min="10" max="10" width="10" style="22" bestFit="1" customWidth="1"/>
    <col min="11" max="11" width="10.33203125" style="22" bestFit="1" customWidth="1"/>
    <col min="12" max="16384" width="9.109375" style="22"/>
  </cols>
  <sheetData>
    <row r="1" spans="1:12" x14ac:dyDescent="0.3">
      <c r="A1" s="22" t="s">
        <v>91</v>
      </c>
      <c r="B1" s="22" t="s">
        <v>42</v>
      </c>
      <c r="C1" s="7" t="s">
        <v>43</v>
      </c>
      <c r="D1" s="22" t="s">
        <v>92</v>
      </c>
      <c r="E1" s="22" t="s">
        <v>100</v>
      </c>
      <c r="F1" s="22" t="s">
        <v>24</v>
      </c>
      <c r="G1" s="22" t="s">
        <v>71</v>
      </c>
      <c r="H1" s="22" t="s">
        <v>193</v>
      </c>
      <c r="I1" s="22" t="s">
        <v>10</v>
      </c>
      <c r="J1" s="22" t="s">
        <v>8</v>
      </c>
      <c r="K1" s="22" t="s">
        <v>19</v>
      </c>
    </row>
    <row r="2" spans="1:12" x14ac:dyDescent="0.3">
      <c r="B2" s="25">
        <v>101</v>
      </c>
      <c r="C2" s="7">
        <f>VLOOKUP(B2,episodes!$A$1:$E$76,4,FALSE)</f>
        <v>1</v>
      </c>
      <c r="D2" s="22" t="s">
        <v>3</v>
      </c>
      <c r="E2" s="22" t="s">
        <v>101</v>
      </c>
      <c r="F2" s="22" t="s">
        <v>72</v>
      </c>
      <c r="G2" s="22" t="s">
        <v>4</v>
      </c>
      <c r="H2" s="22">
        <v>1</v>
      </c>
      <c r="K2" s="22" t="s">
        <v>20</v>
      </c>
    </row>
    <row r="3" spans="1:12" x14ac:dyDescent="0.3">
      <c r="B3" s="25">
        <v>101</v>
      </c>
      <c r="C3" s="7">
        <f>VLOOKUP(B3,episodes!$A$1:$E$76,4,FALSE)</f>
        <v>1</v>
      </c>
      <c r="D3" s="22" t="s">
        <v>3</v>
      </c>
      <c r="E3" s="22" t="s">
        <v>101</v>
      </c>
      <c r="F3" s="22" t="s">
        <v>73</v>
      </c>
      <c r="G3" s="22" t="s">
        <v>4</v>
      </c>
      <c r="H3" s="22">
        <v>1</v>
      </c>
      <c r="K3" s="22" t="s">
        <v>20</v>
      </c>
    </row>
    <row r="4" spans="1:12" x14ac:dyDescent="0.3">
      <c r="B4" s="25">
        <v>101</v>
      </c>
      <c r="C4" s="7">
        <f>VLOOKUP(B4,episodes!$A$1:$E$76,4,FALSE)</f>
        <v>1</v>
      </c>
      <c r="D4" s="22" t="s">
        <v>3</v>
      </c>
      <c r="E4" s="22" t="s">
        <v>101</v>
      </c>
      <c r="F4" s="22" t="s">
        <v>74</v>
      </c>
      <c r="G4" s="22" t="s">
        <v>4</v>
      </c>
      <c r="H4" s="22">
        <v>1</v>
      </c>
      <c r="K4" s="22" t="s">
        <v>21</v>
      </c>
    </row>
    <row r="5" spans="1:12" x14ac:dyDescent="0.3">
      <c r="B5" s="25">
        <v>101</v>
      </c>
      <c r="C5" s="7">
        <f>VLOOKUP(B5,episodes!$A$1:$E$76,4,FALSE)</f>
        <v>1</v>
      </c>
      <c r="D5" s="22" t="s">
        <v>3</v>
      </c>
      <c r="E5" s="22" t="s">
        <v>101</v>
      </c>
      <c r="F5" s="22" t="s">
        <v>75</v>
      </c>
      <c r="G5" s="22" t="s">
        <v>5</v>
      </c>
      <c r="H5" s="22">
        <v>1</v>
      </c>
      <c r="K5" s="22" t="s">
        <v>192</v>
      </c>
    </row>
    <row r="6" spans="1:12" x14ac:dyDescent="0.3">
      <c r="B6" s="25">
        <v>101</v>
      </c>
      <c r="C6" s="7">
        <f>VLOOKUP(B6,episodes!$A$1:$E$76,4,FALSE)</f>
        <v>1</v>
      </c>
      <c r="D6" s="22" t="s">
        <v>3</v>
      </c>
      <c r="E6" s="22" t="s">
        <v>101</v>
      </c>
      <c r="F6" s="22" t="s">
        <v>2</v>
      </c>
      <c r="G6" s="22" t="s">
        <v>6</v>
      </c>
      <c r="H6" s="22">
        <v>1</v>
      </c>
    </row>
    <row r="7" spans="1:12" x14ac:dyDescent="0.3">
      <c r="B7" s="25">
        <v>101</v>
      </c>
      <c r="C7" s="7">
        <f>VLOOKUP(B7,episodes!$A$1:$E$76,4,FALSE)</f>
        <v>1</v>
      </c>
      <c r="D7" s="22" t="s">
        <v>3</v>
      </c>
      <c r="E7" s="22" t="s">
        <v>101</v>
      </c>
      <c r="F7" s="22" t="s">
        <v>7</v>
      </c>
      <c r="G7" s="22" t="s">
        <v>6</v>
      </c>
      <c r="H7" s="22">
        <v>1</v>
      </c>
      <c r="J7" s="22">
        <v>1</v>
      </c>
    </row>
    <row r="8" spans="1:12" x14ac:dyDescent="0.3">
      <c r="B8" s="25">
        <v>101</v>
      </c>
      <c r="C8" s="7">
        <f>VLOOKUP(B8,episodes!$A$1:$E$76,4,FALSE)</f>
        <v>1</v>
      </c>
      <c r="D8" s="22" t="s">
        <v>3</v>
      </c>
      <c r="E8" s="22" t="s">
        <v>145</v>
      </c>
      <c r="F8" s="22" t="s">
        <v>28</v>
      </c>
      <c r="H8" s="22">
        <v>0</v>
      </c>
      <c r="K8" s="22" t="s">
        <v>20</v>
      </c>
      <c r="L8" s="22" t="s">
        <v>169</v>
      </c>
    </row>
    <row r="9" spans="1:12" x14ac:dyDescent="0.3">
      <c r="B9" s="25">
        <v>101</v>
      </c>
      <c r="C9" s="7">
        <f>VLOOKUP(B9,episodes!$A$1:$E$76,4,FALSE)</f>
        <v>1</v>
      </c>
      <c r="D9" s="22" t="s">
        <v>35</v>
      </c>
      <c r="E9" s="22" t="s">
        <v>102</v>
      </c>
      <c r="F9" s="22" t="s">
        <v>3</v>
      </c>
      <c r="G9" s="22" t="s">
        <v>9</v>
      </c>
      <c r="H9" s="22">
        <v>1</v>
      </c>
    </row>
    <row r="10" spans="1:12" x14ac:dyDescent="0.3">
      <c r="B10" s="25">
        <v>102</v>
      </c>
      <c r="C10" s="7">
        <f>VLOOKUP(B10,episodes!$A$1:$E$76,4,FALSE)</f>
        <v>2</v>
      </c>
      <c r="D10" s="22" t="s">
        <v>26</v>
      </c>
      <c r="E10" s="22" t="s">
        <v>103</v>
      </c>
      <c r="F10" s="22" t="s">
        <v>12</v>
      </c>
      <c r="G10" s="22" t="s">
        <v>76</v>
      </c>
      <c r="H10" s="22">
        <v>1</v>
      </c>
      <c r="I10" s="22">
        <v>20</v>
      </c>
      <c r="K10" s="22" t="s">
        <v>21</v>
      </c>
    </row>
    <row r="11" spans="1:12" x14ac:dyDescent="0.3">
      <c r="B11" s="25">
        <v>103</v>
      </c>
      <c r="C11" s="7">
        <f>VLOOKUP(B11,episodes!$A$1:$E$76,4,FALSE)</f>
        <v>3</v>
      </c>
      <c r="D11" s="22" t="s">
        <v>94</v>
      </c>
      <c r="F11" s="22" t="s">
        <v>11</v>
      </c>
      <c r="G11" s="22" t="s">
        <v>76</v>
      </c>
      <c r="H11" s="22">
        <v>1</v>
      </c>
      <c r="I11" s="22">
        <v>9</v>
      </c>
      <c r="K11" s="22" t="s">
        <v>192</v>
      </c>
    </row>
    <row r="12" spans="1:12" x14ac:dyDescent="0.3">
      <c r="B12" s="25">
        <v>103</v>
      </c>
      <c r="C12" s="7">
        <f>VLOOKUP(B12,episodes!$A$1:$E$76,4,FALSE)</f>
        <v>3</v>
      </c>
      <c r="D12" s="22" t="s">
        <v>86</v>
      </c>
      <c r="E12" s="22" t="s">
        <v>104</v>
      </c>
      <c r="F12" s="22" t="s">
        <v>15</v>
      </c>
      <c r="G12" s="22" t="s">
        <v>16</v>
      </c>
      <c r="H12" s="22">
        <v>1</v>
      </c>
      <c r="K12" s="22" t="s">
        <v>21</v>
      </c>
    </row>
    <row r="13" spans="1:12" x14ac:dyDescent="0.3">
      <c r="B13" s="25">
        <v>103</v>
      </c>
      <c r="C13" s="7">
        <f>VLOOKUP(B13,episodes!$A$1:$E$76,4,FALSE)</f>
        <v>3</v>
      </c>
      <c r="D13" s="22" t="s">
        <v>27</v>
      </c>
      <c r="E13" s="22" t="s">
        <v>105</v>
      </c>
      <c r="F13" s="22" t="s">
        <v>13</v>
      </c>
      <c r="G13" s="22" t="s">
        <v>17</v>
      </c>
      <c r="H13" s="22">
        <v>1</v>
      </c>
      <c r="K13" s="22" t="s">
        <v>22</v>
      </c>
    </row>
    <row r="14" spans="1:12" x14ac:dyDescent="0.3">
      <c r="B14" s="25">
        <v>103</v>
      </c>
      <c r="C14" s="7">
        <f>VLOOKUP(B14,episodes!$A$1:$E$76,4,FALSE)</f>
        <v>3</v>
      </c>
      <c r="D14" s="22" t="s">
        <v>86</v>
      </c>
      <c r="E14" s="22" t="s">
        <v>106</v>
      </c>
      <c r="F14" s="22" t="s">
        <v>14</v>
      </c>
      <c r="G14" s="22" t="s">
        <v>18</v>
      </c>
      <c r="H14" s="22">
        <v>1</v>
      </c>
      <c r="K14" s="22" t="s">
        <v>20</v>
      </c>
    </row>
    <row r="15" spans="1:12" x14ac:dyDescent="0.3">
      <c r="B15" s="22">
        <v>104</v>
      </c>
      <c r="C15" s="7">
        <f>VLOOKUP(B15,episodes!$A$1:$E$76,4,FALSE)</f>
        <v>4</v>
      </c>
      <c r="D15" s="22" t="s">
        <v>95</v>
      </c>
      <c r="E15" s="22" t="s">
        <v>107</v>
      </c>
      <c r="F15" s="22" t="s">
        <v>82</v>
      </c>
      <c r="G15" s="22" t="s">
        <v>83</v>
      </c>
      <c r="H15" s="22">
        <v>1</v>
      </c>
      <c r="I15" s="22">
        <v>6</v>
      </c>
    </row>
    <row r="16" spans="1:12" x14ac:dyDescent="0.3">
      <c r="B16" s="22">
        <v>104</v>
      </c>
      <c r="C16" s="7">
        <f>VLOOKUP(B16,episodes!$A$1:$E$76,4,FALSE)</f>
        <v>4</v>
      </c>
      <c r="D16" s="22" t="s">
        <v>95</v>
      </c>
      <c r="E16" s="22" t="s">
        <v>108</v>
      </c>
      <c r="F16" s="22" t="s">
        <v>84</v>
      </c>
      <c r="H16" s="22">
        <v>1</v>
      </c>
      <c r="K16" s="22" t="s">
        <v>20</v>
      </c>
    </row>
    <row r="17" spans="2:11" x14ac:dyDescent="0.3">
      <c r="B17" s="5">
        <v>107</v>
      </c>
      <c r="C17" s="7">
        <f>VLOOKUP(B17,episodes!$A$1:$E$76,4,FALSE)</f>
        <v>7</v>
      </c>
      <c r="D17" s="22" t="s">
        <v>99</v>
      </c>
      <c r="E17" s="22" t="s">
        <v>109</v>
      </c>
      <c r="F17" s="22" t="s">
        <v>84</v>
      </c>
      <c r="G17" s="22" t="s">
        <v>4</v>
      </c>
      <c r="H17" s="22">
        <v>1</v>
      </c>
      <c r="K17" s="22" t="s">
        <v>85</v>
      </c>
    </row>
    <row r="18" spans="2:11" x14ac:dyDescent="0.3">
      <c r="B18" s="5">
        <v>107</v>
      </c>
      <c r="C18" s="7">
        <f>VLOOKUP(B18,episodes!$A$1:$E$76,4,FALSE)</f>
        <v>7</v>
      </c>
      <c r="D18" s="22" t="s">
        <v>99</v>
      </c>
      <c r="E18" s="22" t="s">
        <v>110</v>
      </c>
      <c r="F18" s="22" t="s">
        <v>84</v>
      </c>
      <c r="G18" s="22" t="s">
        <v>4</v>
      </c>
      <c r="H18" s="22">
        <v>1</v>
      </c>
      <c r="K18" s="22" t="s">
        <v>85</v>
      </c>
    </row>
    <row r="19" spans="2:11" x14ac:dyDescent="0.3">
      <c r="B19" s="5">
        <v>107</v>
      </c>
      <c r="C19" s="7">
        <f>VLOOKUP(B19,episodes!$A$1:$E$76,4,FALSE)</f>
        <v>7</v>
      </c>
      <c r="D19" s="22" t="s">
        <v>114</v>
      </c>
      <c r="E19" s="22" t="s">
        <v>102</v>
      </c>
      <c r="F19" s="22" t="s">
        <v>113</v>
      </c>
      <c r="H19" s="22">
        <v>1</v>
      </c>
    </row>
    <row r="20" spans="2:11" x14ac:dyDescent="0.3">
      <c r="B20" s="5">
        <v>107</v>
      </c>
      <c r="C20" s="7">
        <f>VLOOKUP(B20,episodes!$A$1:$E$76,4,FALSE)</f>
        <v>7</v>
      </c>
      <c r="D20" s="22" t="s">
        <v>112</v>
      </c>
      <c r="E20" s="22" t="s">
        <v>102</v>
      </c>
      <c r="F20" s="22" t="s">
        <v>115</v>
      </c>
      <c r="H20" s="22">
        <v>1</v>
      </c>
      <c r="K20" s="22" t="s">
        <v>21</v>
      </c>
    </row>
    <row r="21" spans="2:11" x14ac:dyDescent="0.3">
      <c r="B21" s="5">
        <v>107</v>
      </c>
      <c r="C21" s="7">
        <f>VLOOKUP(B21,episodes!$A$1:$E$76,4,FALSE)</f>
        <v>7</v>
      </c>
      <c r="D21" s="22" t="s">
        <v>112</v>
      </c>
      <c r="E21" s="22" t="s">
        <v>102</v>
      </c>
      <c r="F21" s="22" t="s">
        <v>114</v>
      </c>
      <c r="H21" s="22">
        <v>1</v>
      </c>
    </row>
    <row r="22" spans="2:11" x14ac:dyDescent="0.3">
      <c r="B22" s="5">
        <v>107</v>
      </c>
      <c r="C22" s="7">
        <f>VLOOKUP(B22,episodes!$A$1:$E$76,4,FALSE)</f>
        <v>7</v>
      </c>
      <c r="D22" s="22" t="s">
        <v>112</v>
      </c>
      <c r="E22" s="22" t="s">
        <v>102</v>
      </c>
      <c r="F22" s="22" t="s">
        <v>112</v>
      </c>
      <c r="H22" s="22">
        <v>1</v>
      </c>
    </row>
    <row r="23" spans="2:11" x14ac:dyDescent="0.3">
      <c r="B23" s="22">
        <v>108</v>
      </c>
      <c r="C23" s="7">
        <f>VLOOKUP(B23,episodes!$A$1:$E$76,4,FALSE)</f>
        <v>8</v>
      </c>
      <c r="D23" s="22" t="s">
        <v>27</v>
      </c>
      <c r="E23" s="22" t="s">
        <v>119</v>
      </c>
      <c r="F23" s="22" t="s">
        <v>120</v>
      </c>
      <c r="H23" s="22">
        <v>1</v>
      </c>
    </row>
    <row r="24" spans="2:11" x14ac:dyDescent="0.3">
      <c r="B24" s="22">
        <v>109</v>
      </c>
      <c r="C24" s="7">
        <f>VLOOKUP(B24,episodes!$A$1:$E$76,4,FALSE)</f>
        <v>9</v>
      </c>
      <c r="D24" s="22" t="s">
        <v>121</v>
      </c>
      <c r="E24" s="22" t="s">
        <v>106</v>
      </c>
      <c r="F24" s="22" t="s">
        <v>122</v>
      </c>
      <c r="H24" s="22">
        <v>1</v>
      </c>
    </row>
    <row r="25" spans="2:11" x14ac:dyDescent="0.3">
      <c r="B25" s="22">
        <v>100</v>
      </c>
      <c r="C25" s="7">
        <f>VLOOKUP(B25,episodes!$A$1:$E$76,4,FALSE)</f>
        <v>0</v>
      </c>
      <c r="D25" s="22" t="s">
        <v>130</v>
      </c>
      <c r="E25" s="22" t="s">
        <v>137</v>
      </c>
      <c r="F25" s="22" t="s">
        <v>136</v>
      </c>
      <c r="H25" s="22">
        <v>1</v>
      </c>
    </row>
    <row r="26" spans="2:11" x14ac:dyDescent="0.3">
      <c r="B26" s="22">
        <v>113</v>
      </c>
      <c r="C26" s="7">
        <f>VLOOKUP(B26,episodes!$A$1:$E$76,4,FALSE)</f>
        <v>13</v>
      </c>
      <c r="D26" s="22" t="s">
        <v>141</v>
      </c>
      <c r="E26" s="22" t="s">
        <v>143</v>
      </c>
      <c r="F26" s="22" t="s">
        <v>140</v>
      </c>
      <c r="H26" s="22">
        <v>1</v>
      </c>
    </row>
    <row r="27" spans="2:11" x14ac:dyDescent="0.3">
      <c r="B27" s="22">
        <v>113</v>
      </c>
      <c r="C27" s="7">
        <f>VLOOKUP(B27,episodes!$A$1:$E$76,4,FALSE)</f>
        <v>13</v>
      </c>
      <c r="D27" s="22" t="s">
        <v>141</v>
      </c>
      <c r="E27" s="22" t="s">
        <v>147</v>
      </c>
      <c r="F27" s="22" t="s">
        <v>144</v>
      </c>
      <c r="H27" s="22">
        <v>0</v>
      </c>
      <c r="K27" s="22" t="s">
        <v>85</v>
      </c>
    </row>
    <row r="28" spans="2:11" x14ac:dyDescent="0.3">
      <c r="B28" s="22">
        <v>113</v>
      </c>
      <c r="C28" s="7">
        <f>VLOOKUP(B28,episodes!$A$1:$E$76,4,FALSE)</f>
        <v>13</v>
      </c>
      <c r="D28" s="22" t="s">
        <v>141</v>
      </c>
      <c r="E28" s="22" t="s">
        <v>146</v>
      </c>
      <c r="F28" s="22" t="s">
        <v>27</v>
      </c>
      <c r="H28" s="22">
        <v>0</v>
      </c>
      <c r="K28" s="22" t="s">
        <v>21</v>
      </c>
    </row>
    <row r="29" spans="2:11" x14ac:dyDescent="0.3">
      <c r="B29" s="22">
        <v>113</v>
      </c>
      <c r="C29" s="7">
        <f>VLOOKUP(B29,episodes!$A$1:$E$76,4,FALSE)</f>
        <v>13</v>
      </c>
      <c r="D29" s="22" t="s">
        <v>141</v>
      </c>
      <c r="E29" s="22" t="s">
        <v>102</v>
      </c>
      <c r="F29" s="22" t="s">
        <v>142</v>
      </c>
      <c r="H29" s="22">
        <v>1</v>
      </c>
    </row>
    <row r="30" spans="2:11" x14ac:dyDescent="0.3">
      <c r="B30" s="22">
        <v>114</v>
      </c>
      <c r="C30" s="7">
        <f>VLOOKUP(B30,episodes!$A$1:$E$76,4,FALSE)</f>
        <v>14</v>
      </c>
      <c r="D30" s="22" t="s">
        <v>160</v>
      </c>
      <c r="E30" s="22" t="s">
        <v>163</v>
      </c>
      <c r="F30" s="22" t="s">
        <v>93</v>
      </c>
      <c r="H30" s="22">
        <v>22</v>
      </c>
    </row>
    <row r="31" spans="2:11" x14ac:dyDescent="0.3">
      <c r="B31" s="22">
        <v>114</v>
      </c>
      <c r="C31" s="7">
        <f>VLOOKUP(B31,episodes!$A$1:$E$76,4,FALSE)</f>
        <v>14</v>
      </c>
      <c r="D31" s="22" t="s">
        <v>161</v>
      </c>
      <c r="E31" s="22" t="s">
        <v>164</v>
      </c>
      <c r="F31" s="22" t="s">
        <v>165</v>
      </c>
      <c r="H31" s="22">
        <v>1</v>
      </c>
    </row>
    <row r="32" spans="2:11" x14ac:dyDescent="0.3">
      <c r="B32" s="22">
        <v>114</v>
      </c>
      <c r="C32" s="7">
        <f>VLOOKUP(B32,episodes!$A$1:$E$76,4,FALSE)</f>
        <v>14</v>
      </c>
      <c r="D32" s="22" t="s">
        <v>161</v>
      </c>
      <c r="E32" s="22" t="s">
        <v>164</v>
      </c>
      <c r="F32" s="22" t="s">
        <v>166</v>
      </c>
      <c r="H32" s="22">
        <v>1</v>
      </c>
      <c r="I32" s="22" t="s">
        <v>167</v>
      </c>
    </row>
    <row r="33" spans="2:11" x14ac:dyDescent="0.3">
      <c r="B33" s="22">
        <v>114</v>
      </c>
      <c r="C33" s="7">
        <f>VLOOKUP(B33,episodes!$A$1:$E$76,4,FALSE)</f>
        <v>14</v>
      </c>
      <c r="D33" s="22" t="s">
        <v>173</v>
      </c>
      <c r="F33" s="22" t="s">
        <v>168</v>
      </c>
      <c r="H33" s="22">
        <v>1</v>
      </c>
      <c r="K33" s="22" t="s">
        <v>21</v>
      </c>
    </row>
    <row r="34" spans="2:11" x14ac:dyDescent="0.3">
      <c r="B34" s="22">
        <v>115</v>
      </c>
      <c r="C34" s="7">
        <f>VLOOKUP(B34,episodes!$A$1:$E$76,4,FALSE)</f>
        <v>15</v>
      </c>
      <c r="D34" s="22" t="s">
        <v>172</v>
      </c>
      <c r="E34" s="22" t="s">
        <v>190</v>
      </c>
      <c r="F34" s="22" t="s">
        <v>35</v>
      </c>
      <c r="H34" s="22">
        <v>0</v>
      </c>
      <c r="K34" s="22" t="s">
        <v>20</v>
      </c>
    </row>
    <row r="35" spans="2:11" x14ac:dyDescent="0.3">
      <c r="B35" s="22">
        <v>115</v>
      </c>
      <c r="C35" s="7">
        <f>VLOOKUP(B35,episodes!$A$1:$E$76,4,FALSE)</f>
        <v>15</v>
      </c>
      <c r="D35" s="22" t="s">
        <v>174</v>
      </c>
      <c r="E35" s="22" t="s">
        <v>191</v>
      </c>
      <c r="F35" s="22" t="s">
        <v>175</v>
      </c>
      <c r="H35" s="22">
        <v>0</v>
      </c>
      <c r="K35" s="22" t="s">
        <v>21</v>
      </c>
    </row>
    <row r="36" spans="2:11" x14ac:dyDescent="0.3">
      <c r="B36" s="22">
        <v>116</v>
      </c>
      <c r="C36" s="7">
        <f>VLOOKUP(B36,episodes!$A$1:$E$76,4,FALSE)</f>
        <v>16</v>
      </c>
      <c r="D36" s="22" t="s">
        <v>178</v>
      </c>
      <c r="E36" s="22" t="s">
        <v>177</v>
      </c>
      <c r="F36" s="22" t="s">
        <v>179</v>
      </c>
      <c r="H36" s="22">
        <v>1</v>
      </c>
      <c r="K36" s="22" t="s">
        <v>21</v>
      </c>
    </row>
    <row r="37" spans="2:11" x14ac:dyDescent="0.3">
      <c r="B37" s="22">
        <v>116</v>
      </c>
      <c r="C37" s="7">
        <f>VLOOKUP(B37,episodes!$A$1:$E$76,4,FALSE)</f>
        <v>16</v>
      </c>
      <c r="D37" s="22" t="s">
        <v>178</v>
      </c>
      <c r="E37" s="22" t="s">
        <v>181</v>
      </c>
      <c r="F37" s="22" t="s">
        <v>180</v>
      </c>
      <c r="H37" s="22">
        <v>1</v>
      </c>
      <c r="K37" s="22" t="s">
        <v>21</v>
      </c>
    </row>
    <row r="38" spans="2:11" x14ac:dyDescent="0.3">
      <c r="B38" s="22">
        <v>116</v>
      </c>
      <c r="C38" s="7">
        <f>VLOOKUP(B38,episodes!$A$1:$E$76,4,FALSE)</f>
        <v>16</v>
      </c>
      <c r="D38" s="22" t="s">
        <v>178</v>
      </c>
      <c r="E38" s="22" t="s">
        <v>143</v>
      </c>
      <c r="F38" s="22" t="s">
        <v>182</v>
      </c>
      <c r="H38" s="22">
        <v>1</v>
      </c>
    </row>
    <row r="39" spans="2:11" x14ac:dyDescent="0.3">
      <c r="B39" s="22">
        <v>118</v>
      </c>
      <c r="C39" s="7">
        <f>VLOOKUP(B39,episodes!$A$1:$E$76,4,FALSE)</f>
        <v>18</v>
      </c>
      <c r="D39" s="22" t="s">
        <v>187</v>
      </c>
      <c r="E39" s="22" t="s">
        <v>188</v>
      </c>
      <c r="F39" s="22" t="s">
        <v>186</v>
      </c>
      <c r="H39" s="22">
        <v>1</v>
      </c>
      <c r="K39" s="22" t="s">
        <v>85</v>
      </c>
    </row>
    <row r="40" spans="2:11" x14ac:dyDescent="0.3">
      <c r="B40" s="22">
        <v>118</v>
      </c>
      <c r="C40" s="7">
        <f>VLOOKUP(B40,episodes!$A$1:$E$76,4,FALSE)</f>
        <v>18</v>
      </c>
      <c r="D40" s="22" t="s">
        <v>187</v>
      </c>
      <c r="E40" s="22" t="s">
        <v>188</v>
      </c>
      <c r="F40" s="22" t="s">
        <v>189</v>
      </c>
      <c r="H40" s="22">
        <v>1</v>
      </c>
      <c r="K40" s="22" t="s">
        <v>21</v>
      </c>
    </row>
    <row r="41" spans="2:11" x14ac:dyDescent="0.3">
      <c r="B41" s="22">
        <v>121</v>
      </c>
      <c r="C41" s="7">
        <f>VLOOKUP(B41,episodes!$A$1:$E$76,4,FALSE)</f>
        <v>21</v>
      </c>
      <c r="D41" s="22" t="s">
        <v>201</v>
      </c>
      <c r="E41" s="22" t="s">
        <v>202</v>
      </c>
      <c r="F41" s="22" t="s">
        <v>200</v>
      </c>
      <c r="H41" s="22">
        <v>1</v>
      </c>
    </row>
    <row r="42" spans="2:11" x14ac:dyDescent="0.3">
      <c r="B42" s="22">
        <v>125</v>
      </c>
      <c r="C42" s="7">
        <f>VLOOKUP(B42,episodes!$A$1:$E$76,4,FALSE)</f>
        <v>25</v>
      </c>
      <c r="D42" s="22" t="s">
        <v>254</v>
      </c>
      <c r="F42" s="22" t="s">
        <v>229</v>
      </c>
      <c r="H42" s="22">
        <v>50</v>
      </c>
    </row>
    <row r="43" spans="2:11" x14ac:dyDescent="0.3">
      <c r="B43" s="22">
        <v>125</v>
      </c>
      <c r="C43" s="7">
        <f>VLOOKUP(B43,episodes!$A$1:$E$76,4,FALSE)</f>
        <v>25</v>
      </c>
      <c r="D43" s="22" t="s">
        <v>254</v>
      </c>
      <c r="E43" s="22" t="s">
        <v>257</v>
      </c>
      <c r="F43" s="22" t="s">
        <v>255</v>
      </c>
      <c r="H43" s="22">
        <v>1</v>
      </c>
    </row>
    <row r="44" spans="2:11" x14ac:dyDescent="0.3">
      <c r="B44" s="22">
        <v>125</v>
      </c>
      <c r="C44" s="7">
        <f>VLOOKUP(B44,episodes!$A$1:$E$76,4,FALSE)</f>
        <v>25</v>
      </c>
      <c r="D44" s="22" t="s">
        <v>254</v>
      </c>
      <c r="E44" s="22" t="s">
        <v>257</v>
      </c>
      <c r="F44" s="22" t="s">
        <v>258</v>
      </c>
      <c r="H44" s="22">
        <v>1</v>
      </c>
    </row>
    <row r="45" spans="2:11" x14ac:dyDescent="0.3">
      <c r="B45" s="22">
        <v>125</v>
      </c>
      <c r="C45" s="7">
        <f>VLOOKUP(B45,episodes!$A$1:$E$76,4,FALSE)</f>
        <v>25</v>
      </c>
      <c r="D45" s="22" t="s">
        <v>254</v>
      </c>
      <c r="E45" s="22" t="s">
        <v>257</v>
      </c>
      <c r="F45" s="22" t="s">
        <v>259</v>
      </c>
      <c r="H45" s="22">
        <v>1</v>
      </c>
      <c r="K45" s="22" t="s">
        <v>85</v>
      </c>
    </row>
    <row r="46" spans="2:11" x14ac:dyDescent="0.3">
      <c r="B46" s="22">
        <v>126</v>
      </c>
      <c r="C46" s="7">
        <f>VLOOKUP(B46,episodes!$A$1:$E$76,4,FALSE)</f>
        <v>26</v>
      </c>
      <c r="D46" s="22" t="s">
        <v>227</v>
      </c>
      <c r="E46" s="22" t="s">
        <v>264</v>
      </c>
      <c r="F46" s="22" t="s">
        <v>265</v>
      </c>
      <c r="H46" s="22" t="s">
        <v>266</v>
      </c>
    </row>
    <row r="47" spans="2:11" x14ac:dyDescent="0.3">
      <c r="B47" s="22">
        <v>126</v>
      </c>
      <c r="C47" s="7">
        <f>VLOOKUP(B47,episodes!$A$1:$E$76,4,FALSE)</f>
        <v>26</v>
      </c>
      <c r="D47" s="22" t="s">
        <v>269</v>
      </c>
      <c r="E47" s="22" t="s">
        <v>268</v>
      </c>
      <c r="F47" s="22" t="s">
        <v>270</v>
      </c>
      <c r="H47" s="22">
        <v>200</v>
      </c>
    </row>
    <row r="48" spans="2:11" x14ac:dyDescent="0.3">
      <c r="B48" s="22">
        <v>127</v>
      </c>
      <c r="C48" s="7">
        <f>VLOOKUP(B48,episodes!$A$1:$E$76,4,FALSE)</f>
        <v>27</v>
      </c>
      <c r="D48" s="22" t="s">
        <v>280</v>
      </c>
      <c r="F48" s="22" t="s">
        <v>279</v>
      </c>
      <c r="H48" s="22">
        <v>1</v>
      </c>
    </row>
    <row r="49" spans="2:11" x14ac:dyDescent="0.3">
      <c r="B49" s="22">
        <v>127</v>
      </c>
      <c r="C49" s="7">
        <f>VLOOKUP(B49,episodes!$A$1:$E$76,4,FALSE)</f>
        <v>27</v>
      </c>
      <c r="D49" s="22" t="s">
        <v>280</v>
      </c>
      <c r="F49" s="22" t="s">
        <v>277</v>
      </c>
      <c r="H49" s="22">
        <v>1</v>
      </c>
    </row>
    <row r="50" spans="2:11" x14ac:dyDescent="0.3">
      <c r="B50" s="22">
        <v>203</v>
      </c>
      <c r="C50" s="7">
        <f>VLOOKUP(B50,episodes!$A$1:$E$76,4,FALSE)</f>
        <v>3</v>
      </c>
      <c r="D50" s="22" t="s">
        <v>845</v>
      </c>
      <c r="E50" s="22" t="s">
        <v>851</v>
      </c>
      <c r="F50" s="22" t="s">
        <v>30</v>
      </c>
      <c r="K50" s="22" t="s">
        <v>85</v>
      </c>
    </row>
    <row r="51" spans="2:11" x14ac:dyDescent="0.3">
      <c r="B51" s="22">
        <v>203</v>
      </c>
      <c r="C51" s="7">
        <f>VLOOKUP(B51,episodes!$A$1:$E$76,4,FALSE)</f>
        <v>3</v>
      </c>
      <c r="D51" s="22" t="s">
        <v>845</v>
      </c>
      <c r="E51" s="22" t="s">
        <v>851</v>
      </c>
      <c r="F51" s="22" t="s">
        <v>856</v>
      </c>
      <c r="K51" s="22" t="s">
        <v>85</v>
      </c>
    </row>
    <row r="52" spans="2:11" x14ac:dyDescent="0.3">
      <c r="B52" s="22">
        <v>203</v>
      </c>
      <c r="C52" s="7">
        <f>VLOOKUP(B52,episodes!$A$1:$E$76,4,FALSE)</f>
        <v>3</v>
      </c>
      <c r="D52" s="22" t="s">
        <v>845</v>
      </c>
      <c r="E52" s="22" t="s">
        <v>851</v>
      </c>
      <c r="F52" s="22" t="s">
        <v>856</v>
      </c>
      <c r="K52" s="22" t="s">
        <v>85</v>
      </c>
    </row>
    <row r="53" spans="2:11" x14ac:dyDescent="0.3">
      <c r="B53" s="22">
        <v>203</v>
      </c>
      <c r="C53" s="7">
        <f>VLOOKUP(B53,episodes!$A$1:$E$76,4,FALSE)</f>
        <v>3</v>
      </c>
      <c r="D53" s="22" t="s">
        <v>845</v>
      </c>
      <c r="E53" s="22" t="s">
        <v>851</v>
      </c>
      <c r="F53" s="22" t="s">
        <v>856</v>
      </c>
      <c r="K53" s="22" t="s">
        <v>85</v>
      </c>
    </row>
    <row r="54" spans="2:11" x14ac:dyDescent="0.3">
      <c r="B54" s="22">
        <v>203</v>
      </c>
      <c r="C54" s="7">
        <f>VLOOKUP(B54,episodes!$A$1:$E$76,4,FALSE)</f>
        <v>3</v>
      </c>
      <c r="D54" s="22" t="s">
        <v>845</v>
      </c>
      <c r="E54" s="22" t="s">
        <v>851</v>
      </c>
      <c r="F54" s="22" t="s">
        <v>856</v>
      </c>
      <c r="K54" s="22" t="s">
        <v>85</v>
      </c>
    </row>
  </sheetData>
  <pageMargins left="0.7" right="0.7" top="0.75" bottom="0.75" header="0.3" footer="0.3"/>
  <pageSetup orientation="portrait" horizontalDpi="75" verticalDpi="7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81"/>
  <sheetViews>
    <sheetView topLeftCell="A48" zoomScale="120" zoomScaleNormal="120" workbookViewId="0">
      <selection activeCell="E35" sqref="E35"/>
    </sheetView>
  </sheetViews>
  <sheetFormatPr defaultColWidth="83.77734375" defaultRowHeight="10.5" x14ac:dyDescent="0.3"/>
  <cols>
    <col min="1" max="1" width="8.6640625" style="22" bestFit="1" customWidth="1"/>
    <col min="2" max="2" width="8.6640625" style="22" customWidth="1"/>
    <col min="3" max="3" width="7.44140625" style="1" bestFit="1" customWidth="1"/>
    <col min="4" max="4" width="8.33203125" style="22" bestFit="1" customWidth="1"/>
    <col min="5" max="5" width="50.109375" style="22" bestFit="1" customWidth="1"/>
    <col min="6" max="6" width="14.44140625" style="22" bestFit="1" customWidth="1"/>
    <col min="7" max="7" width="16.33203125" style="22" bestFit="1" customWidth="1"/>
    <col min="8" max="16384" width="83.77734375" style="22"/>
  </cols>
  <sheetData>
    <row r="1" spans="1:7" x14ac:dyDescent="0.3">
      <c r="A1" s="22" t="s">
        <v>898</v>
      </c>
      <c r="B1" s="22" t="s">
        <v>42</v>
      </c>
      <c r="C1" s="1" t="s">
        <v>416</v>
      </c>
      <c r="D1" s="22" t="s">
        <v>417</v>
      </c>
      <c r="E1" s="22" t="s">
        <v>418</v>
      </c>
      <c r="F1" s="22" t="s">
        <v>419</v>
      </c>
      <c r="G1" s="22" t="s">
        <v>420</v>
      </c>
    </row>
    <row r="2" spans="1:7" x14ac:dyDescent="0.3">
      <c r="A2" s="22">
        <v>100</v>
      </c>
      <c r="B2" s="22">
        <v>1</v>
      </c>
      <c r="C2" s="1">
        <v>1</v>
      </c>
      <c r="D2" s="22">
        <v>0</v>
      </c>
      <c r="E2" s="22" t="s">
        <v>158</v>
      </c>
      <c r="F2" s="22">
        <v>3012.4</v>
      </c>
      <c r="G2" s="22" t="s">
        <v>433</v>
      </c>
    </row>
    <row r="3" spans="1:7" x14ac:dyDescent="0.3">
      <c r="A3" s="22">
        <v>101</v>
      </c>
      <c r="B3" s="22">
        <v>2</v>
      </c>
      <c r="C3" s="1">
        <v>1</v>
      </c>
      <c r="D3" s="22">
        <v>1</v>
      </c>
      <c r="E3" s="22" t="s">
        <v>41</v>
      </c>
      <c r="F3" s="22">
        <v>1513.1</v>
      </c>
      <c r="G3" s="22" t="s">
        <v>421</v>
      </c>
    </row>
    <row r="4" spans="1:7" x14ac:dyDescent="0.3">
      <c r="A4" s="22">
        <v>102</v>
      </c>
      <c r="B4" s="22">
        <v>3</v>
      </c>
      <c r="C4" s="1">
        <v>1</v>
      </c>
      <c r="D4" s="22">
        <v>2</v>
      </c>
      <c r="E4" s="22" t="s">
        <v>38</v>
      </c>
      <c r="F4" s="22">
        <v>1533.6</v>
      </c>
      <c r="G4" s="22" t="s">
        <v>422</v>
      </c>
    </row>
    <row r="5" spans="1:7" x14ac:dyDescent="0.3">
      <c r="A5" s="22">
        <v>103</v>
      </c>
      <c r="B5" s="22">
        <v>4</v>
      </c>
      <c r="C5" s="1">
        <v>1</v>
      </c>
      <c r="D5" s="22">
        <v>3</v>
      </c>
      <c r="E5" s="22" t="s">
        <v>36</v>
      </c>
      <c r="F5" s="22">
        <v>1312.4</v>
      </c>
      <c r="G5" s="22" t="s">
        <v>423</v>
      </c>
    </row>
    <row r="6" spans="1:7" x14ac:dyDescent="0.3">
      <c r="A6" s="22">
        <v>104</v>
      </c>
      <c r="B6" s="22">
        <v>5</v>
      </c>
      <c r="C6" s="1">
        <v>1</v>
      </c>
      <c r="D6" s="22">
        <v>4</v>
      </c>
      <c r="E6" s="22" t="s">
        <v>46</v>
      </c>
      <c r="F6" s="22">
        <v>1704.2</v>
      </c>
      <c r="G6" s="22" t="s">
        <v>424</v>
      </c>
    </row>
    <row r="7" spans="1:7" x14ac:dyDescent="0.3">
      <c r="A7" s="22">
        <v>105</v>
      </c>
      <c r="B7" s="22">
        <v>6</v>
      </c>
      <c r="C7" s="1">
        <v>1</v>
      </c>
      <c r="D7" s="22">
        <v>5</v>
      </c>
      <c r="E7" s="22" t="s">
        <v>68</v>
      </c>
      <c r="F7" s="22">
        <v>1672.1</v>
      </c>
      <c r="G7" s="22" t="s">
        <v>425</v>
      </c>
    </row>
    <row r="8" spans="1:7" x14ac:dyDescent="0.3">
      <c r="A8" s="22">
        <v>106</v>
      </c>
      <c r="B8" s="22">
        <v>7</v>
      </c>
      <c r="C8" s="1">
        <v>1</v>
      </c>
      <c r="D8" s="22">
        <v>6</v>
      </c>
      <c r="E8" s="22" t="s">
        <v>47</v>
      </c>
      <c r="F8" s="22">
        <v>1329.8</v>
      </c>
      <c r="G8" s="22" t="s">
        <v>426</v>
      </c>
    </row>
    <row r="9" spans="1:7" x14ac:dyDescent="0.3">
      <c r="A9" s="22">
        <v>107</v>
      </c>
      <c r="B9" s="22">
        <v>8</v>
      </c>
      <c r="C9" s="1">
        <v>1</v>
      </c>
      <c r="D9" s="22">
        <v>7</v>
      </c>
      <c r="E9" s="22" t="s">
        <v>44</v>
      </c>
      <c r="F9" s="22">
        <v>2712.4</v>
      </c>
      <c r="G9" s="22" t="s">
        <v>427</v>
      </c>
    </row>
    <row r="10" spans="1:7" x14ac:dyDescent="0.3">
      <c r="A10" s="22">
        <v>108</v>
      </c>
      <c r="B10" s="22">
        <v>9</v>
      </c>
      <c r="C10" s="1">
        <v>1</v>
      </c>
      <c r="D10" s="22">
        <v>8</v>
      </c>
      <c r="E10" s="22" t="s">
        <v>69</v>
      </c>
      <c r="F10" s="22">
        <v>2713.5</v>
      </c>
      <c r="G10" s="22" t="s">
        <v>428</v>
      </c>
    </row>
    <row r="11" spans="1:7" x14ac:dyDescent="0.3">
      <c r="A11" s="22">
        <v>109</v>
      </c>
      <c r="B11" s="22">
        <v>10</v>
      </c>
      <c r="C11" s="1">
        <v>1</v>
      </c>
      <c r="D11" s="22">
        <v>9</v>
      </c>
      <c r="E11" s="22" t="s">
        <v>429</v>
      </c>
      <c r="F11" s="22">
        <v>2715.1</v>
      </c>
      <c r="G11" s="22" t="s">
        <v>430</v>
      </c>
    </row>
    <row r="12" spans="1:7" x14ac:dyDescent="0.3">
      <c r="A12" s="22">
        <v>110</v>
      </c>
      <c r="B12" s="22">
        <v>11</v>
      </c>
      <c r="C12" s="1">
        <v>1</v>
      </c>
      <c r="D12" s="22">
        <v>10</v>
      </c>
      <c r="E12" s="22" t="s">
        <v>37</v>
      </c>
      <c r="F12" s="22">
        <v>1512.2</v>
      </c>
      <c r="G12" s="22" t="s">
        <v>431</v>
      </c>
    </row>
    <row r="13" spans="1:7" x14ac:dyDescent="0.3">
      <c r="A13" s="22">
        <v>111</v>
      </c>
      <c r="B13" s="22">
        <v>12</v>
      </c>
      <c r="C13" s="1">
        <v>1</v>
      </c>
      <c r="D13" s="22">
        <v>11</v>
      </c>
      <c r="E13" s="22" t="s">
        <v>432</v>
      </c>
      <c r="F13" s="22">
        <v>3012.4</v>
      </c>
      <c r="G13" s="22" t="s">
        <v>433</v>
      </c>
    </row>
    <row r="14" spans="1:7" x14ac:dyDescent="0.3">
      <c r="A14" s="22">
        <v>112</v>
      </c>
      <c r="B14" s="22">
        <v>13</v>
      </c>
      <c r="C14" s="1">
        <v>1</v>
      </c>
      <c r="D14" s="22">
        <v>12</v>
      </c>
      <c r="E14" s="22" t="s">
        <v>434</v>
      </c>
      <c r="F14" s="22">
        <v>3013.1</v>
      </c>
      <c r="G14" s="22" t="s">
        <v>435</v>
      </c>
    </row>
    <row r="15" spans="1:7" x14ac:dyDescent="0.3">
      <c r="A15" s="22">
        <v>113</v>
      </c>
      <c r="B15" s="22">
        <v>14</v>
      </c>
      <c r="C15" s="1">
        <v>1</v>
      </c>
      <c r="D15" s="22">
        <v>13</v>
      </c>
      <c r="E15" s="22" t="s">
        <v>150</v>
      </c>
      <c r="F15" s="22">
        <v>2817.6</v>
      </c>
      <c r="G15" s="22" t="s">
        <v>436</v>
      </c>
    </row>
    <row r="16" spans="1:7" x14ac:dyDescent="0.3">
      <c r="A16" s="22">
        <v>114</v>
      </c>
      <c r="B16" s="22">
        <v>15</v>
      </c>
      <c r="C16" s="1">
        <v>1</v>
      </c>
      <c r="D16" s="22">
        <v>14</v>
      </c>
      <c r="E16" s="22" t="s">
        <v>155</v>
      </c>
      <c r="F16" s="22">
        <v>1709.2</v>
      </c>
      <c r="G16" s="22" t="s">
        <v>437</v>
      </c>
    </row>
    <row r="17" spans="1:7" x14ac:dyDescent="0.3">
      <c r="A17" s="22">
        <v>115</v>
      </c>
      <c r="B17" s="22">
        <v>16</v>
      </c>
      <c r="C17" s="1">
        <v>1</v>
      </c>
      <c r="D17" s="22">
        <v>15</v>
      </c>
      <c r="E17" s="22" t="s">
        <v>48</v>
      </c>
      <c r="F17" s="22">
        <v>3025.3</v>
      </c>
      <c r="G17" s="22" t="s">
        <v>438</v>
      </c>
    </row>
    <row r="18" spans="1:7" x14ac:dyDescent="0.3">
      <c r="A18" s="22">
        <v>116</v>
      </c>
      <c r="B18" s="22">
        <v>17</v>
      </c>
      <c r="C18" s="1">
        <v>1</v>
      </c>
      <c r="D18" s="22">
        <v>16</v>
      </c>
      <c r="E18" s="22" t="s">
        <v>70</v>
      </c>
      <c r="F18" s="22">
        <v>2821.5</v>
      </c>
      <c r="G18" s="22" t="s">
        <v>439</v>
      </c>
    </row>
    <row r="19" spans="1:7" x14ac:dyDescent="0.3">
      <c r="A19" s="22">
        <v>117</v>
      </c>
      <c r="B19" s="22">
        <v>18</v>
      </c>
      <c r="C19" s="1">
        <v>1</v>
      </c>
      <c r="D19" s="22">
        <v>17</v>
      </c>
      <c r="E19" s="22" t="s">
        <v>151</v>
      </c>
      <c r="F19" s="22">
        <v>2124.5</v>
      </c>
      <c r="G19" s="22" t="s">
        <v>440</v>
      </c>
    </row>
    <row r="20" spans="1:7" x14ac:dyDescent="0.3">
      <c r="A20" s="22">
        <v>118</v>
      </c>
      <c r="B20" s="22">
        <v>19</v>
      </c>
      <c r="C20" s="1">
        <v>1</v>
      </c>
      <c r="D20" s="22">
        <v>18</v>
      </c>
      <c r="E20" s="22" t="s">
        <v>49</v>
      </c>
      <c r="F20" s="22">
        <v>3045.6</v>
      </c>
      <c r="G20" s="22" t="s">
        <v>441</v>
      </c>
    </row>
    <row r="21" spans="1:7" x14ac:dyDescent="0.3">
      <c r="A21" s="22">
        <v>119</v>
      </c>
      <c r="B21" s="22">
        <v>20</v>
      </c>
      <c r="C21" s="1">
        <v>1</v>
      </c>
      <c r="D21" s="22">
        <v>19</v>
      </c>
      <c r="E21" s="22" t="s">
        <v>442</v>
      </c>
      <c r="F21" s="22">
        <v>3113.2</v>
      </c>
      <c r="G21" s="22" t="s">
        <v>443</v>
      </c>
    </row>
    <row r="22" spans="1:7" x14ac:dyDescent="0.3">
      <c r="A22" s="22">
        <v>120</v>
      </c>
      <c r="B22" s="22">
        <v>21</v>
      </c>
      <c r="C22" s="1">
        <v>1</v>
      </c>
      <c r="D22" s="22">
        <v>20</v>
      </c>
      <c r="E22" s="22" t="s">
        <v>39</v>
      </c>
      <c r="F22" s="22">
        <v>2947.3</v>
      </c>
      <c r="G22" s="22" t="s">
        <v>444</v>
      </c>
    </row>
    <row r="23" spans="1:7" x14ac:dyDescent="0.3">
      <c r="A23" s="22">
        <v>121</v>
      </c>
      <c r="B23" s="22">
        <v>22</v>
      </c>
      <c r="C23" s="1">
        <v>1</v>
      </c>
      <c r="D23" s="22">
        <v>21</v>
      </c>
      <c r="E23" s="22" t="s">
        <v>203</v>
      </c>
      <c r="F23" s="22">
        <v>3156.2</v>
      </c>
      <c r="G23" s="22" t="s">
        <v>445</v>
      </c>
    </row>
    <row r="24" spans="1:7" x14ac:dyDescent="0.3">
      <c r="A24" s="22">
        <v>122</v>
      </c>
      <c r="B24" s="22">
        <v>23</v>
      </c>
      <c r="C24" s="1">
        <v>1</v>
      </c>
      <c r="D24" s="22">
        <v>22</v>
      </c>
      <c r="E24" s="22" t="s">
        <v>66</v>
      </c>
      <c r="F24" s="22">
        <v>3141.9</v>
      </c>
      <c r="G24" s="22" t="s">
        <v>446</v>
      </c>
    </row>
    <row r="25" spans="1:7" x14ac:dyDescent="0.3">
      <c r="A25" s="22">
        <v>123</v>
      </c>
      <c r="B25" s="22">
        <v>24</v>
      </c>
      <c r="C25" s="1">
        <v>1</v>
      </c>
      <c r="D25" s="22">
        <v>23</v>
      </c>
      <c r="E25" s="22" t="s">
        <v>156</v>
      </c>
      <c r="F25" s="22">
        <v>3192.1</v>
      </c>
      <c r="G25" s="22" t="s">
        <v>447</v>
      </c>
    </row>
    <row r="26" spans="1:7" x14ac:dyDescent="0.3">
      <c r="A26" s="22">
        <v>124</v>
      </c>
      <c r="B26" s="22">
        <v>25</v>
      </c>
      <c r="C26" s="1">
        <v>1</v>
      </c>
      <c r="D26" s="22">
        <v>24</v>
      </c>
      <c r="E26" s="22" t="s">
        <v>157</v>
      </c>
      <c r="F26" s="22" t="s">
        <v>448</v>
      </c>
      <c r="G26" s="22" t="s">
        <v>449</v>
      </c>
    </row>
    <row r="27" spans="1:7" x14ac:dyDescent="0.3">
      <c r="A27" s="22">
        <v>125</v>
      </c>
      <c r="B27" s="22">
        <v>26</v>
      </c>
      <c r="C27" s="1">
        <v>1</v>
      </c>
      <c r="D27" s="22">
        <v>25</v>
      </c>
      <c r="E27" s="22" t="s">
        <v>253</v>
      </c>
      <c r="F27" s="22">
        <v>3196.1</v>
      </c>
      <c r="G27" s="22" t="s">
        <v>450</v>
      </c>
    </row>
    <row r="28" spans="1:7" x14ac:dyDescent="0.3">
      <c r="A28" s="22">
        <v>126</v>
      </c>
      <c r="B28" s="22">
        <v>27</v>
      </c>
      <c r="C28" s="1">
        <v>1</v>
      </c>
      <c r="D28" s="22">
        <v>26</v>
      </c>
      <c r="E28" s="22" t="s">
        <v>154</v>
      </c>
      <c r="F28" s="22">
        <v>3198.4</v>
      </c>
      <c r="G28" s="22" t="s">
        <v>451</v>
      </c>
    </row>
    <row r="29" spans="1:7" x14ac:dyDescent="0.3">
      <c r="A29" s="22">
        <v>127</v>
      </c>
      <c r="B29" s="22">
        <v>28</v>
      </c>
      <c r="C29" s="1">
        <v>1</v>
      </c>
      <c r="D29" s="22">
        <v>27</v>
      </c>
      <c r="E29" s="22" t="s">
        <v>67</v>
      </c>
      <c r="F29" s="22">
        <v>3087.6</v>
      </c>
      <c r="G29" s="22" t="s">
        <v>452</v>
      </c>
    </row>
    <row r="30" spans="1:7" x14ac:dyDescent="0.3">
      <c r="A30" s="22">
        <v>128</v>
      </c>
      <c r="B30" s="22">
        <v>29</v>
      </c>
      <c r="C30" s="1">
        <v>1</v>
      </c>
      <c r="D30" s="22">
        <v>28</v>
      </c>
      <c r="E30" s="22" t="s">
        <v>152</v>
      </c>
      <c r="F30" s="22">
        <v>3134</v>
      </c>
      <c r="G30" s="22" t="s">
        <v>453</v>
      </c>
    </row>
    <row r="31" spans="1:7" x14ac:dyDescent="0.3">
      <c r="A31" s="22">
        <v>129</v>
      </c>
      <c r="B31" s="22">
        <v>30</v>
      </c>
      <c r="C31" s="1">
        <v>1</v>
      </c>
      <c r="D31" s="22">
        <v>29</v>
      </c>
      <c r="E31" s="22" t="s">
        <v>454</v>
      </c>
      <c r="F31" s="22">
        <v>3287.2</v>
      </c>
      <c r="G31" s="22" t="s">
        <v>455</v>
      </c>
    </row>
    <row r="32" spans="1:7" x14ac:dyDescent="0.3">
      <c r="A32" s="22">
        <v>201</v>
      </c>
      <c r="B32" s="22">
        <v>31</v>
      </c>
      <c r="C32" s="1">
        <v>2</v>
      </c>
      <c r="D32" s="22">
        <v>1</v>
      </c>
      <c r="E32" s="22" t="s">
        <v>64</v>
      </c>
      <c r="F32" s="22">
        <v>3372.7</v>
      </c>
      <c r="G32" s="22" t="s">
        <v>456</v>
      </c>
    </row>
    <row r="33" spans="1:7" x14ac:dyDescent="0.3">
      <c r="A33" s="22">
        <v>202</v>
      </c>
      <c r="B33" s="22">
        <v>32</v>
      </c>
      <c r="C33" s="1">
        <v>2</v>
      </c>
      <c r="D33" s="22">
        <v>2</v>
      </c>
      <c r="E33" s="22" t="s">
        <v>457</v>
      </c>
      <c r="F33" s="22">
        <v>3468.1</v>
      </c>
      <c r="G33" s="22" t="s">
        <v>458</v>
      </c>
    </row>
    <row r="34" spans="1:7" x14ac:dyDescent="0.3">
      <c r="A34" s="22">
        <v>203</v>
      </c>
      <c r="B34" s="22">
        <v>33</v>
      </c>
      <c r="C34" s="1">
        <v>2</v>
      </c>
      <c r="D34" s="22">
        <v>3</v>
      </c>
      <c r="E34" s="22" t="s">
        <v>51</v>
      </c>
      <c r="F34" s="22">
        <v>3541.9</v>
      </c>
      <c r="G34" s="22" t="s">
        <v>459</v>
      </c>
    </row>
    <row r="35" spans="1:7" x14ac:dyDescent="0.3">
      <c r="A35" s="22">
        <v>204</v>
      </c>
      <c r="B35" s="22">
        <v>34</v>
      </c>
      <c r="C35" s="1">
        <v>2</v>
      </c>
      <c r="D35" s="22">
        <v>4</v>
      </c>
      <c r="E35" s="22" t="s">
        <v>52</v>
      </c>
      <c r="F35" s="22" t="s">
        <v>460</v>
      </c>
      <c r="G35" s="22" t="s">
        <v>461</v>
      </c>
    </row>
    <row r="36" spans="1:7" x14ac:dyDescent="0.3">
      <c r="A36" s="22">
        <v>205</v>
      </c>
      <c r="B36" s="22">
        <v>35</v>
      </c>
      <c r="C36" s="1">
        <v>2</v>
      </c>
      <c r="D36" s="22">
        <v>5</v>
      </c>
      <c r="E36" s="22" t="s">
        <v>53</v>
      </c>
      <c r="F36" s="22">
        <v>3715.3</v>
      </c>
      <c r="G36" s="22" t="s">
        <v>462</v>
      </c>
    </row>
    <row r="37" spans="1:7" x14ac:dyDescent="0.3">
      <c r="A37" s="22">
        <v>206</v>
      </c>
      <c r="B37" s="22">
        <v>36</v>
      </c>
      <c r="C37" s="1">
        <v>2</v>
      </c>
      <c r="D37" s="22">
        <v>6</v>
      </c>
      <c r="E37" s="22" t="s">
        <v>62</v>
      </c>
      <c r="F37" s="22">
        <v>4202.8999999999996</v>
      </c>
      <c r="G37" s="22" t="s">
        <v>463</v>
      </c>
    </row>
    <row r="38" spans="1:7" x14ac:dyDescent="0.3">
      <c r="A38" s="22">
        <v>207</v>
      </c>
      <c r="B38" s="22">
        <v>37</v>
      </c>
      <c r="C38" s="1">
        <v>2</v>
      </c>
      <c r="D38" s="22">
        <v>7</v>
      </c>
      <c r="E38" s="22" t="s">
        <v>54</v>
      </c>
      <c r="F38" s="22">
        <v>3018.2</v>
      </c>
      <c r="G38" s="22" t="s">
        <v>464</v>
      </c>
    </row>
    <row r="39" spans="1:7" x14ac:dyDescent="0.3">
      <c r="A39" s="22">
        <v>208</v>
      </c>
      <c r="B39" s="22">
        <v>38</v>
      </c>
      <c r="C39" s="1">
        <v>2</v>
      </c>
      <c r="D39" s="22">
        <v>8</v>
      </c>
      <c r="E39" s="22" t="s">
        <v>55</v>
      </c>
      <c r="F39" s="22">
        <v>4513.3</v>
      </c>
      <c r="G39" s="22" t="s">
        <v>465</v>
      </c>
    </row>
    <row r="40" spans="1:7" x14ac:dyDescent="0.3">
      <c r="A40" s="22">
        <v>209</v>
      </c>
      <c r="B40" s="22">
        <v>39</v>
      </c>
      <c r="C40" s="1">
        <v>2</v>
      </c>
      <c r="D40" s="22">
        <v>9</v>
      </c>
      <c r="E40" s="22" t="s">
        <v>56</v>
      </c>
      <c r="F40" s="22">
        <v>3219.4</v>
      </c>
      <c r="G40" s="22" t="s">
        <v>466</v>
      </c>
    </row>
    <row r="41" spans="1:7" x14ac:dyDescent="0.3">
      <c r="A41" s="22">
        <v>210</v>
      </c>
      <c r="B41" s="22">
        <v>40</v>
      </c>
      <c r="C41" s="1">
        <v>2</v>
      </c>
      <c r="D41" s="22">
        <v>10</v>
      </c>
      <c r="E41" s="22" t="s">
        <v>153</v>
      </c>
      <c r="F41" s="22">
        <v>3842.3</v>
      </c>
      <c r="G41" s="22" t="s">
        <v>467</v>
      </c>
    </row>
    <row r="42" spans="1:7" x14ac:dyDescent="0.3">
      <c r="A42" s="22">
        <v>211</v>
      </c>
      <c r="B42" s="22">
        <v>41</v>
      </c>
      <c r="C42" s="1">
        <v>2</v>
      </c>
      <c r="D42" s="22">
        <v>11</v>
      </c>
      <c r="E42" s="22" t="s">
        <v>484</v>
      </c>
      <c r="F42" s="22">
        <v>3497.2</v>
      </c>
      <c r="G42" s="22" t="s">
        <v>468</v>
      </c>
    </row>
    <row r="43" spans="1:7" x14ac:dyDescent="0.3">
      <c r="A43" s="22">
        <v>212</v>
      </c>
      <c r="B43" s="22">
        <v>42</v>
      </c>
      <c r="C43" s="1">
        <v>2</v>
      </c>
      <c r="D43" s="22">
        <v>12</v>
      </c>
      <c r="E43" s="22" t="s">
        <v>63</v>
      </c>
      <c r="F43" s="22">
        <v>3478.2</v>
      </c>
      <c r="G43" s="22" t="s">
        <v>469</v>
      </c>
    </row>
    <row r="44" spans="1:7" x14ac:dyDescent="0.3">
      <c r="A44" s="22">
        <v>213</v>
      </c>
      <c r="B44" s="22">
        <v>43</v>
      </c>
      <c r="C44" s="1">
        <v>2</v>
      </c>
      <c r="D44" s="22">
        <v>13</v>
      </c>
      <c r="E44" s="22" t="s">
        <v>1965</v>
      </c>
      <c r="F44" s="22">
        <v>3619.2</v>
      </c>
      <c r="G44" s="22" t="s">
        <v>470</v>
      </c>
    </row>
    <row r="45" spans="1:7" x14ac:dyDescent="0.3">
      <c r="A45" s="22">
        <v>214</v>
      </c>
      <c r="B45" s="22">
        <v>44</v>
      </c>
      <c r="C45" s="1">
        <v>2</v>
      </c>
      <c r="D45" s="22">
        <v>14</v>
      </c>
      <c r="E45" s="22" t="s">
        <v>471</v>
      </c>
      <c r="F45" s="22">
        <v>3614.9</v>
      </c>
      <c r="G45" s="22" t="s">
        <v>472</v>
      </c>
    </row>
    <row r="46" spans="1:7" x14ac:dyDescent="0.3">
      <c r="A46" s="22">
        <v>215</v>
      </c>
      <c r="B46" s="22">
        <v>45</v>
      </c>
      <c r="C46" s="1">
        <v>2</v>
      </c>
      <c r="D46" s="22">
        <v>15</v>
      </c>
      <c r="E46" s="22" t="s">
        <v>473</v>
      </c>
      <c r="F46" s="22">
        <v>4523.3</v>
      </c>
      <c r="G46" s="22" t="s">
        <v>474</v>
      </c>
    </row>
    <row r="47" spans="1:7" x14ac:dyDescent="0.3">
      <c r="A47" s="22">
        <v>216</v>
      </c>
      <c r="B47" s="22">
        <v>46</v>
      </c>
      <c r="C47" s="1">
        <v>2</v>
      </c>
      <c r="D47" s="22">
        <v>16</v>
      </c>
      <c r="E47" s="22" t="s">
        <v>316</v>
      </c>
      <c r="F47" s="22">
        <v>3211.8</v>
      </c>
      <c r="G47" s="22" t="s">
        <v>475</v>
      </c>
    </row>
    <row r="48" spans="1:7" x14ac:dyDescent="0.3">
      <c r="A48" s="22">
        <v>217</v>
      </c>
      <c r="B48" s="22">
        <v>47</v>
      </c>
      <c r="C48" s="1">
        <v>2</v>
      </c>
      <c r="D48" s="22">
        <v>17</v>
      </c>
      <c r="E48" s="22" t="s">
        <v>476</v>
      </c>
      <c r="F48" s="22">
        <v>4598</v>
      </c>
      <c r="G48" s="22" t="s">
        <v>477</v>
      </c>
    </row>
    <row r="49" spans="1:7" x14ac:dyDescent="0.3">
      <c r="A49" s="22">
        <v>218</v>
      </c>
      <c r="B49" s="22">
        <v>48</v>
      </c>
      <c r="C49" s="1">
        <v>2</v>
      </c>
      <c r="D49" s="22">
        <v>18</v>
      </c>
      <c r="E49" s="22" t="s">
        <v>57</v>
      </c>
      <c r="F49" s="22">
        <v>4307.1000000000004</v>
      </c>
      <c r="G49" s="22" t="s">
        <v>478</v>
      </c>
    </row>
    <row r="50" spans="1:7" x14ac:dyDescent="0.3">
      <c r="A50" s="22">
        <v>219</v>
      </c>
      <c r="B50" s="22">
        <v>49</v>
      </c>
      <c r="C50" s="1">
        <v>2</v>
      </c>
      <c r="D50" s="22">
        <v>19</v>
      </c>
      <c r="E50" s="22" t="s">
        <v>65</v>
      </c>
      <c r="F50" s="22">
        <v>4211.3999999999996</v>
      </c>
      <c r="G50" s="22" t="s">
        <v>479</v>
      </c>
    </row>
    <row r="51" spans="1:7" x14ac:dyDescent="0.3">
      <c r="A51" s="22">
        <v>220</v>
      </c>
      <c r="B51" s="22">
        <v>50</v>
      </c>
      <c r="C51" s="1">
        <v>2</v>
      </c>
      <c r="D51" s="22">
        <v>20</v>
      </c>
      <c r="E51" s="22" t="s">
        <v>1966</v>
      </c>
      <c r="F51" s="22">
        <v>4768.3</v>
      </c>
      <c r="G51" s="22" t="s">
        <v>480</v>
      </c>
    </row>
    <row r="52" spans="1:7" x14ac:dyDescent="0.3">
      <c r="A52" s="22">
        <v>221</v>
      </c>
      <c r="B52" s="22">
        <v>51</v>
      </c>
      <c r="C52" s="1">
        <v>2</v>
      </c>
      <c r="D52" s="22">
        <v>21</v>
      </c>
      <c r="E52" s="22" t="s">
        <v>208</v>
      </c>
      <c r="F52" s="22">
        <v>2534</v>
      </c>
      <c r="G52" s="22" t="s">
        <v>481</v>
      </c>
    </row>
    <row r="53" spans="1:7" x14ac:dyDescent="0.3">
      <c r="A53" s="22">
        <v>222</v>
      </c>
      <c r="B53" s="22">
        <v>52</v>
      </c>
      <c r="C53" s="1">
        <v>2</v>
      </c>
      <c r="D53" s="22">
        <v>22</v>
      </c>
      <c r="E53" s="22" t="s">
        <v>40</v>
      </c>
      <c r="F53" s="22">
        <v>4657.5</v>
      </c>
      <c r="G53" s="22" t="s">
        <v>482</v>
      </c>
    </row>
    <row r="54" spans="1:7" x14ac:dyDescent="0.3">
      <c r="A54" s="22">
        <v>223</v>
      </c>
      <c r="B54" s="22">
        <v>53</v>
      </c>
      <c r="C54" s="1">
        <v>2</v>
      </c>
      <c r="D54" s="22">
        <v>23</v>
      </c>
      <c r="E54" s="22" t="s">
        <v>59</v>
      </c>
      <c r="F54" s="22" t="s">
        <v>460</v>
      </c>
      <c r="G54" s="22" t="s">
        <v>483</v>
      </c>
    </row>
    <row r="55" spans="1:7" x14ac:dyDescent="0.3">
      <c r="A55" s="22">
        <v>224</v>
      </c>
      <c r="B55" s="22">
        <v>54</v>
      </c>
      <c r="C55" s="22">
        <v>2</v>
      </c>
      <c r="D55" s="22">
        <v>24</v>
      </c>
      <c r="E55" s="22" t="s">
        <v>45</v>
      </c>
      <c r="F55" s="22">
        <v>4729.3999999999996</v>
      </c>
      <c r="G55" s="22" t="s">
        <v>1746</v>
      </c>
    </row>
    <row r="56" spans="1:7" x14ac:dyDescent="0.3">
      <c r="A56" s="22">
        <v>225</v>
      </c>
      <c r="B56" s="22">
        <v>55</v>
      </c>
      <c r="C56" s="22">
        <v>2</v>
      </c>
      <c r="D56" s="22">
        <v>25</v>
      </c>
      <c r="E56" s="22" t="s">
        <v>1747</v>
      </c>
      <c r="F56" s="22">
        <v>4040.7</v>
      </c>
      <c r="G56" s="22" t="s">
        <v>1748</v>
      </c>
    </row>
    <row r="57" spans="1:7" x14ac:dyDescent="0.3">
      <c r="A57" s="22">
        <v>226</v>
      </c>
      <c r="B57" s="22">
        <v>56</v>
      </c>
      <c r="C57" s="22">
        <v>2</v>
      </c>
      <c r="D57" s="22">
        <v>26</v>
      </c>
      <c r="E57" s="22" t="s">
        <v>1749</v>
      </c>
      <c r="F57" s="22" t="s">
        <v>460</v>
      </c>
      <c r="G57" s="22" t="s">
        <v>1750</v>
      </c>
    </row>
    <row r="58" spans="1:7" x14ac:dyDescent="0.3">
      <c r="A58" s="22">
        <v>301</v>
      </c>
      <c r="B58" s="22">
        <v>57</v>
      </c>
      <c r="C58" s="22">
        <v>3</v>
      </c>
      <c r="D58" s="22">
        <v>1</v>
      </c>
      <c r="E58" s="22" t="s">
        <v>1751</v>
      </c>
      <c r="F58" s="22">
        <v>5431.4</v>
      </c>
      <c r="G58" s="22" t="s">
        <v>1752</v>
      </c>
    </row>
    <row r="59" spans="1:7" x14ac:dyDescent="0.3">
      <c r="A59" s="22">
        <v>302</v>
      </c>
      <c r="B59" s="22">
        <v>58</v>
      </c>
      <c r="C59" s="22">
        <v>3</v>
      </c>
      <c r="D59" s="22">
        <v>2</v>
      </c>
      <c r="E59" s="22" t="s">
        <v>1753</v>
      </c>
      <c r="F59" s="22">
        <v>5027.3</v>
      </c>
      <c r="G59" s="22" t="s">
        <v>1754</v>
      </c>
    </row>
    <row r="60" spans="1:7" x14ac:dyDescent="0.3">
      <c r="A60" s="22">
        <v>303</v>
      </c>
      <c r="B60" s="22">
        <v>59</v>
      </c>
      <c r="C60" s="22">
        <v>3</v>
      </c>
      <c r="D60" s="22">
        <v>3</v>
      </c>
      <c r="E60" s="22" t="s">
        <v>1755</v>
      </c>
      <c r="F60" s="22">
        <v>4842.6000000000004</v>
      </c>
      <c r="G60" s="22" t="s">
        <v>1756</v>
      </c>
    </row>
    <row r="61" spans="1:7" x14ac:dyDescent="0.3">
      <c r="A61" s="22">
        <v>304</v>
      </c>
      <c r="B61" s="22">
        <v>60</v>
      </c>
      <c r="C61" s="22">
        <v>3</v>
      </c>
      <c r="D61" s="22">
        <v>4</v>
      </c>
      <c r="E61" s="22" t="s">
        <v>1757</v>
      </c>
      <c r="F61" s="22">
        <v>5029.5</v>
      </c>
      <c r="G61" s="22" t="s">
        <v>1758</v>
      </c>
    </row>
    <row r="62" spans="1:7" x14ac:dyDescent="0.3">
      <c r="A62" s="22">
        <v>305</v>
      </c>
      <c r="B62" s="22">
        <v>61</v>
      </c>
      <c r="C62" s="22">
        <v>3</v>
      </c>
      <c r="D62" s="22">
        <v>5</v>
      </c>
      <c r="E62" s="22" t="s">
        <v>1759</v>
      </c>
      <c r="F62" s="22">
        <v>5630.7</v>
      </c>
      <c r="G62" s="22" t="s">
        <v>1760</v>
      </c>
    </row>
    <row r="63" spans="1:7" x14ac:dyDescent="0.3">
      <c r="A63" s="22">
        <v>306</v>
      </c>
      <c r="B63" s="22">
        <v>62</v>
      </c>
      <c r="C63" s="22">
        <v>3</v>
      </c>
      <c r="D63" s="22">
        <v>6</v>
      </c>
      <c r="E63" s="22" t="s">
        <v>1761</v>
      </c>
      <c r="F63" s="22">
        <v>4385.3</v>
      </c>
      <c r="G63" s="22" t="s">
        <v>1762</v>
      </c>
    </row>
    <row r="64" spans="1:7" x14ac:dyDescent="0.3">
      <c r="A64" s="22">
        <v>307</v>
      </c>
      <c r="B64" s="22">
        <v>63</v>
      </c>
      <c r="C64" s="22">
        <v>3</v>
      </c>
      <c r="D64" s="22">
        <v>7</v>
      </c>
      <c r="E64" s="22" t="s">
        <v>1763</v>
      </c>
      <c r="F64" s="22">
        <v>5630.3</v>
      </c>
      <c r="G64" s="22" t="s">
        <v>1764</v>
      </c>
    </row>
    <row r="65" spans="1:7" x14ac:dyDescent="0.3">
      <c r="A65" s="22">
        <v>308</v>
      </c>
      <c r="B65" s="22">
        <v>64</v>
      </c>
      <c r="C65" s="22">
        <v>3</v>
      </c>
      <c r="D65" s="22">
        <v>8</v>
      </c>
      <c r="E65" s="22" t="s">
        <v>484</v>
      </c>
      <c r="F65" s="22">
        <v>5476.3</v>
      </c>
      <c r="G65" s="22" t="s">
        <v>1765</v>
      </c>
    </row>
    <row r="66" spans="1:7" x14ac:dyDescent="0.3">
      <c r="A66" s="22">
        <v>309</v>
      </c>
      <c r="B66" s="22">
        <v>65</v>
      </c>
      <c r="C66" s="22">
        <v>3</v>
      </c>
      <c r="D66" s="22">
        <v>9</v>
      </c>
      <c r="E66" s="22" t="s">
        <v>1766</v>
      </c>
      <c r="F66" s="22">
        <v>5693.2</v>
      </c>
      <c r="G66" s="22" t="s">
        <v>1767</v>
      </c>
    </row>
    <row r="67" spans="1:7" x14ac:dyDescent="0.3">
      <c r="A67" s="22">
        <v>310</v>
      </c>
      <c r="B67" s="22">
        <v>66</v>
      </c>
      <c r="C67" s="22">
        <v>3</v>
      </c>
      <c r="D67" s="22">
        <v>10</v>
      </c>
      <c r="E67" s="22" t="s">
        <v>1768</v>
      </c>
      <c r="F67" s="22">
        <v>5784.2</v>
      </c>
      <c r="G67" s="22" t="s">
        <v>1769</v>
      </c>
    </row>
    <row r="68" spans="1:7" x14ac:dyDescent="0.3">
      <c r="A68" s="22">
        <v>311</v>
      </c>
      <c r="B68" s="22">
        <v>67</v>
      </c>
      <c r="C68" s="22">
        <v>3</v>
      </c>
      <c r="D68" s="22">
        <v>11</v>
      </c>
      <c r="E68" s="22" t="s">
        <v>1770</v>
      </c>
      <c r="F68" s="22">
        <v>5710.5</v>
      </c>
      <c r="G68" s="22" t="s">
        <v>1771</v>
      </c>
    </row>
    <row r="69" spans="1:7" x14ac:dyDescent="0.3">
      <c r="A69" s="22">
        <v>312</v>
      </c>
      <c r="B69" s="22">
        <v>68</v>
      </c>
      <c r="C69" s="22">
        <v>3</v>
      </c>
      <c r="D69" s="22">
        <v>12</v>
      </c>
      <c r="E69" s="22" t="s">
        <v>1772</v>
      </c>
      <c r="F69" s="22">
        <v>5121.5</v>
      </c>
      <c r="G69" s="22" t="s">
        <v>1773</v>
      </c>
    </row>
    <row r="70" spans="1:7" x14ac:dyDescent="0.3">
      <c r="A70" s="22">
        <v>313</v>
      </c>
      <c r="B70" s="22">
        <v>69</v>
      </c>
      <c r="C70" s="22">
        <v>3</v>
      </c>
      <c r="D70" s="22">
        <v>13</v>
      </c>
      <c r="E70" s="22" t="s">
        <v>1774</v>
      </c>
      <c r="F70" s="22">
        <v>4372.5</v>
      </c>
      <c r="G70" s="22" t="s">
        <v>1775</v>
      </c>
    </row>
    <row r="71" spans="1:7" x14ac:dyDescent="0.3">
      <c r="A71" s="22">
        <v>314</v>
      </c>
      <c r="B71" s="22">
        <v>70</v>
      </c>
      <c r="C71" s="22">
        <v>3</v>
      </c>
      <c r="D71" s="22">
        <v>14</v>
      </c>
      <c r="E71" s="22" t="s">
        <v>1776</v>
      </c>
      <c r="F71" s="22">
        <v>5718.3</v>
      </c>
      <c r="G71" s="22" t="s">
        <v>1777</v>
      </c>
    </row>
    <row r="72" spans="1:7" x14ac:dyDescent="0.3">
      <c r="A72" s="22">
        <v>315</v>
      </c>
      <c r="B72" s="22">
        <v>71</v>
      </c>
      <c r="C72" s="22">
        <v>3</v>
      </c>
      <c r="D72" s="22">
        <v>15</v>
      </c>
      <c r="E72" s="22" t="s">
        <v>1778</v>
      </c>
      <c r="F72" s="22">
        <v>5730.2</v>
      </c>
      <c r="G72" s="22" t="s">
        <v>1779</v>
      </c>
    </row>
    <row r="73" spans="1:7" x14ac:dyDescent="0.3">
      <c r="A73" s="22">
        <v>316</v>
      </c>
      <c r="B73" s="22">
        <v>72</v>
      </c>
      <c r="C73" s="22">
        <v>3</v>
      </c>
      <c r="D73" s="22">
        <v>16</v>
      </c>
      <c r="E73" s="22" t="s">
        <v>1780</v>
      </c>
      <c r="F73" s="22">
        <v>5423.4</v>
      </c>
      <c r="G73" s="22" t="s">
        <v>1781</v>
      </c>
    </row>
    <row r="74" spans="1:7" x14ac:dyDescent="0.3">
      <c r="A74" s="22">
        <v>317</v>
      </c>
      <c r="B74" s="22">
        <v>73</v>
      </c>
      <c r="C74" s="22">
        <v>3</v>
      </c>
      <c r="D74" s="22">
        <v>17</v>
      </c>
      <c r="E74" s="22" t="s">
        <v>1782</v>
      </c>
      <c r="F74" s="22" t="s">
        <v>460</v>
      </c>
      <c r="G74" s="22" t="s">
        <v>1783</v>
      </c>
    </row>
    <row r="75" spans="1:7" x14ac:dyDescent="0.3">
      <c r="A75" s="22">
        <v>318</v>
      </c>
      <c r="B75" s="22">
        <v>74</v>
      </c>
      <c r="C75" s="22">
        <v>3</v>
      </c>
      <c r="D75" s="22">
        <v>18</v>
      </c>
      <c r="E75" s="22" t="s">
        <v>1784</v>
      </c>
      <c r="F75" s="22">
        <v>5725.3</v>
      </c>
      <c r="G75" s="22" t="s">
        <v>1785</v>
      </c>
    </row>
    <row r="76" spans="1:7" x14ac:dyDescent="0.3">
      <c r="A76" s="22">
        <v>319</v>
      </c>
      <c r="B76" s="22">
        <v>75</v>
      </c>
      <c r="C76" s="22">
        <v>3</v>
      </c>
      <c r="D76" s="22">
        <v>19</v>
      </c>
      <c r="E76" s="22" t="s">
        <v>485</v>
      </c>
      <c r="F76" s="22">
        <v>5843.7</v>
      </c>
      <c r="G76" s="22" t="s">
        <v>1786</v>
      </c>
    </row>
    <row r="77" spans="1:7" x14ac:dyDescent="0.3">
      <c r="A77" s="22">
        <v>320</v>
      </c>
      <c r="B77" s="22">
        <v>76</v>
      </c>
      <c r="C77" s="22">
        <v>3</v>
      </c>
      <c r="D77" s="22">
        <v>20</v>
      </c>
      <c r="E77" s="22" t="s">
        <v>1787</v>
      </c>
      <c r="F77" s="22">
        <v>5832.3</v>
      </c>
      <c r="G77" s="22" t="s">
        <v>1788</v>
      </c>
    </row>
    <row r="78" spans="1:7" x14ac:dyDescent="0.3">
      <c r="A78" s="22">
        <v>321</v>
      </c>
      <c r="B78" s="22">
        <v>77</v>
      </c>
      <c r="C78" s="22">
        <v>3</v>
      </c>
      <c r="D78" s="22">
        <v>21</v>
      </c>
      <c r="E78" s="22" t="s">
        <v>1789</v>
      </c>
      <c r="F78" s="22">
        <v>5818.4</v>
      </c>
      <c r="G78" s="22" t="s">
        <v>1790</v>
      </c>
    </row>
    <row r="79" spans="1:7" x14ac:dyDescent="0.3">
      <c r="A79" s="22">
        <v>322</v>
      </c>
      <c r="B79" s="22">
        <v>78</v>
      </c>
      <c r="C79" s="22">
        <v>3</v>
      </c>
      <c r="D79" s="22">
        <v>22</v>
      </c>
      <c r="E79" s="22" t="s">
        <v>1791</v>
      </c>
      <c r="F79" s="22">
        <v>5906.4</v>
      </c>
      <c r="G79" s="22" t="s">
        <v>1792</v>
      </c>
    </row>
    <row r="80" spans="1:7" x14ac:dyDescent="0.3">
      <c r="A80" s="22">
        <v>323</v>
      </c>
      <c r="B80" s="22">
        <v>79</v>
      </c>
      <c r="C80" s="22">
        <v>3</v>
      </c>
      <c r="D80" s="22">
        <v>23</v>
      </c>
      <c r="E80" s="22" t="s">
        <v>61</v>
      </c>
      <c r="F80" s="22">
        <v>5943.7</v>
      </c>
      <c r="G80" s="22" t="s">
        <v>1793</v>
      </c>
    </row>
    <row r="81" spans="1:7" x14ac:dyDescent="0.3">
      <c r="A81" s="22">
        <v>324</v>
      </c>
      <c r="B81" s="22">
        <v>80</v>
      </c>
      <c r="C81" s="22">
        <v>3</v>
      </c>
      <c r="D81" s="22">
        <v>24</v>
      </c>
      <c r="E81" s="22" t="s">
        <v>1794</v>
      </c>
      <c r="F81" s="22">
        <v>5928.5</v>
      </c>
      <c r="G81" s="22" t="s">
        <v>1795</v>
      </c>
    </row>
  </sheetData>
  <sortState ref="A2:I82">
    <sortCondition ref="A2:A82"/>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1"/>
  <sheetViews>
    <sheetView topLeftCell="A22" zoomScale="120" zoomScaleNormal="120" workbookViewId="0"/>
  </sheetViews>
  <sheetFormatPr defaultRowHeight="12" x14ac:dyDescent="0.3"/>
  <cols>
    <col min="1" max="1" width="24.44140625" customWidth="1"/>
    <col min="2" max="2" width="27.33203125" customWidth="1"/>
    <col min="3" max="3" width="41.33203125" customWidth="1"/>
    <col min="4" max="4" width="8.77734375" style="29"/>
    <col min="7" max="7" width="20.109375" customWidth="1"/>
    <col min="8" max="8" width="2.6640625" bestFit="1" customWidth="1"/>
    <col min="9" max="9" width="8" customWidth="1"/>
  </cols>
  <sheetData>
    <row r="1" spans="1:14" x14ac:dyDescent="0.3">
      <c r="A1" s="1" t="s">
        <v>23</v>
      </c>
      <c r="B1" s="1" t="s">
        <v>738</v>
      </c>
      <c r="C1" s="9" t="s">
        <v>901</v>
      </c>
      <c r="D1" s="1" t="s">
        <v>1745</v>
      </c>
      <c r="E1" s="11" t="s">
        <v>898</v>
      </c>
      <c r="F1" s="7" t="s">
        <v>42</v>
      </c>
      <c r="G1" s="7" t="s">
        <v>43</v>
      </c>
      <c r="H1" s="7" t="s">
        <v>894</v>
      </c>
      <c r="I1" s="7" t="s">
        <v>895</v>
      </c>
      <c r="J1" s="1" t="s">
        <v>1744</v>
      </c>
      <c r="N1" s="2" t="s">
        <v>1799</v>
      </c>
    </row>
    <row r="2" spans="1:14" x14ac:dyDescent="0.3">
      <c r="A2" s="2" t="s">
        <v>1799</v>
      </c>
      <c r="B2" s="1" t="s">
        <v>687</v>
      </c>
      <c r="C2" s="28" t="s">
        <v>930</v>
      </c>
      <c r="D2" s="11" t="s">
        <v>21</v>
      </c>
      <c r="E2" s="4">
        <v>109</v>
      </c>
      <c r="F2" s="8">
        <f>VLOOKUP(E2,episodes!$A$1:$B$76,2,FALSE)</f>
        <v>10</v>
      </c>
      <c r="G2" s="7" t="str">
        <f>VLOOKUP(E2,episodes!$A$1:$E$76,5,FALSE)</f>
        <v>Dagger of the Mind</v>
      </c>
      <c r="H2" s="7">
        <f>VLOOKUP(E2,episodes!$A$1:$D$76,3,FALSE)</f>
        <v>1</v>
      </c>
      <c r="I2" s="7">
        <f>VLOOKUP(E2,episodes!$A$1:$D$76,4,FALSE)</f>
        <v>9</v>
      </c>
      <c r="J2">
        <f>IF(E2&lt;&gt;E1,0,J1+1)</f>
        <v>0</v>
      </c>
      <c r="K2" s="12"/>
      <c r="N2" s="2" t="s">
        <v>1802</v>
      </c>
    </row>
    <row r="3" spans="1:14" x14ac:dyDescent="0.3">
      <c r="A3" s="2" t="s">
        <v>1799</v>
      </c>
      <c r="B3" s="1" t="s">
        <v>687</v>
      </c>
      <c r="C3" s="28" t="s">
        <v>931</v>
      </c>
      <c r="D3" s="11" t="s">
        <v>85</v>
      </c>
      <c r="E3" s="4">
        <v>201</v>
      </c>
      <c r="F3" s="8">
        <f>VLOOKUP(E3,episodes!$A$1:$B$76,2,FALSE)</f>
        <v>31</v>
      </c>
      <c r="G3" s="7" t="str">
        <f>VLOOKUP(E3,episodes!$A$1:$E$76,5,FALSE)</f>
        <v>Amok Time</v>
      </c>
      <c r="H3" s="7">
        <f>VLOOKUP(E3,episodes!$A$1:$D$76,3,FALSE)</f>
        <v>2</v>
      </c>
      <c r="I3" s="7">
        <f>VLOOKUP(E3,episodes!$A$1:$D$76,4,FALSE)</f>
        <v>1</v>
      </c>
      <c r="J3">
        <f>IF(E3&lt;&gt;E2,0,J2+1)</f>
        <v>0</v>
      </c>
      <c r="K3" s="12"/>
      <c r="N3" s="2" t="s">
        <v>1804</v>
      </c>
    </row>
    <row r="4" spans="1:14" x14ac:dyDescent="0.3">
      <c r="A4" s="2" t="s">
        <v>1802</v>
      </c>
      <c r="B4" s="1" t="s">
        <v>688</v>
      </c>
      <c r="C4" s="28" t="s">
        <v>944</v>
      </c>
      <c r="D4" s="11"/>
      <c r="E4" s="3">
        <v>122</v>
      </c>
      <c r="F4" s="8">
        <f>VLOOKUP(E4,episodes!$A$1:$B$76,2,FALSE)</f>
        <v>23</v>
      </c>
      <c r="G4" s="7" t="str">
        <f>VLOOKUP(E4,episodes!$A$1:$E$76,5,FALSE)</f>
        <v>Space Seed</v>
      </c>
      <c r="H4" s="7">
        <f>VLOOKUP(E4,episodes!$A$1:$D$76,3,FALSE)</f>
        <v>1</v>
      </c>
      <c r="I4" s="7">
        <f>VLOOKUP(E4,episodes!$A$1:$D$76,4,FALSE)</f>
        <v>22</v>
      </c>
      <c r="J4">
        <f>IF(E4&lt;&gt;E3,0,J3+1)</f>
        <v>0</v>
      </c>
      <c r="K4" s="12"/>
      <c r="N4" s="2" t="s">
        <v>1806</v>
      </c>
    </row>
    <row r="5" spans="1:14" x14ac:dyDescent="0.3">
      <c r="A5" s="2" t="s">
        <v>1804</v>
      </c>
      <c r="B5" s="1" t="s">
        <v>688</v>
      </c>
      <c r="C5" s="28" t="s">
        <v>958</v>
      </c>
      <c r="D5" s="11" t="s">
        <v>21</v>
      </c>
      <c r="E5" s="4">
        <v>113</v>
      </c>
      <c r="F5" s="8">
        <f>VLOOKUP(E5,episodes!$A$1:$B$76,2,FALSE)</f>
        <v>14</v>
      </c>
      <c r="G5" s="7" t="str">
        <f>VLOOKUP(E5,episodes!$A$1:$E$76,5,FALSE)</f>
        <v>The Conscience of the King</v>
      </c>
      <c r="H5" s="7">
        <f>VLOOKUP(E5,episodes!$A$1:$D$76,3,FALSE)</f>
        <v>1</v>
      </c>
      <c r="I5" s="7">
        <f>VLOOKUP(E5,episodes!$A$1:$D$76,4,FALSE)</f>
        <v>13</v>
      </c>
      <c r="J5">
        <f>IF(E5&lt;&gt;E4,0,J4+1)</f>
        <v>0</v>
      </c>
      <c r="K5" s="12"/>
      <c r="N5" s="2" t="s">
        <v>1809</v>
      </c>
    </row>
    <row r="6" spans="1:14" x14ac:dyDescent="0.3">
      <c r="A6" s="2" t="s">
        <v>1806</v>
      </c>
      <c r="B6" s="1" t="s">
        <v>751</v>
      </c>
      <c r="C6" s="28" t="s">
        <v>960</v>
      </c>
      <c r="D6" s="11" t="s">
        <v>85</v>
      </c>
      <c r="E6" s="4">
        <v>104</v>
      </c>
      <c r="F6" s="8">
        <f>VLOOKUP(E6,episodes!$A$1:$B$76,2,FALSE)</f>
        <v>5</v>
      </c>
      <c r="G6" s="7" t="str">
        <f>VLOOKUP(E6,episodes!$A$1:$E$76,5,FALSE)</f>
        <v>The Naked Time</v>
      </c>
      <c r="H6" s="7">
        <f>VLOOKUP(E6,episodes!$A$1:$D$76,3,FALSE)</f>
        <v>1</v>
      </c>
      <c r="I6" s="7">
        <f>VLOOKUP(E6,episodes!$A$1:$D$76,4,FALSE)</f>
        <v>4</v>
      </c>
      <c r="J6">
        <f>IF(E6&lt;&gt;E5,0,J5+1)</f>
        <v>0</v>
      </c>
      <c r="K6" s="12"/>
      <c r="N6" s="27" t="s">
        <v>705</v>
      </c>
    </row>
    <row r="7" spans="1:14" x14ac:dyDescent="0.3">
      <c r="A7" s="2" t="s">
        <v>1809</v>
      </c>
      <c r="B7" s="1" t="s">
        <v>689</v>
      </c>
      <c r="C7" s="28" t="s">
        <v>965</v>
      </c>
      <c r="D7" s="11" t="s">
        <v>21</v>
      </c>
      <c r="E7" s="4">
        <v>105</v>
      </c>
      <c r="F7" s="8">
        <f>VLOOKUP(E7,episodes!$A$1:$B$76,2,FALSE)</f>
        <v>6</v>
      </c>
      <c r="G7" s="7" t="str">
        <f>VLOOKUP(E7,episodes!$A$1:$E$76,5,FALSE)</f>
        <v>The Enemy Within</v>
      </c>
      <c r="H7" s="7">
        <f>VLOOKUP(E7,episodes!$A$1:$D$76,3,FALSE)</f>
        <v>1</v>
      </c>
      <c r="I7" s="7">
        <f>VLOOKUP(E7,episodes!$A$1:$D$76,4,FALSE)</f>
        <v>5</v>
      </c>
      <c r="J7">
        <f>IF(E7&lt;&gt;E6,0,J6+1)</f>
        <v>0</v>
      </c>
      <c r="K7" s="12"/>
      <c r="N7" s="2" t="s">
        <v>1812</v>
      </c>
    </row>
    <row r="8" spans="1:14" x14ac:dyDescent="0.3">
      <c r="A8" s="27" t="s">
        <v>705</v>
      </c>
      <c r="B8" s="27" t="s">
        <v>504</v>
      </c>
      <c r="C8" s="28" t="s">
        <v>1984</v>
      </c>
      <c r="D8" s="11" t="s">
        <v>21</v>
      </c>
      <c r="E8" s="3">
        <v>216</v>
      </c>
      <c r="F8" s="8">
        <f>VLOOKUP(E8,episodes!$A$1:$B$81,2,FALSE)</f>
        <v>46</v>
      </c>
      <c r="G8" s="7" t="str">
        <f>VLOOKUP(E8,episodes!$A$1:$E$81,5,FALSE)</f>
        <v>The Gamesters of Triskelion</v>
      </c>
      <c r="H8" s="7">
        <f>VLOOKUP(E8,episodes!$A$1:$D$81,3,FALSE)</f>
        <v>2</v>
      </c>
      <c r="I8" s="7">
        <f>VLOOKUP(E8,episodes!$A$1:$D$81,4,FALSE)</f>
        <v>16</v>
      </c>
      <c r="J8">
        <f>IF(E8&lt;&gt;E7,0,J7+1)</f>
        <v>0</v>
      </c>
      <c r="K8" s="12"/>
      <c r="N8" s="27" t="s">
        <v>297</v>
      </c>
    </row>
    <row r="9" spans="1:14" x14ac:dyDescent="0.3">
      <c r="A9" s="2" t="s">
        <v>1812</v>
      </c>
      <c r="B9" s="1" t="s">
        <v>688</v>
      </c>
      <c r="C9" s="28" t="s">
        <v>970</v>
      </c>
      <c r="D9" s="11" t="s">
        <v>21</v>
      </c>
      <c r="E9" s="4">
        <v>109</v>
      </c>
      <c r="F9" s="8">
        <f>VLOOKUP(E9,episodes!$A$1:$B$76,2,FALSE)</f>
        <v>10</v>
      </c>
      <c r="G9" s="7" t="str">
        <f>VLOOKUP(E9,episodes!$A$1:$E$76,5,FALSE)</f>
        <v>Dagger of the Mind</v>
      </c>
      <c r="H9" s="7">
        <f>VLOOKUP(E9,episodes!$A$1:$D$76,3,FALSE)</f>
        <v>1</v>
      </c>
      <c r="I9" s="7">
        <f>VLOOKUP(E9,episodes!$A$1:$D$76,4,FALSE)</f>
        <v>9</v>
      </c>
      <c r="J9">
        <f>IF(E9&lt;&gt;E8,0,J8+1)</f>
        <v>0</v>
      </c>
      <c r="K9" s="12"/>
      <c r="N9" s="2" t="s">
        <v>1817</v>
      </c>
    </row>
    <row r="10" spans="1:14" x14ac:dyDescent="0.3">
      <c r="A10" s="27" t="s">
        <v>297</v>
      </c>
      <c r="B10" s="27" t="s">
        <v>504</v>
      </c>
      <c r="C10" s="28" t="s">
        <v>1984</v>
      </c>
      <c r="D10" s="11"/>
      <c r="E10" s="11">
        <v>204</v>
      </c>
      <c r="F10" s="8">
        <f>VLOOKUP(E10,episodes!$A$1:$B$81,2,FALSE)</f>
        <v>34</v>
      </c>
      <c r="G10" s="7" t="str">
        <f>VLOOKUP(E10,episodes!$A$1:$E$81,5,FALSE)</f>
        <v>Mirror, Mirror</v>
      </c>
      <c r="H10" s="7">
        <f>VLOOKUP(E10,episodes!$A$1:$D$81,3,FALSE)</f>
        <v>2</v>
      </c>
      <c r="I10" s="7">
        <f>VLOOKUP(E10,episodes!$A$1:$D$81,4,FALSE)</f>
        <v>4</v>
      </c>
      <c r="J10">
        <f>IF(E10&lt;&gt;E9,0,J9+1)</f>
        <v>0</v>
      </c>
      <c r="K10" s="12"/>
      <c r="N10" s="2" t="s">
        <v>1818</v>
      </c>
    </row>
    <row r="11" spans="1:14" x14ac:dyDescent="0.3">
      <c r="A11" s="2" t="s">
        <v>1817</v>
      </c>
      <c r="B11" s="15" t="s">
        <v>746</v>
      </c>
      <c r="C11" s="28" t="s">
        <v>1984</v>
      </c>
      <c r="D11" s="11"/>
      <c r="E11" s="16">
        <v>202</v>
      </c>
      <c r="F11" s="17">
        <f>VLOOKUP(E11,episodes!$A$1:$B$76,2,FALSE)</f>
        <v>32</v>
      </c>
      <c r="G11" s="15" t="str">
        <f>VLOOKUP(E11,episodes!$A$1:$E$76,5,FALSE)</f>
        <v>Who Mourns for Adonais?</v>
      </c>
      <c r="H11" s="15">
        <f>VLOOKUP(E11,episodes!$A$1:$D$76,3,FALSE)</f>
        <v>2</v>
      </c>
      <c r="I11" s="15">
        <f>VLOOKUP(E11,episodes!$A$1:$D$76,4,FALSE)</f>
        <v>2</v>
      </c>
      <c r="J11">
        <f>IF(E11&lt;&gt;E10,0,J10+1)</f>
        <v>0</v>
      </c>
      <c r="K11" s="12"/>
      <c r="N11" s="2" t="s">
        <v>1825</v>
      </c>
    </row>
    <row r="12" spans="1:14" x14ac:dyDescent="0.3">
      <c r="A12" s="2" t="s">
        <v>1818</v>
      </c>
      <c r="B12" s="1" t="s">
        <v>686</v>
      </c>
      <c r="C12" s="28" t="s">
        <v>979</v>
      </c>
      <c r="D12" s="11" t="s">
        <v>20</v>
      </c>
      <c r="E12" s="3">
        <v>115</v>
      </c>
      <c r="F12" s="8">
        <f>VLOOKUP(E12,episodes!$A$1:$B$76,2,FALSE)</f>
        <v>16</v>
      </c>
      <c r="G12" s="7" t="str">
        <f>VLOOKUP(E12,episodes!$A$1:$E$76,5,FALSE)</f>
        <v>Shore Leave</v>
      </c>
      <c r="H12" s="7">
        <f>VLOOKUP(E12,episodes!$A$1:$D$76,3,FALSE)</f>
        <v>1</v>
      </c>
      <c r="I12" s="7">
        <f>VLOOKUP(E12,episodes!$A$1:$D$76,4,FALSE)</f>
        <v>15</v>
      </c>
      <c r="J12">
        <f>IF(E12&lt;&gt;E11,0,J11+1)</f>
        <v>0</v>
      </c>
      <c r="K12" s="12"/>
      <c r="N12" s="2" t="s">
        <v>1826</v>
      </c>
    </row>
    <row r="13" spans="1:14" x14ac:dyDescent="0.3">
      <c r="A13" s="2" t="s">
        <v>1825</v>
      </c>
      <c r="B13" s="2" t="s">
        <v>687</v>
      </c>
      <c r="C13" s="28" t="s">
        <v>1069</v>
      </c>
      <c r="D13" s="11" t="s">
        <v>74</v>
      </c>
      <c r="E13" s="3">
        <v>203</v>
      </c>
      <c r="F13" s="8">
        <f>VLOOKUP(E13,episodes!$A$1:$B$76,2,FALSE)</f>
        <v>33</v>
      </c>
      <c r="G13" s="7" t="str">
        <f>VLOOKUP(E13,episodes!$A$1:$E$76,5,FALSE)</f>
        <v>The Changeling</v>
      </c>
      <c r="H13" s="7">
        <f>VLOOKUP(E13,episodes!$A$1:$D$76,3,FALSE)</f>
        <v>2</v>
      </c>
      <c r="I13" s="7">
        <f>VLOOKUP(E13,episodes!$A$1:$D$76,4,FALSE)</f>
        <v>3</v>
      </c>
      <c r="J13">
        <f>IF(E13&lt;&gt;E12,0,J12+1)</f>
        <v>0</v>
      </c>
      <c r="K13" s="12"/>
      <c r="N13" s="2" t="s">
        <v>1829</v>
      </c>
    </row>
    <row r="14" spans="1:14" x14ac:dyDescent="0.3">
      <c r="A14" s="2" t="s">
        <v>1826</v>
      </c>
      <c r="B14" s="1" t="s">
        <v>687</v>
      </c>
      <c r="C14" s="28" t="s">
        <v>2093</v>
      </c>
      <c r="D14" s="11" t="s">
        <v>21</v>
      </c>
      <c r="E14" s="4">
        <v>108</v>
      </c>
      <c r="F14" s="8">
        <f>VLOOKUP(E14,episodes!$A$1:$B$76,2,FALSE)</f>
        <v>9</v>
      </c>
      <c r="G14" s="7" t="str">
        <f>VLOOKUP(E14,episodes!$A$1:$E$76,5,FALSE)</f>
        <v>Miri</v>
      </c>
      <c r="H14" s="7">
        <f>VLOOKUP(E14,episodes!$A$1:$D$76,3,FALSE)</f>
        <v>1</v>
      </c>
      <c r="I14" s="7">
        <f>VLOOKUP(E14,episodes!$A$1:$D$76,4,FALSE)</f>
        <v>8</v>
      </c>
      <c r="J14">
        <f>IF(E14&lt;&gt;E13,0,J13+1)</f>
        <v>0</v>
      </c>
      <c r="K14" s="12"/>
      <c r="N14" s="2" t="s">
        <v>349</v>
      </c>
    </row>
    <row r="15" spans="1:14" x14ac:dyDescent="0.3">
      <c r="A15" s="2" t="s">
        <v>1826</v>
      </c>
      <c r="B15" s="1" t="s">
        <v>687</v>
      </c>
      <c r="C15" s="28" t="s">
        <v>989</v>
      </c>
      <c r="D15" s="11" t="s">
        <v>21</v>
      </c>
      <c r="E15" s="4">
        <v>113</v>
      </c>
      <c r="F15" s="8">
        <f>VLOOKUP(E15,episodes!$A$1:$B$76,2,FALSE)</f>
        <v>14</v>
      </c>
      <c r="G15" s="7" t="str">
        <f>VLOOKUP(E15,episodes!$A$1:$E$76,5,FALSE)</f>
        <v>The Conscience of the King</v>
      </c>
      <c r="H15" s="7">
        <f>VLOOKUP(E15,episodes!$A$1:$D$76,3,FALSE)</f>
        <v>1</v>
      </c>
      <c r="I15" s="7">
        <f>VLOOKUP(E15,episodes!$A$1:$D$76,4,FALSE)</f>
        <v>13</v>
      </c>
      <c r="J15">
        <f>IF(E15&lt;&gt;E14,0,J14+1)</f>
        <v>0</v>
      </c>
      <c r="K15" s="12"/>
      <c r="N15" s="2" t="s">
        <v>1843</v>
      </c>
    </row>
    <row r="16" spans="1:14" x14ac:dyDescent="0.3">
      <c r="A16" s="2" t="s">
        <v>1826</v>
      </c>
      <c r="B16" s="1" t="s">
        <v>687</v>
      </c>
      <c r="C16" s="28" t="s">
        <v>2150</v>
      </c>
      <c r="D16" s="11" t="s">
        <v>21</v>
      </c>
      <c r="E16" s="3">
        <v>114</v>
      </c>
      <c r="F16" s="8">
        <f>VLOOKUP(E16,episodes!$A$1:$B$76,2,FALSE)</f>
        <v>15</v>
      </c>
      <c r="G16" s="7" t="str">
        <f>VLOOKUP(E16,episodes!$A$1:$E$76,5,FALSE)</f>
        <v>Balance of Terror</v>
      </c>
      <c r="H16" s="7">
        <f>VLOOKUP(E16,episodes!$A$1:$D$76,3,FALSE)</f>
        <v>1</v>
      </c>
      <c r="I16" s="7">
        <f>VLOOKUP(E16,episodes!$A$1:$D$76,4,FALSE)</f>
        <v>14</v>
      </c>
      <c r="J16">
        <f>IF(E16&lt;&gt;E15,0,J15+1)</f>
        <v>0</v>
      </c>
      <c r="K16" s="12"/>
      <c r="N16" s="27" t="s">
        <v>304</v>
      </c>
    </row>
    <row r="17" spans="1:14" x14ac:dyDescent="0.3">
      <c r="A17" s="2" t="s">
        <v>1826</v>
      </c>
      <c r="B17" s="1" t="s">
        <v>687</v>
      </c>
      <c r="C17" s="28" t="s">
        <v>2226</v>
      </c>
      <c r="D17" s="11" t="s">
        <v>21</v>
      </c>
      <c r="E17" s="3">
        <v>120</v>
      </c>
      <c r="F17" s="8">
        <f>VLOOKUP(E17,episodes!$A$1:$B$76,2,FALSE)</f>
        <v>21</v>
      </c>
      <c r="G17" s="7" t="str">
        <f>VLOOKUP(E17,episodes!$A$1:$E$76,5,FALSE)</f>
        <v>Court Martial</v>
      </c>
      <c r="H17" s="7">
        <f>VLOOKUP(E17,episodes!$A$1:$D$76,3,FALSE)</f>
        <v>1</v>
      </c>
      <c r="I17" s="7">
        <f>VLOOKUP(E17,episodes!$A$1:$D$76,4,FALSE)</f>
        <v>20</v>
      </c>
      <c r="J17">
        <f>IF(E17&lt;&gt;E16,0,J16+1)</f>
        <v>0</v>
      </c>
      <c r="K17" s="12"/>
      <c r="N17" s="2" t="s">
        <v>1852</v>
      </c>
    </row>
    <row r="18" spans="1:14" x14ac:dyDescent="0.3">
      <c r="A18" s="2" t="s">
        <v>1826</v>
      </c>
      <c r="B18" s="1" t="s">
        <v>687</v>
      </c>
      <c r="C18" s="28" t="s">
        <v>2286</v>
      </c>
      <c r="D18" s="11" t="s">
        <v>85</v>
      </c>
      <c r="E18" s="3">
        <v>124</v>
      </c>
      <c r="F18" s="8">
        <f>VLOOKUP(E18,episodes!$A$1:$B$76,2,FALSE)</f>
        <v>25</v>
      </c>
      <c r="G18" s="7" t="str">
        <f>VLOOKUP(E18,episodes!$A$1:$E$76,5,FALSE)</f>
        <v>This Side of Paradise</v>
      </c>
      <c r="H18" s="7">
        <f>VLOOKUP(E18,episodes!$A$1:$D$76,3,FALSE)</f>
        <v>1</v>
      </c>
      <c r="I18" s="7">
        <f>VLOOKUP(E18,episodes!$A$1:$D$76,4,FALSE)</f>
        <v>24</v>
      </c>
      <c r="J18">
        <f>IF(E18&lt;&gt;E17,0,J17+1)</f>
        <v>0</v>
      </c>
      <c r="K18" s="12"/>
      <c r="N18" s="2" t="s">
        <v>1856</v>
      </c>
    </row>
    <row r="19" spans="1:14" x14ac:dyDescent="0.3">
      <c r="A19" s="2" t="s">
        <v>1826</v>
      </c>
      <c r="B19" s="1" t="s">
        <v>687</v>
      </c>
      <c r="C19" s="28" t="s">
        <v>2428</v>
      </c>
      <c r="D19" s="11" t="s">
        <v>2590</v>
      </c>
      <c r="E19" s="4">
        <v>202</v>
      </c>
      <c r="F19" s="8">
        <f>VLOOKUP(E19,episodes!$A$1:$B$76,2,FALSE)</f>
        <v>32</v>
      </c>
      <c r="G19" s="7" t="str">
        <f>VLOOKUP(E19,episodes!$A$1:$E$76,5,FALSE)</f>
        <v>Who Mourns for Adonais?</v>
      </c>
      <c r="H19" s="7">
        <f>VLOOKUP(E19,episodes!$A$1:$D$76,3,FALSE)</f>
        <v>2</v>
      </c>
      <c r="I19" s="7">
        <f>VLOOKUP(E19,episodes!$A$1:$D$76,4,FALSE)</f>
        <v>2</v>
      </c>
      <c r="J19">
        <f>IF(E19&lt;&gt;E18,0,J18+1)</f>
        <v>0</v>
      </c>
      <c r="K19" s="12"/>
      <c r="N19" s="2" t="s">
        <v>1858</v>
      </c>
    </row>
    <row r="20" spans="1:14" x14ac:dyDescent="0.3">
      <c r="A20" s="2" t="s">
        <v>1829</v>
      </c>
      <c r="B20" s="1" t="s">
        <v>687</v>
      </c>
      <c r="C20" s="28" t="s">
        <v>1350</v>
      </c>
      <c r="D20" s="11" t="s">
        <v>2591</v>
      </c>
      <c r="E20" s="3">
        <v>128</v>
      </c>
      <c r="F20" s="8">
        <f>VLOOKUP(E20,episodes!$A$1:$B$76,2,FALSE)</f>
        <v>29</v>
      </c>
      <c r="G20" s="7" t="str">
        <f>VLOOKUP(E20,episodes!$A$1:$E$76,5,FALSE)</f>
        <v>The City on the Edge of Forever</v>
      </c>
      <c r="H20" s="7">
        <f>VLOOKUP(E20,episodes!$A$1:$D$76,3,FALSE)</f>
        <v>1</v>
      </c>
      <c r="I20" s="7">
        <f>VLOOKUP(E20,episodes!$A$1:$D$76,4,FALSE)</f>
        <v>28</v>
      </c>
      <c r="J20">
        <f>IF(E20&lt;&gt;E19,0,J19+1)</f>
        <v>0</v>
      </c>
      <c r="K20" s="12"/>
      <c r="N20" s="2" t="s">
        <v>1864</v>
      </c>
    </row>
    <row r="21" spans="1:14" x14ac:dyDescent="0.3">
      <c r="A21" s="2" t="s">
        <v>349</v>
      </c>
      <c r="B21" s="1" t="s">
        <v>747</v>
      </c>
      <c r="C21" s="28" t="s">
        <v>2433</v>
      </c>
      <c r="D21" s="11"/>
      <c r="E21" s="11">
        <v>202</v>
      </c>
      <c r="F21" s="8">
        <f>VLOOKUP(E21,episodes!$A$1:$B$76,2,FALSE)</f>
        <v>32</v>
      </c>
      <c r="G21" s="7" t="str">
        <f>VLOOKUP(E21,episodes!$A$1:$E$76,5,FALSE)</f>
        <v>Who Mourns for Adonais?</v>
      </c>
      <c r="H21" s="7">
        <f>VLOOKUP(E21,episodes!$A$1:$D$76,3,FALSE)</f>
        <v>2</v>
      </c>
      <c r="I21" s="7">
        <f>VLOOKUP(E21,episodes!$A$1:$D$76,4,FALSE)</f>
        <v>2</v>
      </c>
      <c r="J21">
        <f>IF(E21&lt;&gt;E20,0,J20+1)</f>
        <v>0</v>
      </c>
      <c r="K21" s="12"/>
      <c r="N21" s="2" t="s">
        <v>1865</v>
      </c>
    </row>
    <row r="22" spans="1:14" x14ac:dyDescent="0.3">
      <c r="A22" s="2" t="s">
        <v>1843</v>
      </c>
      <c r="B22" s="1" t="s">
        <v>748</v>
      </c>
      <c r="C22" s="28" t="s">
        <v>2105</v>
      </c>
      <c r="D22" s="11" t="s">
        <v>21</v>
      </c>
      <c r="E22" s="4">
        <v>109</v>
      </c>
      <c r="F22" s="8">
        <f>VLOOKUP(E22,episodes!$A$1:$B$76,2,FALSE)</f>
        <v>10</v>
      </c>
      <c r="G22" s="7" t="str">
        <f>VLOOKUP(E22,episodes!$A$1:$E$76,5,FALSE)</f>
        <v>Dagger of the Mind</v>
      </c>
      <c r="H22" s="7">
        <f>VLOOKUP(E22,episodes!$A$1:$D$76,3,FALSE)</f>
        <v>1</v>
      </c>
      <c r="I22" s="7">
        <f>VLOOKUP(E22,episodes!$A$1:$D$76,4,FALSE)</f>
        <v>9</v>
      </c>
      <c r="J22">
        <f>IF(E22&lt;&gt;E21,0,J21+1)</f>
        <v>0</v>
      </c>
      <c r="K22" s="12"/>
      <c r="N22" s="2" t="s">
        <v>1868</v>
      </c>
    </row>
    <row r="23" spans="1:14" x14ac:dyDescent="0.3">
      <c r="A23" s="27" t="s">
        <v>304</v>
      </c>
      <c r="B23" s="27" t="s">
        <v>703</v>
      </c>
      <c r="C23" s="28" t="s">
        <v>1984</v>
      </c>
      <c r="D23" s="11" t="s">
        <v>21</v>
      </c>
      <c r="E23" s="4">
        <v>307</v>
      </c>
      <c r="F23" s="8">
        <f>VLOOKUP(E23,episodes!$A$1:$B$81,2,FALSE)</f>
        <v>63</v>
      </c>
      <c r="G23" s="7" t="str">
        <f>VLOOKUP(E23,episodes!$A$1:$E$81,5,FALSE)</f>
        <v>Day of the Dove</v>
      </c>
      <c r="H23" s="7">
        <f>VLOOKUP(E23,episodes!$A$1:$D$81,3,FALSE)</f>
        <v>3</v>
      </c>
      <c r="I23" s="7">
        <f>VLOOKUP(E23,episodes!$A$1:$D$81,4,FALSE)</f>
        <v>7</v>
      </c>
      <c r="J23">
        <f>IF(E23&lt;&gt;E22,0,J22+1)</f>
        <v>0</v>
      </c>
      <c r="K23" s="12"/>
      <c r="N23" s="2" t="s">
        <v>299</v>
      </c>
    </row>
    <row r="24" spans="1:14" x14ac:dyDescent="0.3">
      <c r="A24" s="2" t="s">
        <v>1852</v>
      </c>
      <c r="B24" s="1" t="s">
        <v>688</v>
      </c>
      <c r="C24" s="28" t="s">
        <v>2084</v>
      </c>
      <c r="D24" s="11" t="s">
        <v>21</v>
      </c>
      <c r="E24" s="4">
        <v>107</v>
      </c>
      <c r="F24" s="8">
        <f>VLOOKUP(E24,episodes!$A$1:$B$76,2,FALSE)</f>
        <v>8</v>
      </c>
      <c r="G24" s="7" t="str">
        <f>VLOOKUP(E24,episodes!$A$1:$E$76,5,FALSE)</f>
        <v>What Are Little Girls Made Of?</v>
      </c>
      <c r="H24" s="7">
        <f>VLOOKUP(E24,episodes!$A$1:$D$76,3,FALSE)</f>
        <v>1</v>
      </c>
      <c r="I24" s="7">
        <f>VLOOKUP(E24,episodes!$A$1:$D$76,4,FALSE)</f>
        <v>7</v>
      </c>
      <c r="J24">
        <f>IF(E24&lt;&gt;E23,0,J23+1)</f>
        <v>0</v>
      </c>
      <c r="K24" s="12"/>
      <c r="N24" s="2" t="s">
        <v>1876</v>
      </c>
    </row>
    <row r="25" spans="1:14" x14ac:dyDescent="0.3">
      <c r="A25" s="2" t="s">
        <v>1856</v>
      </c>
      <c r="B25" s="1" t="s">
        <v>715</v>
      </c>
      <c r="C25" s="28" t="s">
        <v>1981</v>
      </c>
      <c r="D25" s="11"/>
      <c r="E25" s="4">
        <v>100</v>
      </c>
      <c r="F25" s="8">
        <f>VLOOKUP(E25,episodes!$A$1:$B$76,2,FALSE)</f>
        <v>1</v>
      </c>
      <c r="G25" s="7" t="str">
        <f>VLOOKUP(E25,episodes!$A$1:$E$76,5,FALSE)</f>
        <v>The Cage</v>
      </c>
      <c r="H25" s="7">
        <f>VLOOKUP(E25,episodes!$A$1:$D$76,3,FALSE)</f>
        <v>1</v>
      </c>
      <c r="I25" s="7">
        <f>VLOOKUP(E25,episodes!$A$1:$D$76,4,FALSE)</f>
        <v>0</v>
      </c>
      <c r="J25">
        <v>0</v>
      </c>
      <c r="K25" s="12"/>
      <c r="N25" s="2" t="s">
        <v>1877</v>
      </c>
    </row>
    <row r="26" spans="1:14" x14ac:dyDescent="0.3">
      <c r="A26" s="2" t="s">
        <v>1856</v>
      </c>
      <c r="B26" s="1" t="s">
        <v>715</v>
      </c>
      <c r="C26" s="28" t="s">
        <v>1981</v>
      </c>
      <c r="D26" s="11"/>
      <c r="E26" s="4">
        <v>100</v>
      </c>
      <c r="F26" s="8">
        <f>VLOOKUP(E26,episodes!$A$1:$B$76,2,FALSE)</f>
        <v>1</v>
      </c>
      <c r="G26" s="7" t="str">
        <f>VLOOKUP(E26,episodes!$A$1:$E$76,5,FALSE)</f>
        <v>The Cage</v>
      </c>
      <c r="H26" s="7">
        <f>VLOOKUP(E26,episodes!$A$1:$D$76,3,FALSE)</f>
        <v>1</v>
      </c>
      <c r="I26" s="7">
        <f>VLOOKUP(E26,episodes!$A$1:$D$76,4,FALSE)</f>
        <v>0</v>
      </c>
      <c r="J26">
        <f>IF(E26&lt;&gt;E25,0,J25+1)</f>
        <v>1</v>
      </c>
      <c r="K26" s="12"/>
      <c r="N26" s="2" t="s">
        <v>1884</v>
      </c>
    </row>
    <row r="27" spans="1:14" x14ac:dyDescent="0.3">
      <c r="A27" s="2" t="s">
        <v>1856</v>
      </c>
      <c r="B27" s="1" t="s">
        <v>785</v>
      </c>
      <c r="C27" s="28" t="s">
        <v>1997</v>
      </c>
      <c r="D27" s="11"/>
      <c r="E27" s="4">
        <v>101</v>
      </c>
      <c r="F27" s="8">
        <f>VLOOKUP(E27,episodes!$A$1:$B$76,2,FALSE)</f>
        <v>2</v>
      </c>
      <c r="G27" s="7" t="str">
        <f>VLOOKUP(E27,episodes!$A$1:$E$76,5,FALSE)</f>
        <v>The Man Trap</v>
      </c>
      <c r="H27" s="7">
        <f>VLOOKUP(E27,episodes!$A$1:$D$76,3,FALSE)</f>
        <v>1</v>
      </c>
      <c r="I27" s="7">
        <f>VLOOKUP(E27,episodes!$A$1:$D$76,4,FALSE)</f>
        <v>1</v>
      </c>
      <c r="J27">
        <f>IF(E27&lt;&gt;E26,0,J26+1)</f>
        <v>0</v>
      </c>
      <c r="K27" s="12"/>
      <c r="N27" s="2" t="s">
        <v>1885</v>
      </c>
    </row>
    <row r="28" spans="1:14" x14ac:dyDescent="0.3">
      <c r="A28" s="2" t="s">
        <v>1856</v>
      </c>
      <c r="B28" s="1" t="s">
        <v>715</v>
      </c>
      <c r="C28" s="28" t="s">
        <v>2017</v>
      </c>
      <c r="D28" s="11"/>
      <c r="E28" s="4">
        <v>103</v>
      </c>
      <c r="F28" s="8">
        <f>VLOOKUP(E28,episodes!$A$1:$B$76,2,FALSE)</f>
        <v>4</v>
      </c>
      <c r="G28" s="7" t="str">
        <f>VLOOKUP(E28,episodes!$A$1:$E$76,5,FALSE)</f>
        <v>Where No Man Has Gone Before</v>
      </c>
      <c r="H28" s="7">
        <f>VLOOKUP(E28,episodes!$A$1:$D$76,3,FALSE)</f>
        <v>1</v>
      </c>
      <c r="I28" s="7">
        <f>VLOOKUP(E28,episodes!$A$1:$D$76,4,FALSE)</f>
        <v>3</v>
      </c>
      <c r="J28">
        <f>IF(E28&lt;&gt;E27,0,J27+1)</f>
        <v>0</v>
      </c>
      <c r="K28" s="12"/>
      <c r="N28" s="2" t="s">
        <v>1886</v>
      </c>
    </row>
    <row r="29" spans="1:14" x14ac:dyDescent="0.3">
      <c r="A29" s="2" t="s">
        <v>1856</v>
      </c>
      <c r="B29" s="1" t="s">
        <v>715</v>
      </c>
      <c r="C29" s="28" t="s">
        <v>2063</v>
      </c>
      <c r="D29" s="11"/>
      <c r="E29" s="4">
        <v>106</v>
      </c>
      <c r="F29" s="8">
        <f>VLOOKUP(E29,episodes!$A$1:$B$76,2,FALSE)</f>
        <v>7</v>
      </c>
      <c r="G29" s="7" t="str">
        <f>VLOOKUP(E29,episodes!$A$1:$E$76,5,FALSE)</f>
        <v>Mudd's Women</v>
      </c>
      <c r="H29" s="7">
        <f>VLOOKUP(E29,episodes!$A$1:$D$76,3,FALSE)</f>
        <v>1</v>
      </c>
      <c r="I29" s="7">
        <f>VLOOKUP(E29,episodes!$A$1:$D$76,4,FALSE)</f>
        <v>6</v>
      </c>
      <c r="J29">
        <f>IF(E29&lt;&gt;E28,0,J28+1)</f>
        <v>0</v>
      </c>
      <c r="K29" s="12"/>
      <c r="N29" s="2" t="s">
        <v>1899</v>
      </c>
    </row>
    <row r="30" spans="1:14" x14ac:dyDescent="0.3">
      <c r="A30" s="2" t="s">
        <v>1856</v>
      </c>
      <c r="B30" s="1" t="s">
        <v>782</v>
      </c>
      <c r="C30" s="28" t="s">
        <v>2085</v>
      </c>
      <c r="D30" s="11"/>
      <c r="E30" s="4">
        <v>107</v>
      </c>
      <c r="F30" s="8">
        <f>VLOOKUP(E30,episodes!$A$1:$B$76,2,FALSE)</f>
        <v>8</v>
      </c>
      <c r="G30" s="7" t="str">
        <f>VLOOKUP(E30,episodes!$A$1:$E$76,5,FALSE)</f>
        <v>What Are Little Girls Made Of?</v>
      </c>
      <c r="H30" s="7">
        <f>VLOOKUP(E30,episodes!$A$1:$D$76,3,FALSE)</f>
        <v>1</v>
      </c>
      <c r="I30" s="7">
        <f>VLOOKUP(E30,episodes!$A$1:$D$76,4,FALSE)</f>
        <v>7</v>
      </c>
      <c r="J30">
        <f>IF(E30&lt;&gt;E29,0,J29+1)</f>
        <v>0</v>
      </c>
      <c r="K30" s="12"/>
      <c r="N30" s="2" t="s">
        <v>1900</v>
      </c>
    </row>
    <row r="31" spans="1:14" x14ac:dyDescent="0.3">
      <c r="A31" s="2" t="s">
        <v>1856</v>
      </c>
      <c r="B31" s="1" t="s">
        <v>715</v>
      </c>
      <c r="C31" s="28" t="s">
        <v>2098</v>
      </c>
      <c r="D31" s="11"/>
      <c r="E31" s="4">
        <v>108</v>
      </c>
      <c r="F31" s="8">
        <f>VLOOKUP(E31,episodes!$A$1:$B$76,2,FALSE)</f>
        <v>9</v>
      </c>
      <c r="G31" s="7" t="str">
        <f>VLOOKUP(E31,episodes!$A$1:$E$76,5,FALSE)</f>
        <v>Miri</v>
      </c>
      <c r="H31" s="7">
        <f>VLOOKUP(E31,episodes!$A$1:$D$76,3,FALSE)</f>
        <v>1</v>
      </c>
      <c r="I31" s="7">
        <f>VLOOKUP(E31,episodes!$A$1:$D$76,4,FALSE)</f>
        <v>8</v>
      </c>
      <c r="J31">
        <f>IF(E31&lt;&gt;E30,0,J30+1)</f>
        <v>0</v>
      </c>
      <c r="K31" s="12"/>
      <c r="N31" s="2" t="s">
        <v>1902</v>
      </c>
    </row>
    <row r="32" spans="1:14" x14ac:dyDescent="0.3">
      <c r="A32" s="2" t="s">
        <v>1856</v>
      </c>
      <c r="B32" s="1" t="s">
        <v>784</v>
      </c>
      <c r="C32" s="28" t="s">
        <v>2109</v>
      </c>
      <c r="D32" s="11"/>
      <c r="E32" s="4">
        <v>109</v>
      </c>
      <c r="F32" s="8">
        <f>VLOOKUP(E32,episodes!$A$1:$B$76,2,FALSE)</f>
        <v>10</v>
      </c>
      <c r="G32" s="7" t="str">
        <f>VLOOKUP(E32,episodes!$A$1:$E$76,5,FALSE)</f>
        <v>Dagger of the Mind</v>
      </c>
      <c r="H32" s="7">
        <f>VLOOKUP(E32,episodes!$A$1:$D$76,3,FALSE)</f>
        <v>1</v>
      </c>
      <c r="I32" s="7">
        <f>VLOOKUP(E32,episodes!$A$1:$D$76,4,FALSE)</f>
        <v>9</v>
      </c>
      <c r="J32">
        <f>IF(E32&lt;&gt;E31,0,J31+1)</f>
        <v>0</v>
      </c>
      <c r="K32" s="12"/>
      <c r="N32" s="2" t="s">
        <v>1920</v>
      </c>
    </row>
    <row r="33" spans="1:14" x14ac:dyDescent="0.3">
      <c r="A33" s="2" t="s">
        <v>1856</v>
      </c>
      <c r="B33" s="1" t="s">
        <v>715</v>
      </c>
      <c r="C33" s="28" t="s">
        <v>2148</v>
      </c>
      <c r="D33" s="11"/>
      <c r="E33" s="4">
        <v>113</v>
      </c>
      <c r="F33" s="8">
        <f>VLOOKUP(E33,episodes!$A$1:$B$76,2,FALSE)</f>
        <v>14</v>
      </c>
      <c r="G33" s="7" t="str">
        <f>VLOOKUP(E33,episodes!$A$1:$E$76,5,FALSE)</f>
        <v>The Conscience of the King</v>
      </c>
      <c r="H33" s="7">
        <f>VLOOKUP(E33,episodes!$A$1:$D$76,3,FALSE)</f>
        <v>1</v>
      </c>
      <c r="I33" s="7">
        <f>VLOOKUP(E33,episodes!$A$1:$D$76,4,FALSE)</f>
        <v>13</v>
      </c>
      <c r="J33">
        <f>IF(E33&lt;&gt;E32,0,J32+1)</f>
        <v>0</v>
      </c>
      <c r="K33" s="12"/>
      <c r="N33" s="2" t="s">
        <v>1921</v>
      </c>
    </row>
    <row r="34" spans="1:14" x14ac:dyDescent="0.3">
      <c r="A34" s="2" t="s">
        <v>1856</v>
      </c>
      <c r="B34" s="1" t="s">
        <v>715</v>
      </c>
      <c r="C34" s="28" t="s">
        <v>2169</v>
      </c>
      <c r="D34" s="11"/>
      <c r="E34" s="3">
        <v>115</v>
      </c>
      <c r="F34" s="8">
        <f>VLOOKUP(E34,episodes!$A$1:$B$76,2,FALSE)</f>
        <v>16</v>
      </c>
      <c r="G34" s="7" t="str">
        <f>VLOOKUP(E34,episodes!$A$1:$E$76,5,FALSE)</f>
        <v>Shore Leave</v>
      </c>
      <c r="H34" s="7">
        <f>VLOOKUP(E34,episodes!$A$1:$D$76,3,FALSE)</f>
        <v>1</v>
      </c>
      <c r="I34" s="7">
        <f>VLOOKUP(E34,episodes!$A$1:$D$76,4,FALSE)</f>
        <v>15</v>
      </c>
      <c r="J34">
        <f>IF(E34&lt;&gt;E33,0,J33+1)</f>
        <v>0</v>
      </c>
      <c r="K34" s="12"/>
      <c r="N34" s="2" t="s">
        <v>1922</v>
      </c>
    </row>
    <row r="35" spans="1:14" x14ac:dyDescent="0.3">
      <c r="A35" s="2" t="s">
        <v>1856</v>
      </c>
      <c r="B35" s="1" t="s">
        <v>785</v>
      </c>
      <c r="C35" s="28" t="s">
        <v>2170</v>
      </c>
      <c r="D35" s="11"/>
      <c r="E35" s="3">
        <v>115</v>
      </c>
      <c r="F35" s="8">
        <f>VLOOKUP(E35,episodes!$A$1:$B$76,2,FALSE)</f>
        <v>16</v>
      </c>
      <c r="G35" s="7" t="str">
        <f>VLOOKUP(E35,episodes!$A$1:$E$76,5,FALSE)</f>
        <v>Shore Leave</v>
      </c>
      <c r="H35" s="7">
        <f>VLOOKUP(E35,episodes!$A$1:$D$76,3,FALSE)</f>
        <v>1</v>
      </c>
      <c r="I35" s="7">
        <f>VLOOKUP(E35,episodes!$A$1:$D$76,4,FALSE)</f>
        <v>15</v>
      </c>
      <c r="J35">
        <f>IF(E35&lt;&gt;E34,0,J34+1)</f>
        <v>1</v>
      </c>
      <c r="K35" s="12"/>
      <c r="N35" s="2" t="s">
        <v>1927</v>
      </c>
    </row>
    <row r="36" spans="1:14" x14ac:dyDescent="0.3">
      <c r="A36" s="2" t="s">
        <v>1856</v>
      </c>
      <c r="B36" s="1" t="s">
        <v>781</v>
      </c>
      <c r="C36" s="28" t="s">
        <v>2223</v>
      </c>
      <c r="D36" s="11"/>
      <c r="E36" s="3">
        <v>119</v>
      </c>
      <c r="F36" s="8">
        <f>VLOOKUP(E36,episodes!$A$1:$B$76,2,FALSE)</f>
        <v>20</v>
      </c>
      <c r="G36" s="7" t="str">
        <f>VLOOKUP(E36,episodes!$A$1:$E$76,5,FALSE)</f>
        <v>Tomorrow Is Yesterday</v>
      </c>
      <c r="H36" s="7">
        <f>VLOOKUP(E36,episodes!$A$1:$D$76,3,FALSE)</f>
        <v>1</v>
      </c>
      <c r="I36" s="7">
        <f>VLOOKUP(E36,episodes!$A$1:$D$76,4,FALSE)</f>
        <v>19</v>
      </c>
      <c r="J36">
        <f>IF(E36&lt;&gt;E35,0,J35+1)</f>
        <v>0</v>
      </c>
      <c r="K36" s="12"/>
      <c r="N36" s="2" t="s">
        <v>1931</v>
      </c>
    </row>
    <row r="37" spans="1:14" x14ac:dyDescent="0.3">
      <c r="A37" s="2" t="s">
        <v>1856</v>
      </c>
      <c r="B37" s="1" t="s">
        <v>783</v>
      </c>
      <c r="C37" s="28" t="s">
        <v>2234</v>
      </c>
      <c r="D37" s="11"/>
      <c r="E37" s="3">
        <v>120</v>
      </c>
      <c r="F37" s="8">
        <f>VLOOKUP(E37,episodes!$A$1:$B$76,2,FALSE)</f>
        <v>21</v>
      </c>
      <c r="G37" s="7" t="str">
        <f>VLOOKUP(E37,episodes!$A$1:$E$76,5,FALSE)</f>
        <v>Court Martial</v>
      </c>
      <c r="H37" s="7">
        <f>VLOOKUP(E37,episodes!$A$1:$D$76,3,FALSE)</f>
        <v>1</v>
      </c>
      <c r="I37" s="7">
        <f>VLOOKUP(E37,episodes!$A$1:$D$76,4,FALSE)</f>
        <v>20</v>
      </c>
      <c r="J37">
        <f>IF(E37&lt;&gt;E36,0,J36+1)</f>
        <v>0</v>
      </c>
      <c r="K37" s="12"/>
      <c r="N37" s="2" t="s">
        <v>1937</v>
      </c>
    </row>
    <row r="38" spans="1:14" x14ac:dyDescent="0.3">
      <c r="A38" s="2" t="s">
        <v>1856</v>
      </c>
      <c r="B38" s="1" t="s">
        <v>783</v>
      </c>
      <c r="C38" s="28" t="s">
        <v>2262</v>
      </c>
      <c r="D38" s="11"/>
      <c r="E38" s="4">
        <v>122</v>
      </c>
      <c r="F38" s="8">
        <f>VLOOKUP(E38,episodes!$A$1:$B$76,2,FALSE)</f>
        <v>23</v>
      </c>
      <c r="G38" s="7" t="str">
        <f>VLOOKUP(E38,episodes!$A$1:$E$76,5,FALSE)</f>
        <v>Space Seed</v>
      </c>
      <c r="H38" s="7">
        <f>VLOOKUP(E38,episodes!$A$1:$D$76,3,FALSE)</f>
        <v>1</v>
      </c>
      <c r="I38" s="7">
        <f>VLOOKUP(E38,episodes!$A$1:$D$76,4,FALSE)</f>
        <v>22</v>
      </c>
      <c r="J38">
        <f>IF(E38&lt;&gt;E37,0,J37+1)</f>
        <v>0</v>
      </c>
      <c r="K38" s="12"/>
      <c r="N38" s="2" t="s">
        <v>1942</v>
      </c>
    </row>
    <row r="39" spans="1:14" x14ac:dyDescent="0.3">
      <c r="A39" s="2" t="s">
        <v>1856</v>
      </c>
      <c r="B39" s="1" t="s">
        <v>715</v>
      </c>
      <c r="C39" s="28" t="s">
        <v>2284</v>
      </c>
      <c r="D39" s="11"/>
      <c r="E39" s="3">
        <v>123</v>
      </c>
      <c r="F39" s="8">
        <f>VLOOKUP(E39,episodes!$A$1:$B$76,2,FALSE)</f>
        <v>24</v>
      </c>
      <c r="G39" s="7" t="str">
        <f>VLOOKUP(E39,episodes!$A$1:$E$76,5,FALSE)</f>
        <v>A Taste of Armageddon</v>
      </c>
      <c r="H39" s="7">
        <f>VLOOKUP(E39,episodes!$A$1:$D$76,3,FALSE)</f>
        <v>1</v>
      </c>
      <c r="I39" s="7">
        <f>VLOOKUP(E39,episodes!$A$1:$D$76,4,FALSE)</f>
        <v>23</v>
      </c>
      <c r="J39">
        <f>IF(E39&lt;&gt;E38,0,J38+1)</f>
        <v>0</v>
      </c>
      <c r="K39" s="12"/>
      <c r="N39" s="2" t="s">
        <v>1947</v>
      </c>
    </row>
    <row r="40" spans="1:14" x14ac:dyDescent="0.3">
      <c r="A40" s="2" t="s">
        <v>1856</v>
      </c>
      <c r="B40" s="1" t="s">
        <v>715</v>
      </c>
      <c r="C40" s="28" t="s">
        <v>2297</v>
      </c>
      <c r="D40" s="11"/>
      <c r="E40" s="4">
        <v>124</v>
      </c>
      <c r="F40" s="8">
        <f>VLOOKUP(E40,episodes!$A$1:$B$76,2,FALSE)</f>
        <v>25</v>
      </c>
      <c r="G40" s="7" t="str">
        <f>VLOOKUP(E40,episodes!$A$1:$E$76,5,FALSE)</f>
        <v>This Side of Paradise</v>
      </c>
      <c r="H40" s="7">
        <f>VLOOKUP(E40,episodes!$A$1:$D$76,3,FALSE)</f>
        <v>1</v>
      </c>
      <c r="I40" s="7">
        <f>VLOOKUP(E40,episodes!$A$1:$D$76,4,FALSE)</f>
        <v>24</v>
      </c>
      <c r="J40">
        <f>IF(E40&lt;&gt;E39,0,J39+1)</f>
        <v>0</v>
      </c>
      <c r="K40" s="12"/>
      <c r="N40" s="27" t="s">
        <v>493</v>
      </c>
    </row>
    <row r="41" spans="1:14" x14ac:dyDescent="0.3">
      <c r="A41" s="2" t="s">
        <v>1856</v>
      </c>
      <c r="B41" s="1" t="s">
        <v>715</v>
      </c>
      <c r="C41" s="28" t="s">
        <v>2298</v>
      </c>
      <c r="D41" s="11"/>
      <c r="E41" s="3">
        <v>124</v>
      </c>
      <c r="F41" s="8">
        <f>VLOOKUP(E41,episodes!$A$1:$B$76,2,FALSE)</f>
        <v>25</v>
      </c>
      <c r="G41" s="7" t="str">
        <f>VLOOKUP(E41,episodes!$A$1:$E$76,5,FALSE)</f>
        <v>This Side of Paradise</v>
      </c>
      <c r="H41" s="7">
        <f>VLOOKUP(E41,episodes!$A$1:$D$76,3,FALSE)</f>
        <v>1</v>
      </c>
      <c r="I41" s="7">
        <f>VLOOKUP(E41,episodes!$A$1:$D$76,4,FALSE)</f>
        <v>24</v>
      </c>
      <c r="J41">
        <f>IF(E41&lt;&gt;E40,0,J40+1)</f>
        <v>1</v>
      </c>
      <c r="K41" s="12"/>
      <c r="N41" s="2" t="s">
        <v>1951</v>
      </c>
    </row>
    <row r="42" spans="1:14" x14ac:dyDescent="0.3">
      <c r="A42" s="2" t="s">
        <v>1856</v>
      </c>
      <c r="B42" s="1" t="s">
        <v>783</v>
      </c>
      <c r="C42" s="28" t="s">
        <v>2366</v>
      </c>
      <c r="D42" s="11"/>
      <c r="E42" s="3">
        <v>128</v>
      </c>
      <c r="F42" s="8">
        <f>VLOOKUP(E42,episodes!$A$1:$B$76,2,FALSE)</f>
        <v>29</v>
      </c>
      <c r="G42" s="7" t="str">
        <f>VLOOKUP(E42,episodes!$A$1:$E$76,5,FALSE)</f>
        <v>The City on the Edge of Forever</v>
      </c>
      <c r="H42" s="7">
        <f>VLOOKUP(E42,episodes!$A$1:$D$76,3,FALSE)</f>
        <v>1</v>
      </c>
      <c r="I42" s="7">
        <f>VLOOKUP(E42,episodes!$A$1:$D$76,4,FALSE)</f>
        <v>28</v>
      </c>
      <c r="J42">
        <f>IF(E42&lt;&gt;E41,0,J41+1)</f>
        <v>0</v>
      </c>
      <c r="K42" s="12"/>
      <c r="N42" s="2" t="s">
        <v>1952</v>
      </c>
    </row>
    <row r="43" spans="1:14" x14ac:dyDescent="0.3">
      <c r="A43" s="2" t="s">
        <v>1856</v>
      </c>
      <c r="B43" s="1" t="s">
        <v>715</v>
      </c>
      <c r="C43" s="28" t="s">
        <v>2421</v>
      </c>
      <c r="D43" s="11"/>
      <c r="E43" s="3">
        <v>201</v>
      </c>
      <c r="F43" s="8">
        <f>VLOOKUP(E43,episodes!$A$1:$B$76,2,FALSE)</f>
        <v>31</v>
      </c>
      <c r="G43" s="7" t="str">
        <f>VLOOKUP(E43,episodes!$A$1:$E$76,5,FALSE)</f>
        <v>Amok Time</v>
      </c>
      <c r="H43" s="7">
        <f>VLOOKUP(E43,episodes!$A$1:$D$76,3,FALSE)</f>
        <v>2</v>
      </c>
      <c r="I43" s="7">
        <f>VLOOKUP(E43,episodes!$A$1:$D$76,4,FALSE)</f>
        <v>1</v>
      </c>
      <c r="J43">
        <f>IF(E43&lt;&gt;E42,0,J42+1)</f>
        <v>0</v>
      </c>
      <c r="K43" s="12"/>
      <c r="N43" s="2" t="s">
        <v>1955</v>
      </c>
    </row>
    <row r="44" spans="1:14" x14ac:dyDescent="0.3">
      <c r="A44" s="2" t="s">
        <v>1856</v>
      </c>
      <c r="B44" s="1" t="s">
        <v>715</v>
      </c>
      <c r="C44" s="28" t="s">
        <v>2444</v>
      </c>
      <c r="D44" s="11"/>
      <c r="E44" s="11">
        <v>202</v>
      </c>
      <c r="F44" s="8">
        <f>VLOOKUP(E44,episodes!$A$1:$B$76,2,FALSE)</f>
        <v>32</v>
      </c>
      <c r="G44" s="7" t="str">
        <f>VLOOKUP(E44,episodes!$A$1:$E$76,5,FALSE)</f>
        <v>Who Mourns for Adonais?</v>
      </c>
      <c r="H44" s="7">
        <f>VLOOKUP(E44,episodes!$A$1:$D$76,3,FALSE)</f>
        <v>2</v>
      </c>
      <c r="I44" s="7">
        <f>VLOOKUP(E44,episodes!$A$1:$D$76,4,FALSE)</f>
        <v>2</v>
      </c>
      <c r="J44">
        <f>IF(E44&lt;&gt;E43,0,J43+1)</f>
        <v>0</v>
      </c>
      <c r="K44" s="12"/>
      <c r="N44" s="2" t="s">
        <v>1959</v>
      </c>
    </row>
    <row r="45" spans="1:14" x14ac:dyDescent="0.3">
      <c r="A45" s="2" t="s">
        <v>1858</v>
      </c>
      <c r="B45" s="2" t="s">
        <v>749</v>
      </c>
      <c r="C45" s="28" t="s">
        <v>2171</v>
      </c>
      <c r="D45" s="11" t="s">
        <v>20</v>
      </c>
      <c r="E45" s="3">
        <v>115</v>
      </c>
      <c r="F45" s="8">
        <f>VLOOKUP(E45,episodes!$A$1:$B$76,2,FALSE)</f>
        <v>16</v>
      </c>
      <c r="G45" s="7" t="str">
        <f>VLOOKUP(E45,episodes!$A$1:$E$76,5,FALSE)</f>
        <v>Shore Leave</v>
      </c>
      <c r="H45" s="7">
        <f>VLOOKUP(E45,episodes!$A$1:$D$76,3,FALSE)</f>
        <v>1</v>
      </c>
      <c r="I45" s="7">
        <f>VLOOKUP(E45,episodes!$A$1:$D$76,4,FALSE)</f>
        <v>15</v>
      </c>
      <c r="J45">
        <f>IF(E45&lt;&gt;E44,0,J44+1)</f>
        <v>0</v>
      </c>
      <c r="K45" s="12"/>
      <c r="N45" s="27" t="s">
        <v>315</v>
      </c>
    </row>
    <row r="46" spans="1:14" x14ac:dyDescent="0.3">
      <c r="A46" s="2" t="s">
        <v>1858</v>
      </c>
      <c r="B46" s="2" t="s">
        <v>749</v>
      </c>
      <c r="C46" s="28" t="s">
        <v>2445</v>
      </c>
      <c r="D46" s="11" t="s">
        <v>2590</v>
      </c>
      <c r="E46" s="3">
        <v>202</v>
      </c>
      <c r="F46" s="8">
        <f>VLOOKUP(E46,episodes!$A$1:$B$76,2,FALSE)</f>
        <v>32</v>
      </c>
      <c r="G46" s="7" t="str">
        <f>VLOOKUP(E46,episodes!$A$1:$E$76,5,FALSE)</f>
        <v>Who Mourns for Adonais?</v>
      </c>
      <c r="H46" s="7">
        <f>VLOOKUP(E46,episodes!$A$1:$D$76,3,FALSE)</f>
        <v>2</v>
      </c>
      <c r="I46" s="7">
        <f>VLOOKUP(E46,episodes!$A$1:$D$76,4,FALSE)</f>
        <v>2</v>
      </c>
      <c r="J46">
        <f>IF(E46&lt;&gt;E45,0,J45+1)</f>
        <v>0</v>
      </c>
      <c r="K46" s="12"/>
    </row>
    <row r="47" spans="1:14" x14ac:dyDescent="0.3">
      <c r="A47" s="2" t="s">
        <v>1864</v>
      </c>
      <c r="B47" s="1" t="s">
        <v>750</v>
      </c>
      <c r="C47" s="28" t="s">
        <v>2149</v>
      </c>
      <c r="D47" s="11" t="s">
        <v>21</v>
      </c>
      <c r="E47" s="4">
        <v>113</v>
      </c>
      <c r="F47" s="8">
        <f>VLOOKUP(E47,episodes!$A$1:$B$76,2,FALSE)</f>
        <v>14</v>
      </c>
      <c r="G47" s="7" t="str">
        <f>VLOOKUP(E47,episodes!$A$1:$E$76,5,FALSE)</f>
        <v>The Conscience of the King</v>
      </c>
      <c r="H47" s="7">
        <f>VLOOKUP(E47,episodes!$A$1:$D$76,3,FALSE)</f>
        <v>1</v>
      </c>
      <c r="I47" s="7">
        <f>VLOOKUP(E47,episodes!$A$1:$D$76,4,FALSE)</f>
        <v>13</v>
      </c>
      <c r="J47">
        <f>IF(E47&lt;&gt;E46,0,J46+1)</f>
        <v>0</v>
      </c>
      <c r="K47" s="12"/>
    </row>
    <row r="48" spans="1:14" x14ac:dyDescent="0.3">
      <c r="A48" s="2" t="s">
        <v>1864</v>
      </c>
      <c r="B48" s="1" t="s">
        <v>750</v>
      </c>
      <c r="C48" s="28" t="s">
        <v>2173</v>
      </c>
      <c r="D48" s="11" t="s">
        <v>20</v>
      </c>
      <c r="E48" s="3">
        <v>115</v>
      </c>
      <c r="F48" s="8">
        <f>VLOOKUP(E48,episodes!$A$1:$B$76,2,FALSE)</f>
        <v>16</v>
      </c>
      <c r="G48" s="7" t="str">
        <f>VLOOKUP(E48,episodes!$A$1:$E$76,5,FALSE)</f>
        <v>Shore Leave</v>
      </c>
      <c r="H48" s="7">
        <f>VLOOKUP(E48,episodes!$A$1:$D$76,3,FALSE)</f>
        <v>1</v>
      </c>
      <c r="I48" s="7">
        <f>VLOOKUP(E48,episodes!$A$1:$D$76,4,FALSE)</f>
        <v>15</v>
      </c>
      <c r="J48">
        <f>IF(E48&lt;&gt;E47,0,J47+1)</f>
        <v>0</v>
      </c>
      <c r="K48" s="12"/>
    </row>
    <row r="49" spans="1:11" x14ac:dyDescent="0.3">
      <c r="A49" s="2" t="s">
        <v>1864</v>
      </c>
      <c r="B49" s="1" t="s">
        <v>750</v>
      </c>
      <c r="C49" s="28" t="s">
        <v>2174</v>
      </c>
      <c r="D49" s="11" t="s">
        <v>20</v>
      </c>
      <c r="E49" s="3">
        <v>115</v>
      </c>
      <c r="F49" s="8">
        <f>VLOOKUP(E49,episodes!$A$1:$B$76,2,FALSE)</f>
        <v>16</v>
      </c>
      <c r="G49" s="7" t="str">
        <f>VLOOKUP(E49,episodes!$A$1:$E$76,5,FALSE)</f>
        <v>Shore Leave</v>
      </c>
      <c r="H49" s="7">
        <f>VLOOKUP(E49,episodes!$A$1:$D$76,3,FALSE)</f>
        <v>1</v>
      </c>
      <c r="I49" s="7">
        <f>VLOOKUP(E49,episodes!$A$1:$D$76,4,FALSE)</f>
        <v>15</v>
      </c>
      <c r="J49">
        <f>IF(E49&lt;&gt;E48,0,J48+1)</f>
        <v>1</v>
      </c>
      <c r="K49" s="12"/>
    </row>
    <row r="50" spans="1:11" x14ac:dyDescent="0.3">
      <c r="A50" s="2" t="s">
        <v>1864</v>
      </c>
      <c r="B50" s="1" t="s">
        <v>750</v>
      </c>
      <c r="C50" s="28" t="s">
        <v>2299</v>
      </c>
      <c r="D50" s="11" t="s">
        <v>85</v>
      </c>
      <c r="E50" s="3">
        <v>124</v>
      </c>
      <c r="F50" s="8">
        <f>VLOOKUP(E50,episodes!$A$1:$B$76,2,FALSE)</f>
        <v>25</v>
      </c>
      <c r="G50" s="7" t="str">
        <f>VLOOKUP(E50,episodes!$A$1:$E$76,5,FALSE)</f>
        <v>This Side of Paradise</v>
      </c>
      <c r="H50" s="7">
        <f>VLOOKUP(E50,episodes!$A$1:$D$76,3,FALSE)</f>
        <v>1</v>
      </c>
      <c r="I50" s="7">
        <f>VLOOKUP(E50,episodes!$A$1:$D$76,4,FALSE)</f>
        <v>24</v>
      </c>
      <c r="J50">
        <f>IF(E50&lt;&gt;E49,0,J49+1)</f>
        <v>0</v>
      </c>
      <c r="K50" s="12"/>
    </row>
    <row r="51" spans="1:11" x14ac:dyDescent="0.3">
      <c r="A51" s="2" t="s">
        <v>1864</v>
      </c>
      <c r="B51" s="1" t="s">
        <v>750</v>
      </c>
      <c r="C51" s="28" t="s">
        <v>2367</v>
      </c>
      <c r="D51" s="11" t="s">
        <v>21</v>
      </c>
      <c r="E51" s="3">
        <v>128</v>
      </c>
      <c r="F51" s="8">
        <f>VLOOKUP(E51,episodes!$A$1:$B$76,2,FALSE)</f>
        <v>29</v>
      </c>
      <c r="G51" s="7" t="str">
        <f>VLOOKUP(E51,episodes!$A$1:$E$76,5,FALSE)</f>
        <v>The City on the Edge of Forever</v>
      </c>
      <c r="H51" s="7">
        <f>VLOOKUP(E51,episodes!$A$1:$D$76,3,FALSE)</f>
        <v>1</v>
      </c>
      <c r="I51" s="7">
        <f>VLOOKUP(E51,episodes!$A$1:$D$76,4,FALSE)</f>
        <v>28</v>
      </c>
      <c r="J51">
        <f>IF(E51&lt;&gt;E50,0,J50+1)</f>
        <v>0</v>
      </c>
      <c r="K51" s="12"/>
    </row>
    <row r="52" spans="1:11" x14ac:dyDescent="0.3">
      <c r="A52" s="2" t="s">
        <v>1865</v>
      </c>
      <c r="B52" s="1" t="s">
        <v>688</v>
      </c>
      <c r="C52" s="28" t="s">
        <v>2175</v>
      </c>
      <c r="D52" s="11" t="s">
        <v>21</v>
      </c>
      <c r="E52" s="3">
        <v>115</v>
      </c>
      <c r="F52" s="8">
        <f>VLOOKUP(E52,episodes!$A$1:$B$76,2,FALSE)</f>
        <v>16</v>
      </c>
      <c r="G52" s="7" t="str">
        <f>VLOOKUP(E52,episodes!$A$1:$E$76,5,FALSE)</f>
        <v>Shore Leave</v>
      </c>
      <c r="H52" s="7">
        <f>VLOOKUP(E52,episodes!$A$1:$D$76,3,FALSE)</f>
        <v>1</v>
      </c>
      <c r="I52" s="7">
        <f>VLOOKUP(E52,episodes!$A$1:$D$76,4,FALSE)</f>
        <v>15</v>
      </c>
      <c r="J52">
        <f>IF(E52&lt;&gt;E51,0,J51+1)</f>
        <v>0</v>
      </c>
      <c r="K52" s="12"/>
    </row>
    <row r="53" spans="1:11" x14ac:dyDescent="0.3">
      <c r="A53" s="2" t="s">
        <v>1868</v>
      </c>
      <c r="B53" s="1" t="s">
        <v>687</v>
      </c>
      <c r="C53" s="28" t="s">
        <v>2461</v>
      </c>
      <c r="D53" s="11"/>
      <c r="E53" s="4">
        <v>203</v>
      </c>
      <c r="F53" s="8">
        <f>VLOOKUP(E53,episodes!$A$1:$B$76,2,FALSE)</f>
        <v>33</v>
      </c>
      <c r="G53" s="7" t="str">
        <f>VLOOKUP(E53,episodes!$A$1:$E$76,5,FALSE)</f>
        <v>The Changeling</v>
      </c>
      <c r="H53" s="7">
        <f>VLOOKUP(E53,episodes!$A$1:$D$76,3,FALSE)</f>
        <v>2</v>
      </c>
      <c r="I53" s="7">
        <f>VLOOKUP(E53,episodes!$A$1:$D$76,4,FALSE)</f>
        <v>3</v>
      </c>
      <c r="J53">
        <f>IF(E53&lt;&gt;E52,0,J52+1)</f>
        <v>0</v>
      </c>
      <c r="K53" s="12"/>
    </row>
    <row r="54" spans="1:11" x14ac:dyDescent="0.3">
      <c r="A54" s="2" t="s">
        <v>299</v>
      </c>
      <c r="B54" s="1" t="s">
        <v>724</v>
      </c>
      <c r="C54" s="28" t="s">
        <v>2065</v>
      </c>
      <c r="D54" s="11"/>
      <c r="E54" s="4">
        <v>106</v>
      </c>
      <c r="F54" s="8">
        <f>VLOOKUP(E54,episodes!$A$1:$B$76,2,FALSE)</f>
        <v>7</v>
      </c>
      <c r="G54" s="7" t="str">
        <f>VLOOKUP(E54,episodes!$A$1:$E$76,5,FALSE)</f>
        <v>Mudd's Women</v>
      </c>
      <c r="H54" s="7">
        <f>VLOOKUP(E54,episodes!$A$1:$D$76,3,FALSE)</f>
        <v>1</v>
      </c>
      <c r="I54" s="7">
        <f>VLOOKUP(E54,episodes!$A$1:$D$76,4,FALSE)</f>
        <v>6</v>
      </c>
      <c r="J54">
        <f>IF(E54&lt;&gt;E53,0,J53+1)</f>
        <v>0</v>
      </c>
      <c r="K54" s="12"/>
    </row>
    <row r="55" spans="1:11" x14ac:dyDescent="0.3">
      <c r="A55" s="2" t="s">
        <v>1876</v>
      </c>
      <c r="B55" s="1" t="s">
        <v>688</v>
      </c>
      <c r="C55" s="28" t="s">
        <v>2235</v>
      </c>
      <c r="D55" s="11" t="s">
        <v>21</v>
      </c>
      <c r="E55" s="3">
        <v>120</v>
      </c>
      <c r="F55" s="8">
        <f>VLOOKUP(E55,episodes!$A$1:$B$76,2,FALSE)</f>
        <v>21</v>
      </c>
      <c r="G55" s="7" t="str">
        <f>VLOOKUP(E55,episodes!$A$1:$E$76,5,FALSE)</f>
        <v>Court Martial</v>
      </c>
      <c r="H55" s="7">
        <f>VLOOKUP(E55,episodes!$A$1:$D$76,3,FALSE)</f>
        <v>1</v>
      </c>
      <c r="I55" s="7">
        <f>VLOOKUP(E55,episodes!$A$1:$D$76,4,FALSE)</f>
        <v>20</v>
      </c>
      <c r="J55">
        <f>IF(E55&lt;&gt;E54,0,J54+1)</f>
        <v>0</v>
      </c>
      <c r="K55" s="12"/>
    </row>
    <row r="56" spans="1:11" x14ac:dyDescent="0.3">
      <c r="A56" s="2" t="s">
        <v>1877</v>
      </c>
      <c r="B56" s="1" t="s">
        <v>688</v>
      </c>
      <c r="C56" s="28" t="s">
        <v>2086</v>
      </c>
      <c r="D56" s="11"/>
      <c r="E56" s="4">
        <v>107</v>
      </c>
      <c r="F56" s="8">
        <f>VLOOKUP(E56,episodes!$A$1:$B$76,2,FALSE)</f>
        <v>8</v>
      </c>
      <c r="G56" s="7" t="str">
        <f>VLOOKUP(E56,episodes!$A$1:$E$76,5,FALSE)</f>
        <v>What Are Little Girls Made Of?</v>
      </c>
      <c r="H56" s="7">
        <f>VLOOKUP(E56,episodes!$A$1:$D$76,3,FALSE)</f>
        <v>1</v>
      </c>
      <c r="I56" s="7">
        <f>VLOOKUP(E56,episodes!$A$1:$D$76,4,FALSE)</f>
        <v>7</v>
      </c>
      <c r="J56">
        <f>IF(E56&lt;&gt;E55,0,J55+1)</f>
        <v>0</v>
      </c>
      <c r="K56" s="12"/>
    </row>
    <row r="57" spans="1:11" x14ac:dyDescent="0.3">
      <c r="A57" s="2" t="s">
        <v>1877</v>
      </c>
      <c r="B57" s="1" t="s">
        <v>688</v>
      </c>
      <c r="C57" s="28" t="s">
        <v>2087</v>
      </c>
      <c r="D57" s="11" t="s">
        <v>21</v>
      </c>
      <c r="E57" s="4">
        <v>107</v>
      </c>
      <c r="F57" s="8">
        <f>VLOOKUP(E57,episodes!$A$1:$B$76,2,FALSE)</f>
        <v>8</v>
      </c>
      <c r="G57" s="7" t="str">
        <f>VLOOKUP(E57,episodes!$A$1:$E$76,5,FALSE)</f>
        <v>What Are Little Girls Made Of?</v>
      </c>
      <c r="H57" s="7">
        <f>VLOOKUP(E57,episodes!$A$1:$D$76,3,FALSE)</f>
        <v>1</v>
      </c>
      <c r="I57" s="7">
        <f>VLOOKUP(E57,episodes!$A$1:$D$76,4,FALSE)</f>
        <v>7</v>
      </c>
      <c r="J57">
        <f>IF(E57&lt;&gt;E56,0,J56+1)</f>
        <v>1</v>
      </c>
      <c r="K57" s="12"/>
    </row>
    <row r="58" spans="1:11" x14ac:dyDescent="0.3">
      <c r="A58" s="27" t="s">
        <v>306</v>
      </c>
      <c r="B58" s="27" t="s">
        <v>688</v>
      </c>
      <c r="C58" s="28" t="s">
        <v>1984</v>
      </c>
      <c r="D58" s="11" t="s">
        <v>85</v>
      </c>
      <c r="E58" s="11">
        <v>310</v>
      </c>
      <c r="F58" s="8">
        <f>VLOOKUP(E58,episodes!$A$1:$B$81,2,FALSE)</f>
        <v>66</v>
      </c>
      <c r="G58" s="7" t="str">
        <f>VLOOKUP(E58,episodes!$A$1:$E$81,5,FALSE)</f>
        <v>Plato's Stepchildren</v>
      </c>
      <c r="H58" s="7">
        <f>VLOOKUP(E58,episodes!$A$1:$D$81,3,FALSE)</f>
        <v>3</v>
      </c>
      <c r="I58" s="7">
        <f>VLOOKUP(E58,episodes!$A$1:$D$81,4,FALSE)</f>
        <v>10</v>
      </c>
      <c r="J58">
        <f>IF(E58&lt;&gt;E57,0,J57+1)</f>
        <v>0</v>
      </c>
      <c r="K58" s="12"/>
    </row>
    <row r="59" spans="1:11" x14ac:dyDescent="0.3">
      <c r="A59" s="27" t="s">
        <v>306</v>
      </c>
      <c r="B59" s="27" t="s">
        <v>688</v>
      </c>
      <c r="C59" s="28" t="s">
        <v>1984</v>
      </c>
      <c r="D59" s="11" t="s">
        <v>21</v>
      </c>
      <c r="E59" s="11">
        <v>310</v>
      </c>
      <c r="F59" s="8">
        <f>VLOOKUP(E59,episodes!$A$1:$B$81,2,FALSE)</f>
        <v>66</v>
      </c>
      <c r="G59" s="7" t="str">
        <f>VLOOKUP(E59,episodes!$A$1:$E$81,5,FALSE)</f>
        <v>Plato's Stepchildren</v>
      </c>
      <c r="H59" s="7">
        <f>VLOOKUP(E59,episodes!$A$1:$D$81,3,FALSE)</f>
        <v>3</v>
      </c>
      <c r="I59" s="7">
        <f>VLOOKUP(E59,episodes!$A$1:$D$81,4,FALSE)</f>
        <v>10</v>
      </c>
      <c r="J59">
        <f>IF(E59&lt;&gt;E58,0,J58+1)</f>
        <v>1</v>
      </c>
      <c r="K59" s="12"/>
    </row>
    <row r="60" spans="1:11" x14ac:dyDescent="0.3">
      <c r="A60" s="2" t="s">
        <v>1884</v>
      </c>
      <c r="B60" s="1" t="s">
        <v>753</v>
      </c>
      <c r="C60" s="28" t="s">
        <v>1717</v>
      </c>
      <c r="D60" s="11"/>
      <c r="E60" s="4">
        <v>104</v>
      </c>
      <c r="F60" s="8">
        <f>VLOOKUP(E60,episodes!$A$1:$B$76,2,FALSE)</f>
        <v>5</v>
      </c>
      <c r="G60" s="7" t="str">
        <f>VLOOKUP(E60,episodes!$A$1:$E$76,5,FALSE)</f>
        <v>The Naked Time</v>
      </c>
      <c r="H60" s="7">
        <f>VLOOKUP(E60,episodes!$A$1:$D$76,3,FALSE)</f>
        <v>1</v>
      </c>
      <c r="I60" s="7">
        <f>VLOOKUP(E60,episodes!$A$1:$D$76,4,FALSE)</f>
        <v>4</v>
      </c>
      <c r="J60">
        <f>IF(E60&lt;&gt;E59,0,J59+1)</f>
        <v>0</v>
      </c>
      <c r="K60" s="12"/>
    </row>
    <row r="61" spans="1:11" x14ac:dyDescent="0.3">
      <c r="A61" s="2" t="s">
        <v>1884</v>
      </c>
      <c r="B61" s="1" t="s">
        <v>714</v>
      </c>
      <c r="C61" s="28" t="s">
        <v>2178</v>
      </c>
      <c r="D61" s="11" t="s">
        <v>21</v>
      </c>
      <c r="E61" s="4">
        <v>115</v>
      </c>
      <c r="F61" s="8">
        <f>VLOOKUP(E61,episodes!$A$1:$B$76,2,FALSE)</f>
        <v>16</v>
      </c>
      <c r="G61" s="7" t="str">
        <f>VLOOKUP(E61,episodes!$A$1:$E$76,5,FALSE)</f>
        <v>Shore Leave</v>
      </c>
      <c r="H61" s="7">
        <f>VLOOKUP(E61,episodes!$A$1:$D$76,3,FALSE)</f>
        <v>1</v>
      </c>
      <c r="I61" s="7">
        <f>VLOOKUP(E61,episodes!$A$1:$D$76,4,FALSE)</f>
        <v>15</v>
      </c>
      <c r="J61">
        <f>IF(E61&lt;&gt;E60,0,J60+1)</f>
        <v>0</v>
      </c>
      <c r="K61" s="12"/>
    </row>
    <row r="62" spans="1:11" x14ac:dyDescent="0.3">
      <c r="A62" s="2" t="s">
        <v>1885</v>
      </c>
      <c r="B62" s="1" t="s">
        <v>301</v>
      </c>
      <c r="C62" s="28" t="s">
        <v>2066</v>
      </c>
      <c r="D62" s="11"/>
      <c r="E62" s="4">
        <v>106</v>
      </c>
      <c r="F62" s="8">
        <f>VLOOKUP(E62,episodes!$A$1:$B$76,2,FALSE)</f>
        <v>7</v>
      </c>
      <c r="G62" s="7" t="str">
        <f>VLOOKUP(E62,episodes!$A$1:$E$76,5,FALSE)</f>
        <v>Mudd's Women</v>
      </c>
      <c r="H62" s="7">
        <f>VLOOKUP(E62,episodes!$A$1:$D$76,3,FALSE)</f>
        <v>1</v>
      </c>
      <c r="I62" s="7">
        <f>VLOOKUP(E62,episodes!$A$1:$D$76,4,FALSE)</f>
        <v>6</v>
      </c>
      <c r="J62">
        <f>IF(E62&lt;&gt;E61,0,J61+1)</f>
        <v>0</v>
      </c>
      <c r="K62" s="12"/>
    </row>
    <row r="63" spans="1:11" x14ac:dyDescent="0.3">
      <c r="A63" s="27" t="s">
        <v>301</v>
      </c>
      <c r="B63" s="27" t="s">
        <v>504</v>
      </c>
      <c r="C63" s="28" t="s">
        <v>1984</v>
      </c>
      <c r="D63" s="1"/>
      <c r="E63" s="4">
        <v>313</v>
      </c>
      <c r="F63" s="8">
        <f>VLOOKUP(E63,episodes!$A$1:$B$81,2,FALSE)</f>
        <v>69</v>
      </c>
      <c r="G63" s="7" t="str">
        <f>VLOOKUP(E63,episodes!$A$1:$E$81,5,FALSE)</f>
        <v>Elaan of Troyius</v>
      </c>
      <c r="H63" s="7">
        <f>VLOOKUP(E63,episodes!$A$1:$D$81,3,FALSE)</f>
        <v>3</v>
      </c>
      <c r="I63" s="7">
        <f>VLOOKUP(E63,episodes!$A$1:$D$81,4,FALSE)</f>
        <v>13</v>
      </c>
      <c r="J63">
        <f>IF(E63&lt;&gt;E62,0,J62+1)</f>
        <v>0</v>
      </c>
      <c r="K63" s="12"/>
    </row>
    <row r="64" spans="1:11" x14ac:dyDescent="0.3">
      <c r="A64" s="2" t="s">
        <v>1886</v>
      </c>
      <c r="B64" s="1" t="s">
        <v>751</v>
      </c>
      <c r="C64" s="28" t="s">
        <v>2447</v>
      </c>
      <c r="D64" s="11" t="s">
        <v>21</v>
      </c>
      <c r="E64" s="11">
        <v>202</v>
      </c>
      <c r="F64" s="8">
        <f>VLOOKUP(E64,episodes!$A$1:$B$76,2,FALSE)</f>
        <v>32</v>
      </c>
      <c r="G64" s="7" t="str">
        <f>VLOOKUP(E64,episodes!$A$1:$E$76,5,FALSE)</f>
        <v>Who Mourns for Adonais?</v>
      </c>
      <c r="H64" s="7">
        <f>VLOOKUP(E64,episodes!$A$1:$D$76,3,FALSE)</f>
        <v>2</v>
      </c>
      <c r="I64" s="7">
        <f>VLOOKUP(E64,episodes!$A$1:$D$76,4,FALSE)</f>
        <v>2</v>
      </c>
      <c r="J64">
        <f>IF(E64&lt;&gt;E63,0,J63+1)</f>
        <v>0</v>
      </c>
      <c r="K64" s="12"/>
    </row>
    <row r="65" spans="1:11" x14ac:dyDescent="0.3">
      <c r="A65" s="2" t="s">
        <v>1899</v>
      </c>
      <c r="B65" s="1" t="s">
        <v>714</v>
      </c>
      <c r="C65" s="28" t="s">
        <v>2484</v>
      </c>
      <c r="D65" s="11" t="s">
        <v>20</v>
      </c>
      <c r="E65" s="4">
        <v>101</v>
      </c>
      <c r="F65" s="8">
        <f>VLOOKUP(E65,episodes!$A$1:$B$76,2,FALSE)</f>
        <v>2</v>
      </c>
      <c r="G65" s="7" t="str">
        <f>VLOOKUP(E65,episodes!$A$1:$E$76,5,FALSE)</f>
        <v>The Man Trap</v>
      </c>
      <c r="H65" s="7">
        <f>VLOOKUP(E65,episodes!$A$1:$D$76,3,FALSE)</f>
        <v>1</v>
      </c>
      <c r="I65" s="7">
        <f>VLOOKUP(E65,episodes!$A$1:$D$76,4,FALSE)</f>
        <v>1</v>
      </c>
      <c r="J65">
        <f>IF(E65&lt;&gt;E64,0,J64+1)</f>
        <v>0</v>
      </c>
      <c r="K65" s="12"/>
    </row>
    <row r="66" spans="1:11" x14ac:dyDescent="0.3">
      <c r="A66" s="2" t="s">
        <v>1899</v>
      </c>
      <c r="B66" s="1" t="s">
        <v>714</v>
      </c>
      <c r="C66" s="28" t="s">
        <v>1984</v>
      </c>
      <c r="D66" s="11" t="s">
        <v>21</v>
      </c>
      <c r="E66" s="4">
        <v>115</v>
      </c>
      <c r="F66" s="8">
        <f>VLOOKUP(E66,episodes!$A$1:$B$76,2,FALSE)</f>
        <v>16</v>
      </c>
      <c r="G66" s="7" t="str">
        <f>VLOOKUP(E66,episodes!$A$1:$E$76,5,FALSE)</f>
        <v>Shore Leave</v>
      </c>
      <c r="H66" s="7">
        <f>VLOOKUP(E66,episodes!$A$1:$D$76,3,FALSE)</f>
        <v>1</v>
      </c>
      <c r="I66" s="7">
        <f>VLOOKUP(E66,episodes!$A$1:$D$76,4,FALSE)</f>
        <v>15</v>
      </c>
      <c r="J66">
        <f>IF(E66&lt;&gt;E65,0,J65+1)</f>
        <v>0</v>
      </c>
      <c r="K66" s="12"/>
    </row>
    <row r="67" spans="1:11" x14ac:dyDescent="0.3">
      <c r="A67" s="2" t="s">
        <v>1899</v>
      </c>
      <c r="B67" s="1" t="s">
        <v>714</v>
      </c>
      <c r="C67" s="28" t="s">
        <v>1984</v>
      </c>
      <c r="D67" s="11" t="s">
        <v>21</v>
      </c>
      <c r="E67" s="4">
        <v>120</v>
      </c>
      <c r="F67" s="8">
        <f>VLOOKUP(E67,episodes!$A$1:$B$76,2,FALSE)</f>
        <v>21</v>
      </c>
      <c r="G67" s="7" t="str">
        <f>VLOOKUP(E67,episodes!$A$1:$E$76,5,FALSE)</f>
        <v>Court Martial</v>
      </c>
      <c r="H67" s="7">
        <f>VLOOKUP(E67,episodes!$A$1:$D$76,3,FALSE)</f>
        <v>1</v>
      </c>
      <c r="I67" s="7">
        <f>VLOOKUP(E67,episodes!$A$1:$D$76,4,FALSE)</f>
        <v>20</v>
      </c>
      <c r="J67">
        <f>IF(E67&lt;&gt;E66,0,J66+1)</f>
        <v>0</v>
      </c>
      <c r="K67" s="12"/>
    </row>
    <row r="68" spans="1:11" x14ac:dyDescent="0.3">
      <c r="A68" s="2" t="s">
        <v>1900</v>
      </c>
      <c r="B68" s="1" t="s">
        <v>504</v>
      </c>
      <c r="C68" s="28" t="s">
        <v>1987</v>
      </c>
      <c r="D68" s="11"/>
      <c r="E68" s="4">
        <v>100</v>
      </c>
      <c r="F68" s="8">
        <f>VLOOKUP(E68,episodes!$A$1:$B$76,2,FALSE)</f>
        <v>1</v>
      </c>
      <c r="G68" s="7" t="str">
        <f>VLOOKUP(E68,episodes!$A$1:$E$76,5,FALSE)</f>
        <v>The Cage</v>
      </c>
      <c r="H68" s="7">
        <f>VLOOKUP(E68,episodes!$A$1:$D$76,3,FALSE)</f>
        <v>1</v>
      </c>
      <c r="I68" s="7">
        <f>VLOOKUP(E68,episodes!$A$1:$D$76,4,FALSE)</f>
        <v>0</v>
      </c>
      <c r="J68">
        <f>IF(E68&lt;&gt;E67,0,J67+1)</f>
        <v>0</v>
      </c>
      <c r="K68" s="12"/>
    </row>
    <row r="69" spans="1:11" x14ac:dyDescent="0.3">
      <c r="A69" s="2" t="s">
        <v>1902</v>
      </c>
      <c r="B69" s="2" t="s">
        <v>713</v>
      </c>
      <c r="C69" s="28" t="s">
        <v>2485</v>
      </c>
      <c r="D69" s="11" t="s">
        <v>20</v>
      </c>
      <c r="E69" s="4">
        <v>101</v>
      </c>
      <c r="F69" s="8">
        <f>VLOOKUP(E69,episodes!$A$1:$B$76,2,FALSE)</f>
        <v>2</v>
      </c>
      <c r="G69" s="7" t="str">
        <f>VLOOKUP(E69,episodes!$A$1:$E$76,5,FALSE)</f>
        <v>The Man Trap</v>
      </c>
      <c r="H69" s="7">
        <f>VLOOKUP(E69,episodes!$A$1:$D$76,3,FALSE)</f>
        <v>1</v>
      </c>
      <c r="I69" s="7">
        <f>VLOOKUP(E69,episodes!$A$1:$D$76,4,FALSE)</f>
        <v>1</v>
      </c>
      <c r="J69">
        <f>IF(E69&lt;&gt;E68,0,J68+1)</f>
        <v>0</v>
      </c>
      <c r="K69" s="12"/>
    </row>
    <row r="70" spans="1:11" x14ac:dyDescent="0.3">
      <c r="A70" s="2" t="s">
        <v>1902</v>
      </c>
      <c r="B70" s="12" t="s">
        <v>713</v>
      </c>
      <c r="C70" s="28" t="s">
        <v>1984</v>
      </c>
      <c r="D70" s="11"/>
      <c r="E70" s="4">
        <v>103</v>
      </c>
      <c r="F70" s="8">
        <f>VLOOKUP(E70,episodes!$A$1:$B$76,2,FALSE)</f>
        <v>4</v>
      </c>
      <c r="G70" s="7" t="str">
        <f>VLOOKUP(E70,episodes!$A$1:$E$76,5,FALSE)</f>
        <v>Where No Man Has Gone Before</v>
      </c>
      <c r="H70" s="7">
        <f>VLOOKUP(E70,episodes!$A$1:$D$76,3,FALSE)</f>
        <v>1</v>
      </c>
      <c r="I70" s="7">
        <f>VLOOKUP(E70,episodes!$A$1:$D$76,4,FALSE)</f>
        <v>3</v>
      </c>
      <c r="J70">
        <f>IF(E70&lt;&gt;E69,0,J69+1)</f>
        <v>0</v>
      </c>
      <c r="K70" s="12"/>
    </row>
    <row r="71" spans="1:11" x14ac:dyDescent="0.3">
      <c r="A71" s="2" t="s">
        <v>1902</v>
      </c>
      <c r="B71" s="12" t="s">
        <v>713</v>
      </c>
      <c r="C71" s="28" t="s">
        <v>1984</v>
      </c>
      <c r="D71" s="11"/>
      <c r="E71" s="4">
        <v>103</v>
      </c>
      <c r="F71" s="8">
        <f>VLOOKUP(E71,episodes!$A$1:$B$76,2,FALSE)</f>
        <v>4</v>
      </c>
      <c r="G71" s="7" t="str">
        <f>VLOOKUP(E71,episodes!$A$1:$E$76,5,FALSE)</f>
        <v>Where No Man Has Gone Before</v>
      </c>
      <c r="H71" s="7">
        <f>VLOOKUP(E71,episodes!$A$1:$D$76,3,FALSE)</f>
        <v>1</v>
      </c>
      <c r="I71" s="7">
        <f>VLOOKUP(E71,episodes!$A$1:$D$76,4,FALSE)</f>
        <v>3</v>
      </c>
      <c r="J71">
        <f>IF(E71&lt;&gt;E70,0,J70+1)</f>
        <v>1</v>
      </c>
      <c r="K71" s="12"/>
    </row>
    <row r="72" spans="1:11" x14ac:dyDescent="0.3">
      <c r="A72" s="2" t="s">
        <v>1920</v>
      </c>
      <c r="B72" s="12" t="s">
        <v>704</v>
      </c>
      <c r="C72" s="28" t="s">
        <v>1984</v>
      </c>
      <c r="D72" s="11"/>
      <c r="E72" s="3">
        <v>114</v>
      </c>
      <c r="F72" s="8">
        <f>VLOOKUP(E72,episodes!$A$1:$B$76,2,FALSE)</f>
        <v>15</v>
      </c>
      <c r="G72" s="7" t="str">
        <f>VLOOKUP(E72,episodes!$A$1:$E$76,5,FALSE)</f>
        <v>Balance of Terror</v>
      </c>
      <c r="H72" s="7">
        <f>VLOOKUP(E72,episodes!$A$1:$D$76,3,FALSE)</f>
        <v>1</v>
      </c>
      <c r="I72" s="7">
        <f>VLOOKUP(E72,episodes!$A$1:$D$76,4,FALSE)</f>
        <v>14</v>
      </c>
      <c r="J72">
        <f>IF(E72&lt;&gt;E71,0,J71+1)</f>
        <v>0</v>
      </c>
      <c r="K72" s="12"/>
    </row>
    <row r="73" spans="1:11" x14ac:dyDescent="0.3">
      <c r="A73" s="2" t="s">
        <v>1921</v>
      </c>
      <c r="B73" s="1" t="s">
        <v>688</v>
      </c>
      <c r="C73" s="28" t="s">
        <v>1984</v>
      </c>
      <c r="D73" s="11"/>
      <c r="E73" s="4">
        <v>107</v>
      </c>
      <c r="F73" s="8">
        <f>VLOOKUP(E73,episodes!$A$1:$B$76,2,FALSE)</f>
        <v>8</v>
      </c>
      <c r="G73" s="7" t="str">
        <f>VLOOKUP(E73,episodes!$A$1:$E$76,5,FALSE)</f>
        <v>What Are Little Girls Made Of?</v>
      </c>
      <c r="H73" s="7">
        <f>VLOOKUP(E73,episodes!$A$1:$D$76,3,FALSE)</f>
        <v>1</v>
      </c>
      <c r="I73" s="7">
        <f>VLOOKUP(E73,episodes!$A$1:$D$76,4,FALSE)</f>
        <v>7</v>
      </c>
      <c r="J73">
        <f>IF(E73&lt;&gt;E72,0,J72+1)</f>
        <v>0</v>
      </c>
      <c r="K73" s="12"/>
    </row>
    <row r="74" spans="1:11" x14ac:dyDescent="0.3">
      <c r="A74" s="2" t="s">
        <v>1922</v>
      </c>
      <c r="B74" s="1" t="s">
        <v>786</v>
      </c>
      <c r="C74" s="28" t="s">
        <v>1984</v>
      </c>
      <c r="D74" s="11"/>
      <c r="E74" s="4">
        <v>107</v>
      </c>
      <c r="F74" s="8">
        <f>VLOOKUP(E74,episodes!$A$1:$B$76,2,FALSE)</f>
        <v>8</v>
      </c>
      <c r="G74" s="7" t="str">
        <f>VLOOKUP(E74,episodes!$A$1:$E$76,5,FALSE)</f>
        <v>What Are Little Girls Made Of?</v>
      </c>
      <c r="H74" s="7">
        <f>VLOOKUP(E74,episodes!$A$1:$D$76,3,FALSE)</f>
        <v>1</v>
      </c>
      <c r="I74" s="7">
        <f>VLOOKUP(E74,episodes!$A$1:$D$76,4,FALSE)</f>
        <v>7</v>
      </c>
      <c r="J74">
        <f>IF(E74&lt;&gt;E73,0,J73+1)</f>
        <v>1</v>
      </c>
      <c r="K74" s="12"/>
    </row>
    <row r="75" spans="1:11" x14ac:dyDescent="0.3">
      <c r="A75" s="2" t="s">
        <v>1927</v>
      </c>
      <c r="B75" s="1" t="s">
        <v>687</v>
      </c>
      <c r="C75" s="28" t="s">
        <v>1984</v>
      </c>
      <c r="D75" s="11" t="s">
        <v>21</v>
      </c>
      <c r="E75" s="3">
        <v>114</v>
      </c>
      <c r="F75" s="8">
        <f>VLOOKUP(E75,episodes!$A$1:$B$76,2,FALSE)</f>
        <v>15</v>
      </c>
      <c r="G75" s="7" t="str">
        <f>VLOOKUP(E75,episodes!$A$1:$E$76,5,FALSE)</f>
        <v>Balance of Terror</v>
      </c>
      <c r="H75" s="7">
        <f>VLOOKUP(E75,episodes!$A$1:$D$76,3,FALSE)</f>
        <v>1</v>
      </c>
      <c r="I75" s="7">
        <f>VLOOKUP(E75,episodes!$A$1:$D$76,4,FALSE)</f>
        <v>14</v>
      </c>
      <c r="J75">
        <f>IF(E75&lt;&gt;E74,0,J74+1)</f>
        <v>0</v>
      </c>
      <c r="K75" s="12"/>
    </row>
    <row r="76" spans="1:11" x14ac:dyDescent="0.3">
      <c r="A76" s="2" t="s">
        <v>1931</v>
      </c>
      <c r="B76" s="1" t="s">
        <v>686</v>
      </c>
      <c r="C76" s="28" t="s">
        <v>1250</v>
      </c>
      <c r="D76" s="11" t="s">
        <v>85</v>
      </c>
      <c r="E76" s="4">
        <v>101</v>
      </c>
      <c r="F76" s="8">
        <f>VLOOKUP(E76,episodes!$A$1:$B$76,2,FALSE)</f>
        <v>2</v>
      </c>
      <c r="G76" s="7" t="str">
        <f>VLOOKUP(E76,episodes!$A$1:$E$76,5,FALSE)</f>
        <v>The Man Trap</v>
      </c>
      <c r="H76" s="7">
        <f>VLOOKUP(E76,episodes!$A$1:$D$76,3,FALSE)</f>
        <v>1</v>
      </c>
      <c r="I76" s="7">
        <f>VLOOKUP(E76,episodes!$A$1:$D$76,4,FALSE)</f>
        <v>1</v>
      </c>
      <c r="J76">
        <f>IF(E76&lt;&gt;E75,0,J75+1)</f>
        <v>0</v>
      </c>
      <c r="K76" s="12"/>
    </row>
    <row r="77" spans="1:11" x14ac:dyDescent="0.3">
      <c r="A77" s="2" t="s">
        <v>1931</v>
      </c>
      <c r="B77" s="1" t="s">
        <v>780</v>
      </c>
      <c r="C77" s="28" t="s">
        <v>2487</v>
      </c>
      <c r="D77" s="11"/>
      <c r="E77" s="4">
        <v>101</v>
      </c>
      <c r="F77" s="8">
        <f>VLOOKUP(E77,episodes!$A$1:$B$76,2,FALSE)</f>
        <v>2</v>
      </c>
      <c r="G77" s="7" t="str">
        <f>VLOOKUP(E77,episodes!$A$1:$E$76,5,FALSE)</f>
        <v>The Man Trap</v>
      </c>
      <c r="H77" s="7">
        <f>VLOOKUP(E77,episodes!$A$1:$D$76,3,FALSE)</f>
        <v>1</v>
      </c>
      <c r="I77" s="7">
        <f>VLOOKUP(E77,episodes!$A$1:$D$76,4,FALSE)</f>
        <v>1</v>
      </c>
      <c r="J77">
        <f>IF(E77&lt;&gt;E76,0,J76+1)</f>
        <v>1</v>
      </c>
      <c r="K77" s="12"/>
    </row>
    <row r="78" spans="1:11" x14ac:dyDescent="0.3">
      <c r="A78" s="2" t="s">
        <v>1931</v>
      </c>
      <c r="B78" s="1" t="s">
        <v>780</v>
      </c>
      <c r="C78" s="28" t="s">
        <v>2488</v>
      </c>
      <c r="D78" s="11" t="s">
        <v>20</v>
      </c>
      <c r="E78" s="4">
        <v>101</v>
      </c>
      <c r="F78" s="8">
        <f>VLOOKUP(E78,episodes!$A$1:$B$76,2,FALSE)</f>
        <v>2</v>
      </c>
      <c r="G78" s="7" t="str">
        <f>VLOOKUP(E78,episodes!$A$1:$E$76,5,FALSE)</f>
        <v>The Man Trap</v>
      </c>
      <c r="H78" s="7">
        <f>VLOOKUP(E78,episodes!$A$1:$D$76,3,FALSE)</f>
        <v>1</v>
      </c>
      <c r="I78" s="7">
        <f>VLOOKUP(E78,episodes!$A$1:$D$76,4,FALSE)</f>
        <v>1</v>
      </c>
      <c r="J78">
        <f>IF(E78&lt;&gt;E77,0,J77+1)</f>
        <v>2</v>
      </c>
      <c r="K78" s="12"/>
    </row>
    <row r="79" spans="1:11" x14ac:dyDescent="0.3">
      <c r="A79" s="2" t="s">
        <v>1931</v>
      </c>
      <c r="B79" s="1" t="s">
        <v>686</v>
      </c>
      <c r="C79" s="28" t="s">
        <v>2576</v>
      </c>
      <c r="D79" s="11" t="s">
        <v>85</v>
      </c>
      <c r="E79" s="4">
        <v>102</v>
      </c>
      <c r="F79" s="8">
        <f>VLOOKUP(E79,episodes!$A$1:$B$76,2,FALSE)</f>
        <v>3</v>
      </c>
      <c r="G79" s="7" t="str">
        <f>VLOOKUP(E79,episodes!$A$1:$E$76,5,FALSE)</f>
        <v>Charlie X</v>
      </c>
      <c r="H79" s="7">
        <f>VLOOKUP(E79,episodes!$A$1:$D$76,3,FALSE)</f>
        <v>1</v>
      </c>
      <c r="I79" s="7">
        <f>VLOOKUP(E79,episodes!$A$1:$D$76,4,FALSE)</f>
        <v>2</v>
      </c>
      <c r="J79">
        <f>IF(E79&lt;&gt;E78,0,J78+1)</f>
        <v>0</v>
      </c>
      <c r="K79" s="12"/>
    </row>
    <row r="80" spans="1:11" x14ac:dyDescent="0.3">
      <c r="A80" s="2" t="s">
        <v>1931</v>
      </c>
      <c r="B80" s="1" t="s">
        <v>753</v>
      </c>
      <c r="C80" s="28" t="s">
        <v>2577</v>
      </c>
      <c r="D80" s="11"/>
      <c r="E80" s="4">
        <v>102</v>
      </c>
      <c r="F80" s="8">
        <f>VLOOKUP(E80,episodes!$A$1:$B$76,2,FALSE)</f>
        <v>3</v>
      </c>
      <c r="G80" s="7" t="str">
        <f>VLOOKUP(E80,episodes!$A$1:$E$76,5,FALSE)</f>
        <v>Charlie X</v>
      </c>
      <c r="H80" s="7">
        <f>VLOOKUP(E80,episodes!$A$1:$D$76,3,FALSE)</f>
        <v>1</v>
      </c>
      <c r="I80" s="7">
        <f>VLOOKUP(E80,episodes!$A$1:$D$76,4,FALSE)</f>
        <v>2</v>
      </c>
      <c r="J80">
        <f>IF(E80&lt;&gt;E79,0,J79+1)</f>
        <v>1</v>
      </c>
      <c r="K80" s="12"/>
    </row>
    <row r="81" spans="1:11" x14ac:dyDescent="0.3">
      <c r="A81" s="2" t="s">
        <v>1931</v>
      </c>
      <c r="B81" s="1" t="s">
        <v>686</v>
      </c>
      <c r="C81" s="28" t="s">
        <v>1984</v>
      </c>
      <c r="D81" s="11" t="s">
        <v>21</v>
      </c>
      <c r="E81" s="4">
        <v>108</v>
      </c>
      <c r="F81" s="8">
        <f>VLOOKUP(E81,episodes!$A$1:$B$76,2,FALSE)</f>
        <v>9</v>
      </c>
      <c r="G81" s="7" t="str">
        <f>VLOOKUP(E81,episodes!$A$1:$E$76,5,FALSE)</f>
        <v>Miri</v>
      </c>
      <c r="H81" s="7">
        <f>VLOOKUP(E81,episodes!$A$1:$D$76,3,FALSE)</f>
        <v>1</v>
      </c>
      <c r="I81" s="7">
        <f>VLOOKUP(E81,episodes!$A$1:$D$76,4,FALSE)</f>
        <v>8</v>
      </c>
      <c r="J81">
        <f>IF(E81&lt;&gt;E80,0,J80+1)</f>
        <v>0</v>
      </c>
      <c r="K81" s="12"/>
    </row>
    <row r="82" spans="1:11" x14ac:dyDescent="0.3">
      <c r="A82" s="2" t="s">
        <v>1931</v>
      </c>
      <c r="B82" s="1" t="s">
        <v>780</v>
      </c>
      <c r="C82" s="28" t="s">
        <v>1984</v>
      </c>
      <c r="D82" s="11" t="s">
        <v>21</v>
      </c>
      <c r="E82" s="4">
        <v>113</v>
      </c>
      <c r="F82" s="8">
        <f>VLOOKUP(E82,episodes!$A$1:$B$76,2,FALSE)</f>
        <v>14</v>
      </c>
      <c r="G82" s="7" t="str">
        <f>VLOOKUP(E82,episodes!$A$1:$E$76,5,FALSE)</f>
        <v>The Conscience of the King</v>
      </c>
      <c r="H82" s="7">
        <f>VLOOKUP(E82,episodes!$A$1:$D$76,3,FALSE)</f>
        <v>1</v>
      </c>
      <c r="I82" s="7">
        <f>VLOOKUP(E82,episodes!$A$1:$D$76,4,FALSE)</f>
        <v>13</v>
      </c>
      <c r="J82">
        <f>IF(E82&lt;&gt;E81,0,J81+1)</f>
        <v>0</v>
      </c>
      <c r="K82" s="12"/>
    </row>
    <row r="83" spans="1:11" x14ac:dyDescent="0.3">
      <c r="A83" s="2" t="s">
        <v>1931</v>
      </c>
      <c r="B83" s="1" t="s">
        <v>686</v>
      </c>
      <c r="C83" s="28" t="s">
        <v>1984</v>
      </c>
      <c r="D83" s="11" t="s">
        <v>20</v>
      </c>
      <c r="E83" s="4">
        <v>115</v>
      </c>
      <c r="F83" s="8">
        <f>VLOOKUP(E83,episodes!$A$1:$B$76,2,FALSE)</f>
        <v>16</v>
      </c>
      <c r="G83" s="7" t="str">
        <f>VLOOKUP(E83,episodes!$A$1:$E$76,5,FALSE)</f>
        <v>Shore Leave</v>
      </c>
      <c r="H83" s="7">
        <f>VLOOKUP(E83,episodes!$A$1:$D$76,3,FALSE)</f>
        <v>1</v>
      </c>
      <c r="I83" s="7">
        <f>VLOOKUP(E83,episodes!$A$1:$D$76,4,FALSE)</f>
        <v>15</v>
      </c>
      <c r="J83">
        <f>IF(E83&lt;&gt;E82,0,J82+1)</f>
        <v>0</v>
      </c>
      <c r="K83" s="12"/>
    </row>
    <row r="84" spans="1:11" x14ac:dyDescent="0.3">
      <c r="A84" s="2" t="s">
        <v>1931</v>
      </c>
      <c r="B84" s="1" t="s">
        <v>686</v>
      </c>
      <c r="C84" s="28" t="s">
        <v>1984</v>
      </c>
      <c r="D84" s="11" t="s">
        <v>21</v>
      </c>
      <c r="E84" s="3">
        <v>120</v>
      </c>
      <c r="F84" s="8">
        <f>VLOOKUP(E84,episodes!$A$1:$B$76,2,FALSE)</f>
        <v>21</v>
      </c>
      <c r="G84" s="7" t="str">
        <f>VLOOKUP(E84,episodes!$A$1:$E$76,5,FALSE)</f>
        <v>Court Martial</v>
      </c>
      <c r="H84" s="7">
        <f>VLOOKUP(E84,episodes!$A$1:$D$76,3,FALSE)</f>
        <v>1</v>
      </c>
      <c r="I84" s="7">
        <f>VLOOKUP(E84,episodes!$A$1:$D$76,4,FALSE)</f>
        <v>20</v>
      </c>
      <c r="J84">
        <f>IF(E84&lt;&gt;E83,0,J83+1)</f>
        <v>0</v>
      </c>
      <c r="K84" s="12"/>
    </row>
    <row r="85" spans="1:11" x14ac:dyDescent="0.3">
      <c r="A85" s="2" t="s">
        <v>1931</v>
      </c>
      <c r="B85" s="1" t="s">
        <v>686</v>
      </c>
      <c r="C85" s="28" t="s">
        <v>1984</v>
      </c>
      <c r="D85" s="11" t="s">
        <v>21</v>
      </c>
      <c r="E85" s="3">
        <v>128</v>
      </c>
      <c r="F85" s="8">
        <f>VLOOKUP(E85,episodes!$A$1:$B$76,2,FALSE)</f>
        <v>29</v>
      </c>
      <c r="G85" s="7" t="str">
        <f>VLOOKUP(E85,episodes!$A$1:$E$76,5,FALSE)</f>
        <v>The City on the Edge of Forever</v>
      </c>
      <c r="H85" s="7">
        <f>VLOOKUP(E85,episodes!$A$1:$D$76,3,FALSE)</f>
        <v>1</v>
      </c>
      <c r="I85" s="7">
        <f>VLOOKUP(E85,episodes!$A$1:$D$76,4,FALSE)</f>
        <v>28</v>
      </c>
      <c r="J85">
        <f>IF(E85&lt;&gt;E84,0,J84+1)</f>
        <v>0</v>
      </c>
      <c r="K85" s="12"/>
    </row>
    <row r="86" spans="1:11" x14ac:dyDescent="0.3">
      <c r="A86" s="2" t="s">
        <v>1931</v>
      </c>
      <c r="B86" s="1" t="s">
        <v>686</v>
      </c>
      <c r="C86" s="28" t="s">
        <v>1984</v>
      </c>
      <c r="D86" s="11" t="s">
        <v>85</v>
      </c>
      <c r="E86" s="3">
        <v>201</v>
      </c>
      <c r="F86" s="8">
        <f>VLOOKUP(E86,episodes!$A$1:$B$76,2,FALSE)</f>
        <v>31</v>
      </c>
      <c r="G86" s="7" t="str">
        <f>VLOOKUP(E86,episodes!$A$1:$E$76,5,FALSE)</f>
        <v>Amok Time</v>
      </c>
      <c r="H86" s="7">
        <f>VLOOKUP(E86,episodes!$A$1:$D$76,3,FALSE)</f>
        <v>2</v>
      </c>
      <c r="I86" s="7">
        <f>VLOOKUP(E86,episodes!$A$1:$D$76,4,FALSE)</f>
        <v>1</v>
      </c>
      <c r="J86">
        <f>IF(E86&lt;&gt;E85,0,J85+1)</f>
        <v>0</v>
      </c>
      <c r="K86" s="12"/>
    </row>
    <row r="87" spans="1:11" x14ac:dyDescent="0.3">
      <c r="A87" s="2" t="s">
        <v>1931</v>
      </c>
      <c r="B87" s="1" t="s">
        <v>686</v>
      </c>
      <c r="C87" s="28" t="s">
        <v>1984</v>
      </c>
      <c r="D87" s="11" t="s">
        <v>85</v>
      </c>
      <c r="E87" s="3">
        <v>201</v>
      </c>
      <c r="F87" s="8">
        <f>VLOOKUP(E87,episodes!$A$1:$B$76,2,FALSE)</f>
        <v>31</v>
      </c>
      <c r="G87" s="7" t="str">
        <f>VLOOKUP(E87,episodes!$A$1:$E$76,5,FALSE)</f>
        <v>Amok Time</v>
      </c>
      <c r="H87" s="7">
        <f>VLOOKUP(E87,episodes!$A$1:$D$76,3,FALSE)</f>
        <v>2</v>
      </c>
      <c r="I87" s="7">
        <f>VLOOKUP(E87,episodes!$A$1:$D$76,4,FALSE)</f>
        <v>1</v>
      </c>
      <c r="J87">
        <f>IF(E87&lt;&gt;E86,0,J86+1)</f>
        <v>1</v>
      </c>
      <c r="K87" s="12"/>
    </row>
    <row r="88" spans="1:11" x14ac:dyDescent="0.3">
      <c r="A88" s="2" t="s">
        <v>1931</v>
      </c>
      <c r="B88" s="1" t="s">
        <v>686</v>
      </c>
      <c r="C88" s="28" t="s">
        <v>1984</v>
      </c>
      <c r="D88" s="11" t="s">
        <v>2590</v>
      </c>
      <c r="E88" s="4">
        <v>202</v>
      </c>
      <c r="F88" s="8">
        <f>VLOOKUP(E88,episodes!$A$1:$B$76,2,FALSE)</f>
        <v>32</v>
      </c>
      <c r="G88" s="7" t="str">
        <f>VLOOKUP(E88,episodes!$A$1:$E$76,5,FALSE)</f>
        <v>Who Mourns for Adonais?</v>
      </c>
      <c r="H88" s="7">
        <f>VLOOKUP(E88,episodes!$A$1:$D$76,3,FALSE)</f>
        <v>2</v>
      </c>
      <c r="I88" s="7">
        <f>VLOOKUP(E88,episodes!$A$1:$D$76,4,FALSE)</f>
        <v>2</v>
      </c>
      <c r="J88">
        <f>IF(E88&lt;&gt;E87,0,J87+1)</f>
        <v>0</v>
      </c>
      <c r="K88" s="12"/>
    </row>
    <row r="89" spans="1:11" x14ac:dyDescent="0.3">
      <c r="A89" s="2" t="s">
        <v>1937</v>
      </c>
      <c r="B89" s="1" t="s">
        <v>751</v>
      </c>
      <c r="C89" s="28" t="s">
        <v>1984</v>
      </c>
      <c r="D89" s="11" t="s">
        <v>85</v>
      </c>
      <c r="E89" s="3">
        <v>201</v>
      </c>
      <c r="F89" s="8">
        <f>VLOOKUP(E89,episodes!$A$1:$B$76,2,FALSE)</f>
        <v>31</v>
      </c>
      <c r="G89" s="7" t="str">
        <f>VLOOKUP(E89,episodes!$A$1:$E$76,5,FALSE)</f>
        <v>Amok Time</v>
      </c>
      <c r="H89" s="7">
        <f>VLOOKUP(E89,episodes!$A$1:$D$76,3,FALSE)</f>
        <v>2</v>
      </c>
      <c r="I89" s="7">
        <f>VLOOKUP(E89,episodes!$A$1:$D$76,4,FALSE)</f>
        <v>1</v>
      </c>
      <c r="J89">
        <f>IF(E89&lt;&gt;E88,0,J88+1)</f>
        <v>0</v>
      </c>
      <c r="K89" s="12"/>
    </row>
    <row r="90" spans="1:11" x14ac:dyDescent="0.3">
      <c r="A90" s="2" t="s">
        <v>1942</v>
      </c>
      <c r="B90" s="1" t="s">
        <v>690</v>
      </c>
      <c r="C90" s="28" t="s">
        <v>1984</v>
      </c>
      <c r="D90" s="11" t="s">
        <v>85</v>
      </c>
      <c r="E90" s="4">
        <v>124</v>
      </c>
      <c r="F90" s="8">
        <f>VLOOKUP(E90,episodes!$A$1:$B$76,2,FALSE)</f>
        <v>25</v>
      </c>
      <c r="G90" s="7" t="str">
        <f>VLOOKUP(E90,episodes!$A$1:$E$76,5,FALSE)</f>
        <v>This Side of Paradise</v>
      </c>
      <c r="H90" s="7">
        <f>VLOOKUP(E90,episodes!$A$1:$D$76,3,FALSE)</f>
        <v>1</v>
      </c>
      <c r="I90" s="7">
        <f>VLOOKUP(E90,episodes!$A$1:$D$76,4,FALSE)</f>
        <v>24</v>
      </c>
      <c r="J90">
        <f>IF(E90&lt;&gt;E89,0,J89+1)</f>
        <v>0</v>
      </c>
      <c r="K90" s="12"/>
    </row>
    <row r="91" spans="1:11" x14ac:dyDescent="0.3">
      <c r="A91" s="2" t="s">
        <v>1947</v>
      </c>
      <c r="B91" s="1" t="s">
        <v>703</v>
      </c>
      <c r="C91" s="28" t="s">
        <v>1984</v>
      </c>
      <c r="D91" s="11" t="s">
        <v>21</v>
      </c>
      <c r="E91" s="4">
        <v>109</v>
      </c>
      <c r="F91" s="8">
        <f>VLOOKUP(E91,episodes!$A$1:$B$76,2,FALSE)</f>
        <v>10</v>
      </c>
      <c r="G91" s="7" t="str">
        <f>VLOOKUP(E91,episodes!$A$1:$E$76,5,FALSE)</f>
        <v>Dagger of the Mind</v>
      </c>
      <c r="H91" s="7">
        <f>VLOOKUP(E91,episodes!$A$1:$D$76,3,FALSE)</f>
        <v>1</v>
      </c>
      <c r="I91" s="7">
        <f>VLOOKUP(E91,episodes!$A$1:$D$76,4,FALSE)</f>
        <v>9</v>
      </c>
      <c r="J91">
        <f>IF(E91&lt;&gt;E90,0,J90+1)</f>
        <v>0</v>
      </c>
      <c r="K91" s="12"/>
    </row>
    <row r="92" spans="1:11" x14ac:dyDescent="0.3">
      <c r="A92" s="2" t="s">
        <v>1947</v>
      </c>
      <c r="B92" s="1" t="s">
        <v>751</v>
      </c>
      <c r="C92" s="28" t="s">
        <v>1984</v>
      </c>
      <c r="D92" s="11" t="s">
        <v>21</v>
      </c>
      <c r="E92" s="4">
        <v>128</v>
      </c>
      <c r="F92" s="8">
        <f>VLOOKUP(E92,episodes!$A$1:$B$76,2,FALSE)</f>
        <v>29</v>
      </c>
      <c r="G92" s="7" t="str">
        <f>VLOOKUP(E92,episodes!$A$1:$E$76,5,FALSE)</f>
        <v>The City on the Edge of Forever</v>
      </c>
      <c r="H92" s="7">
        <f>VLOOKUP(E92,episodes!$A$1:$D$76,3,FALSE)</f>
        <v>1</v>
      </c>
      <c r="I92" s="7">
        <f>VLOOKUP(E92,episodes!$A$1:$D$76,4,FALSE)</f>
        <v>28</v>
      </c>
      <c r="J92">
        <f>IF(E92&lt;&gt;E91,0,J91+1)</f>
        <v>0</v>
      </c>
      <c r="K92" s="12"/>
    </row>
    <row r="93" spans="1:11" x14ac:dyDescent="0.3">
      <c r="A93" s="27" t="s">
        <v>493</v>
      </c>
      <c r="B93" s="27" t="s">
        <v>701</v>
      </c>
      <c r="C93" s="28" t="s">
        <v>1984</v>
      </c>
      <c r="D93" s="1"/>
      <c r="E93" s="4">
        <v>319</v>
      </c>
      <c r="F93" s="8">
        <f>VLOOKUP(E93,episodes!$A$1:$B$81,2,FALSE)</f>
        <v>75</v>
      </c>
      <c r="G93" s="7" t="str">
        <f>VLOOKUP(E93,episodes!$A$1:$E$81,5,FALSE)</f>
        <v>Requiem for Methuselah</v>
      </c>
      <c r="H93" s="7">
        <f>VLOOKUP(E93,episodes!$A$1:$D$81,3,FALSE)</f>
        <v>3</v>
      </c>
      <c r="I93" s="7">
        <f>VLOOKUP(E93,episodes!$A$1:$D$81,4,FALSE)</f>
        <v>19</v>
      </c>
      <c r="J93">
        <f>IF(E93&lt;&gt;E92,0,J92+1)</f>
        <v>0</v>
      </c>
      <c r="K93" s="12"/>
    </row>
    <row r="94" spans="1:11" x14ac:dyDescent="0.3">
      <c r="A94" s="2" t="s">
        <v>1951</v>
      </c>
      <c r="B94" s="1" t="s">
        <v>751</v>
      </c>
      <c r="C94" s="28" t="s">
        <v>1984</v>
      </c>
      <c r="D94" s="11" t="s">
        <v>21</v>
      </c>
      <c r="E94" s="3">
        <v>128</v>
      </c>
      <c r="F94" s="8">
        <f>VLOOKUP(E94,episodes!$A$1:$B$76,2,FALSE)</f>
        <v>29</v>
      </c>
      <c r="G94" s="7" t="str">
        <f>VLOOKUP(E94,episodes!$A$1:$E$76,5,FALSE)</f>
        <v>The City on the Edge of Forever</v>
      </c>
      <c r="H94" s="7">
        <f>VLOOKUP(E94,episodes!$A$1:$D$76,3,FALSE)</f>
        <v>1</v>
      </c>
      <c r="I94" s="7">
        <f>VLOOKUP(E94,episodes!$A$1:$D$76,4,FALSE)</f>
        <v>28</v>
      </c>
      <c r="J94">
        <f>IF(E94&lt;&gt;E93,0,J93+1)</f>
        <v>0</v>
      </c>
      <c r="K94" s="12"/>
    </row>
    <row r="95" spans="1:11" x14ac:dyDescent="0.3">
      <c r="A95" s="2" t="s">
        <v>1952</v>
      </c>
      <c r="B95" s="1" t="s">
        <v>688</v>
      </c>
      <c r="C95" s="28" t="s">
        <v>1984</v>
      </c>
      <c r="D95" s="11" t="s">
        <v>85</v>
      </c>
      <c r="E95" s="3">
        <v>124</v>
      </c>
      <c r="F95" s="8">
        <f>VLOOKUP(E95,episodes!$A$1:$B$76,2,FALSE)</f>
        <v>25</v>
      </c>
      <c r="G95" s="7" t="str">
        <f>VLOOKUP(E95,episodes!$A$1:$E$76,5,FALSE)</f>
        <v>This Side of Paradise</v>
      </c>
      <c r="H95" s="7">
        <f>VLOOKUP(E95,episodes!$A$1:$D$76,3,FALSE)</f>
        <v>1</v>
      </c>
      <c r="I95" s="7">
        <f>VLOOKUP(E95,episodes!$A$1:$D$76,4,FALSE)</f>
        <v>24</v>
      </c>
      <c r="J95">
        <f>IF(E95&lt;&gt;E94,0,J94+1)</f>
        <v>0</v>
      </c>
      <c r="K95" s="12"/>
    </row>
    <row r="96" spans="1:11" x14ac:dyDescent="0.3">
      <c r="A96" s="2" t="s">
        <v>1952</v>
      </c>
      <c r="B96" s="1" t="s">
        <v>688</v>
      </c>
      <c r="C96" s="28" t="s">
        <v>1984</v>
      </c>
      <c r="D96" s="11" t="s">
        <v>85</v>
      </c>
      <c r="E96" s="3">
        <v>124</v>
      </c>
      <c r="F96" s="8">
        <f>VLOOKUP(E96,episodes!$A$1:$B$76,2,FALSE)</f>
        <v>25</v>
      </c>
      <c r="G96" s="7" t="str">
        <f>VLOOKUP(E96,episodes!$A$1:$E$76,5,FALSE)</f>
        <v>This Side of Paradise</v>
      </c>
      <c r="H96" s="7">
        <f>VLOOKUP(E96,episodes!$A$1:$D$76,3,FALSE)</f>
        <v>1</v>
      </c>
      <c r="I96" s="7">
        <f>VLOOKUP(E96,episodes!$A$1:$D$76,4,FALSE)</f>
        <v>24</v>
      </c>
      <c r="J96">
        <f>IF(E96&lt;&gt;E95,0,J95+1)</f>
        <v>1</v>
      </c>
      <c r="K96" s="12"/>
    </row>
    <row r="97" spans="1:11" x14ac:dyDescent="0.3">
      <c r="A97" s="2" t="s">
        <v>1952</v>
      </c>
      <c r="B97" s="1" t="s">
        <v>688</v>
      </c>
      <c r="C97" s="28" t="s">
        <v>1984</v>
      </c>
      <c r="D97" s="11" t="s">
        <v>85</v>
      </c>
      <c r="E97" s="3">
        <v>124</v>
      </c>
      <c r="F97" s="8">
        <f>VLOOKUP(E97,episodes!$A$1:$B$76,2,FALSE)</f>
        <v>25</v>
      </c>
      <c r="G97" s="7" t="str">
        <f>VLOOKUP(E97,episodes!$A$1:$E$76,5,FALSE)</f>
        <v>This Side of Paradise</v>
      </c>
      <c r="H97" s="7">
        <f>VLOOKUP(E97,episodes!$A$1:$D$76,3,FALSE)</f>
        <v>1</v>
      </c>
      <c r="I97" s="7">
        <f>VLOOKUP(E97,episodes!$A$1:$D$76,4,FALSE)</f>
        <v>24</v>
      </c>
      <c r="J97">
        <f>IF(E97&lt;&gt;E96,0,J96+1)</f>
        <v>2</v>
      </c>
      <c r="K97" s="12"/>
    </row>
    <row r="98" spans="1:11" x14ac:dyDescent="0.3">
      <c r="A98" s="2" t="s">
        <v>1952</v>
      </c>
      <c r="B98" s="1" t="s">
        <v>688</v>
      </c>
      <c r="C98" s="28" t="s">
        <v>1984</v>
      </c>
      <c r="D98" s="11" t="s">
        <v>21</v>
      </c>
      <c r="E98" s="3">
        <v>128</v>
      </c>
      <c r="F98" s="8">
        <f>VLOOKUP(E98,episodes!$A$1:$B$76,2,FALSE)</f>
        <v>29</v>
      </c>
      <c r="G98" s="7" t="str">
        <f>VLOOKUP(E98,episodes!$A$1:$E$76,5,FALSE)</f>
        <v>The City on the Edge of Forever</v>
      </c>
      <c r="H98" s="7">
        <f>VLOOKUP(E98,episodes!$A$1:$D$76,3,FALSE)</f>
        <v>1</v>
      </c>
      <c r="I98" s="7">
        <f>VLOOKUP(E98,episodes!$A$1:$D$76,4,FALSE)</f>
        <v>28</v>
      </c>
      <c r="J98">
        <f>IF(E98&lt;&gt;E97,0,J97+1)</f>
        <v>0</v>
      </c>
      <c r="K98" s="12"/>
    </row>
    <row r="99" spans="1:11" x14ac:dyDescent="0.3">
      <c r="A99" s="2" t="s">
        <v>1952</v>
      </c>
      <c r="B99" s="1" t="s">
        <v>688</v>
      </c>
      <c r="C99" s="28" t="s">
        <v>1984</v>
      </c>
      <c r="D99" s="11"/>
      <c r="E99" s="4">
        <v>202</v>
      </c>
      <c r="F99" s="8">
        <f>VLOOKUP(E99,episodes!$A$1:$B$76,2,FALSE)</f>
        <v>32</v>
      </c>
      <c r="G99" s="7" t="str">
        <f>VLOOKUP(E99,episodes!$A$1:$E$76,5,FALSE)</f>
        <v>Who Mourns for Adonais?</v>
      </c>
      <c r="H99" s="7">
        <f>VLOOKUP(E99,episodes!$A$1:$D$76,3,FALSE)</f>
        <v>2</v>
      </c>
      <c r="I99" s="7">
        <f>VLOOKUP(E99,episodes!$A$1:$D$76,4,FALSE)</f>
        <v>2</v>
      </c>
      <c r="J99">
        <f>IF(E99&lt;&gt;E98,0,J98+1)</f>
        <v>0</v>
      </c>
      <c r="K99" s="12"/>
    </row>
    <row r="100" spans="1:11" x14ac:dyDescent="0.3">
      <c r="A100" s="2" t="s">
        <v>1952</v>
      </c>
      <c r="B100" s="1" t="s">
        <v>688</v>
      </c>
      <c r="C100" s="28" t="s">
        <v>1984</v>
      </c>
      <c r="D100" s="11"/>
      <c r="E100" s="4">
        <v>202</v>
      </c>
      <c r="F100" s="8">
        <f>VLOOKUP(E100,episodes!$A$1:$B$76,2,FALSE)</f>
        <v>32</v>
      </c>
      <c r="G100" s="7" t="str">
        <f>VLOOKUP(E100,episodes!$A$1:$E$76,5,FALSE)</f>
        <v>Who Mourns for Adonais?</v>
      </c>
      <c r="H100" s="7">
        <f>VLOOKUP(E100,episodes!$A$1:$D$76,3,FALSE)</f>
        <v>2</v>
      </c>
      <c r="I100" s="7">
        <f>VLOOKUP(E100,episodes!$A$1:$D$76,4,FALSE)</f>
        <v>2</v>
      </c>
      <c r="J100">
        <f>IF(E100&lt;&gt;E99,0,J99+1)</f>
        <v>1</v>
      </c>
      <c r="K100" s="12"/>
    </row>
    <row r="101" spans="1:11" x14ac:dyDescent="0.3">
      <c r="A101" s="2" t="s">
        <v>1955</v>
      </c>
      <c r="B101" s="1" t="s">
        <v>703</v>
      </c>
      <c r="C101" s="28" t="s">
        <v>2588</v>
      </c>
      <c r="D101" s="11" t="s">
        <v>21</v>
      </c>
      <c r="E101" s="4">
        <v>102</v>
      </c>
      <c r="F101" s="8">
        <f>VLOOKUP(E101,episodes!$A$1:$B$76,2,FALSE)</f>
        <v>3</v>
      </c>
      <c r="G101" s="7" t="str">
        <f>VLOOKUP(E101,episodes!$A$1:$E$76,5,FALSE)</f>
        <v>Charlie X</v>
      </c>
      <c r="H101" s="7">
        <f>VLOOKUP(E101,episodes!$A$1:$D$76,3,FALSE)</f>
        <v>1</v>
      </c>
      <c r="I101" s="7">
        <f>VLOOKUP(E101,episodes!$A$1:$D$76,4,FALSE)</f>
        <v>2</v>
      </c>
      <c r="J101">
        <f>IF(E101&lt;&gt;E100,0,J100+1)</f>
        <v>0</v>
      </c>
      <c r="K101" s="12"/>
    </row>
    <row r="102" spans="1:11" x14ac:dyDescent="0.3">
      <c r="A102" s="2" t="s">
        <v>1955</v>
      </c>
      <c r="B102" s="1" t="s">
        <v>703</v>
      </c>
      <c r="C102" s="28" t="s">
        <v>1984</v>
      </c>
      <c r="D102" s="11" t="s">
        <v>21</v>
      </c>
      <c r="E102" s="4">
        <v>104</v>
      </c>
      <c r="F102" s="8">
        <f>VLOOKUP(E102,episodes!$A$1:$B$76,2,FALSE)</f>
        <v>5</v>
      </c>
      <c r="G102" s="7" t="str">
        <f>VLOOKUP(E102,episodes!$A$1:$E$76,5,FALSE)</f>
        <v>The Naked Time</v>
      </c>
      <c r="H102" s="7">
        <f>VLOOKUP(E102,episodes!$A$1:$D$76,3,FALSE)</f>
        <v>1</v>
      </c>
      <c r="I102" s="7">
        <f>VLOOKUP(E102,episodes!$A$1:$D$76,4,FALSE)</f>
        <v>4</v>
      </c>
      <c r="J102">
        <f>IF(E102&lt;&gt;E101,0,J101+1)</f>
        <v>0</v>
      </c>
      <c r="K102" s="12"/>
    </row>
    <row r="103" spans="1:11" x14ac:dyDescent="0.3">
      <c r="A103" s="2" t="s">
        <v>1955</v>
      </c>
      <c r="B103" s="1" t="s">
        <v>703</v>
      </c>
      <c r="C103" s="28" t="s">
        <v>1984</v>
      </c>
      <c r="D103" s="11" t="s">
        <v>21</v>
      </c>
      <c r="E103" s="4">
        <v>106</v>
      </c>
      <c r="F103" s="8">
        <f>VLOOKUP(E103,episodes!$A$1:$B$76,2,FALSE)</f>
        <v>7</v>
      </c>
      <c r="G103" s="7" t="str">
        <f>VLOOKUP(E103,episodes!$A$1:$E$76,5,FALSE)</f>
        <v>Mudd's Women</v>
      </c>
      <c r="H103" s="7">
        <f>VLOOKUP(E103,episodes!$A$1:$D$76,3,FALSE)</f>
        <v>1</v>
      </c>
      <c r="I103" s="7">
        <f>VLOOKUP(E103,episodes!$A$1:$D$76,4,FALSE)</f>
        <v>6</v>
      </c>
      <c r="J103">
        <f>IF(E103&lt;&gt;E102,0,J102+1)</f>
        <v>0</v>
      </c>
      <c r="K103" s="12"/>
    </row>
    <row r="104" spans="1:11" x14ac:dyDescent="0.3">
      <c r="A104" s="2" t="s">
        <v>1955</v>
      </c>
      <c r="B104" s="1" t="s">
        <v>703</v>
      </c>
      <c r="C104" s="28" t="s">
        <v>1984</v>
      </c>
      <c r="D104" s="11" t="s">
        <v>21</v>
      </c>
      <c r="E104" s="4">
        <v>108</v>
      </c>
      <c r="F104" s="8">
        <f>VLOOKUP(E104,episodes!$A$1:$B$76,2,FALSE)</f>
        <v>9</v>
      </c>
      <c r="G104" s="7" t="str">
        <f>VLOOKUP(E104,episodes!$A$1:$E$76,5,FALSE)</f>
        <v>Miri</v>
      </c>
      <c r="H104" s="7">
        <f>VLOOKUP(E104,episodes!$A$1:$D$76,3,FALSE)</f>
        <v>1</v>
      </c>
      <c r="I104" s="7">
        <f>VLOOKUP(E104,episodes!$A$1:$D$76,4,FALSE)</f>
        <v>8</v>
      </c>
      <c r="J104">
        <f>IF(E104&lt;&gt;E103,0,J103+1)</f>
        <v>0</v>
      </c>
      <c r="K104" s="12"/>
    </row>
    <row r="105" spans="1:11" x14ac:dyDescent="0.3">
      <c r="A105" s="2" t="s">
        <v>1955</v>
      </c>
      <c r="B105" s="1" t="s">
        <v>703</v>
      </c>
      <c r="C105" s="28" t="s">
        <v>1984</v>
      </c>
      <c r="D105" s="11" t="s">
        <v>21</v>
      </c>
      <c r="E105" s="4">
        <v>110</v>
      </c>
      <c r="F105" s="8">
        <f>VLOOKUP(E105,episodes!$A$1:$B$76,2,FALSE)</f>
        <v>11</v>
      </c>
      <c r="G105" s="7" t="str">
        <f>VLOOKUP(E105,episodes!$A$1:$E$76,5,FALSE)</f>
        <v>The Corbomite Maneuver</v>
      </c>
      <c r="H105" s="7">
        <f>VLOOKUP(E105,episodes!$A$1:$D$76,3,FALSE)</f>
        <v>1</v>
      </c>
      <c r="I105" s="7">
        <f>VLOOKUP(E105,episodes!$A$1:$D$76,4,FALSE)</f>
        <v>10</v>
      </c>
      <c r="J105">
        <f>IF(E105&lt;&gt;E104,0,J104+1)</f>
        <v>0</v>
      </c>
      <c r="K105" s="12"/>
    </row>
    <row r="106" spans="1:11" x14ac:dyDescent="0.3">
      <c r="A106" s="2" t="s">
        <v>1955</v>
      </c>
      <c r="B106" s="1" t="s">
        <v>703</v>
      </c>
      <c r="C106" s="28" t="s">
        <v>1984</v>
      </c>
      <c r="D106" s="11" t="s">
        <v>21</v>
      </c>
      <c r="E106" s="3">
        <v>120</v>
      </c>
      <c r="F106" s="8">
        <f>VLOOKUP(E106,episodes!$A$1:$B$76,2,FALSE)</f>
        <v>21</v>
      </c>
      <c r="G106" s="7" t="str">
        <f>VLOOKUP(E106,episodes!$A$1:$E$76,5,FALSE)</f>
        <v>Court Martial</v>
      </c>
      <c r="H106" s="7">
        <f>VLOOKUP(E106,episodes!$A$1:$D$76,3,FALSE)</f>
        <v>1</v>
      </c>
      <c r="I106" s="7">
        <f>VLOOKUP(E106,episodes!$A$1:$D$76,4,FALSE)</f>
        <v>20</v>
      </c>
      <c r="J106">
        <f>IF(E106&lt;&gt;E105,0,J105+1)</f>
        <v>0</v>
      </c>
      <c r="K106" s="12"/>
    </row>
    <row r="107" spans="1:11" x14ac:dyDescent="0.3">
      <c r="A107" s="2" t="s">
        <v>1955</v>
      </c>
      <c r="B107" s="1" t="s">
        <v>703</v>
      </c>
      <c r="C107" s="28" t="s">
        <v>1984</v>
      </c>
      <c r="D107" s="11" t="s">
        <v>21</v>
      </c>
      <c r="E107" s="3">
        <v>124</v>
      </c>
      <c r="F107" s="8">
        <f>VLOOKUP(E107,episodes!$A$1:$B$76,2,FALSE)</f>
        <v>25</v>
      </c>
      <c r="G107" s="7" t="str">
        <f>VLOOKUP(E107,episodes!$A$1:$E$76,5,FALSE)</f>
        <v>This Side of Paradise</v>
      </c>
      <c r="H107" s="7">
        <f>VLOOKUP(E107,episodes!$A$1:$D$76,3,FALSE)</f>
        <v>1</v>
      </c>
      <c r="I107" s="7">
        <f>VLOOKUP(E107,episodes!$A$1:$D$76,4,FALSE)</f>
        <v>24</v>
      </c>
      <c r="J107">
        <f>IF(E107&lt;&gt;E106,0,J106+1)</f>
        <v>0</v>
      </c>
      <c r="K107" s="12"/>
    </row>
    <row r="108" spans="1:11" x14ac:dyDescent="0.3">
      <c r="A108" s="2" t="s">
        <v>1959</v>
      </c>
      <c r="B108" s="1" t="s">
        <v>751</v>
      </c>
      <c r="C108" s="28" t="s">
        <v>1984</v>
      </c>
      <c r="D108" s="11" t="s">
        <v>85</v>
      </c>
      <c r="E108" s="3">
        <v>124</v>
      </c>
      <c r="F108" s="8">
        <f>VLOOKUP(E108,episodes!$A$1:$B$76,2,FALSE)</f>
        <v>25</v>
      </c>
      <c r="G108" s="7" t="str">
        <f>VLOOKUP(E108,episodes!$A$1:$E$76,5,FALSE)</f>
        <v>This Side of Paradise</v>
      </c>
      <c r="H108" s="7">
        <f>VLOOKUP(E108,episodes!$A$1:$D$76,3,FALSE)</f>
        <v>1</v>
      </c>
      <c r="I108" s="7">
        <f>VLOOKUP(E108,episodes!$A$1:$D$76,4,FALSE)</f>
        <v>24</v>
      </c>
      <c r="J108">
        <f>IF(E108&lt;&gt;E107,0,J107+1)</f>
        <v>1</v>
      </c>
      <c r="K108" s="12"/>
    </row>
    <row r="109" spans="1:11" x14ac:dyDescent="0.3">
      <c r="A109" s="27" t="s">
        <v>315</v>
      </c>
      <c r="B109" s="27" t="s">
        <v>702</v>
      </c>
      <c r="C109" s="28" t="s">
        <v>1984</v>
      </c>
      <c r="D109" s="11"/>
      <c r="E109" s="11">
        <v>205</v>
      </c>
      <c r="F109" s="8">
        <f>VLOOKUP(E109,episodes!$A$1:$B$81,2,FALSE)</f>
        <v>35</v>
      </c>
      <c r="G109" s="7" t="str">
        <f>VLOOKUP(E109,episodes!$A$1:$E$81,5,FALSE)</f>
        <v>The Apple</v>
      </c>
      <c r="H109" s="7">
        <f>VLOOKUP(E109,episodes!$A$1:$D$81,3,FALSE)</f>
        <v>2</v>
      </c>
      <c r="I109" s="7">
        <f>VLOOKUP(E109,episodes!$A$1:$D$81,4,FALSE)</f>
        <v>5</v>
      </c>
      <c r="J109">
        <f>IF(E109&lt;&gt;E108,0,J108+1)</f>
        <v>0</v>
      </c>
      <c r="K109" s="12"/>
    </row>
    <row r="110" spans="1:11" x14ac:dyDescent="0.3">
      <c r="A110" s="27" t="s">
        <v>315</v>
      </c>
      <c r="B110" s="27" t="s">
        <v>702</v>
      </c>
      <c r="C110" s="28" t="s">
        <v>1984</v>
      </c>
      <c r="D110" s="11"/>
      <c r="E110" s="11">
        <v>216</v>
      </c>
      <c r="F110" s="8">
        <f>VLOOKUP(E110,episodes!$A$1:$B$81,2,FALSE)</f>
        <v>46</v>
      </c>
      <c r="G110" s="7" t="str">
        <f>VLOOKUP(E110,episodes!$A$1:$E$81,5,FALSE)</f>
        <v>The Gamesters of Triskelion</v>
      </c>
      <c r="H110" s="7">
        <f>VLOOKUP(E110,episodes!$A$1:$D$81,3,FALSE)</f>
        <v>2</v>
      </c>
      <c r="I110" s="7">
        <f>VLOOKUP(E110,episodes!$A$1:$D$81,4,FALSE)</f>
        <v>16</v>
      </c>
      <c r="J110">
        <f>IF(E110&lt;&gt;E109,0,J109+1)</f>
        <v>0</v>
      </c>
      <c r="K110" s="12"/>
    </row>
    <row r="111" spans="1:11" x14ac:dyDescent="0.3">
      <c r="A111" s="27" t="s">
        <v>315</v>
      </c>
      <c r="B111" s="27" t="s">
        <v>702</v>
      </c>
      <c r="C111" s="28" t="s">
        <v>1984</v>
      </c>
      <c r="D111" s="11"/>
      <c r="E111" s="11">
        <v>222</v>
      </c>
      <c r="F111" s="8">
        <f>VLOOKUP(E111,episodes!$A$1:$B$81,2,FALSE)</f>
        <v>52</v>
      </c>
      <c r="G111" s="7" t="str">
        <f>VLOOKUP(E111,episodes!$A$1:$E$81,5,FALSE)</f>
        <v>By Any Other Name</v>
      </c>
      <c r="H111" s="7">
        <f>VLOOKUP(E111,episodes!$A$1:$D$81,3,FALSE)</f>
        <v>2</v>
      </c>
      <c r="I111" s="7">
        <f>VLOOKUP(E111,episodes!$A$1:$D$81,4,FALSE)</f>
        <v>22</v>
      </c>
      <c r="J111">
        <f>IF(E111&lt;&gt;E110,0,J110+1)</f>
        <v>0</v>
      </c>
      <c r="K111" s="12"/>
    </row>
  </sheetData>
  <sortState ref="A2:J111">
    <sortCondition ref="A2:A111"/>
    <sortCondition ref="E2:E111"/>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113"/>
  <sheetViews>
    <sheetView workbookViewId="0">
      <selection activeCell="I3" sqref="I3"/>
    </sheetView>
  </sheetViews>
  <sheetFormatPr defaultRowHeight="12" x14ac:dyDescent="0.3"/>
  <cols>
    <col min="1" max="1" width="11.77734375" bestFit="1" customWidth="1"/>
    <col min="2" max="2" width="12.33203125" bestFit="1" customWidth="1"/>
    <col min="3" max="3" width="34.77734375" bestFit="1" customWidth="1"/>
    <col min="4" max="4" width="7.88671875" bestFit="1" customWidth="1"/>
    <col min="5" max="5" width="7.5546875" bestFit="1" customWidth="1"/>
    <col min="6" max="6" width="28.109375" bestFit="1" customWidth="1"/>
    <col min="7" max="7" width="2" bestFit="1" customWidth="1"/>
    <col min="8" max="8" width="3" bestFit="1" customWidth="1"/>
    <col min="9" max="9" width="16.109375" bestFit="1" customWidth="1"/>
    <col min="10" max="10" width="5.21875" bestFit="1" customWidth="1"/>
  </cols>
  <sheetData>
    <row r="1" spans="1:10" x14ac:dyDescent="0.3">
      <c r="A1" s="34" t="s">
        <v>23</v>
      </c>
      <c r="B1" s="34" t="s">
        <v>738</v>
      </c>
      <c r="C1" s="35" t="s">
        <v>901</v>
      </c>
      <c r="D1" s="36" t="s">
        <v>898</v>
      </c>
      <c r="E1" s="37" t="s">
        <v>42</v>
      </c>
      <c r="F1" s="37" t="s">
        <v>43</v>
      </c>
      <c r="G1" s="37" t="s">
        <v>894</v>
      </c>
      <c r="H1" s="37" t="s">
        <v>895</v>
      </c>
      <c r="I1" s="36" t="s">
        <v>1744</v>
      </c>
      <c r="J1" s="36" t="s">
        <v>1745</v>
      </c>
    </row>
    <row r="2" spans="1:10" x14ac:dyDescent="0.3">
      <c r="A2" s="40" t="s">
        <v>1967</v>
      </c>
      <c r="B2" s="34" t="s">
        <v>776</v>
      </c>
      <c r="C2" s="35" t="s">
        <v>1989</v>
      </c>
      <c r="D2" s="41">
        <v>101</v>
      </c>
      <c r="E2" s="42">
        <f>VLOOKUP(D2,episodes!$A$1:$B$76,2,FALSE)</f>
        <v>2</v>
      </c>
      <c r="F2" s="37" t="str">
        <f>VLOOKUP(D2,episodes!$A$1:$E$76,5,FALSE)</f>
        <v>The Man Trap</v>
      </c>
      <c r="G2" s="37">
        <f>VLOOKUP(D2,episodes!$A$1:$D$76,3,FALSE)</f>
        <v>1</v>
      </c>
      <c r="H2" s="37">
        <f>VLOOKUP(D2,episodes!$A$1:$D$76,4,FALSE)</f>
        <v>1</v>
      </c>
      <c r="I2" s="36">
        <v>0</v>
      </c>
      <c r="J2" s="43" t="s">
        <v>85</v>
      </c>
    </row>
    <row r="3" spans="1:10" x14ac:dyDescent="0.3">
      <c r="A3" s="40" t="s">
        <v>1967</v>
      </c>
      <c r="B3" s="34" t="s">
        <v>776</v>
      </c>
      <c r="C3" s="35" t="s">
        <v>1990</v>
      </c>
      <c r="D3" s="41">
        <v>101</v>
      </c>
      <c r="E3" s="42">
        <f>VLOOKUP(D3,episodes!$A$1:$B$76,2,FALSE)</f>
        <v>2</v>
      </c>
      <c r="F3" s="37" t="str">
        <f>VLOOKUP(D3,episodes!$A$1:$E$76,5,FALSE)</f>
        <v>The Man Trap</v>
      </c>
      <c r="G3" s="37">
        <f>VLOOKUP(D3,episodes!$A$1:$D$76,3,FALSE)</f>
        <v>1</v>
      </c>
      <c r="H3" s="37">
        <f>VLOOKUP(D3,episodes!$A$1:$D$76,4,FALSE)</f>
        <v>1</v>
      </c>
      <c r="I3" s="36">
        <v>1</v>
      </c>
      <c r="J3" s="43" t="s">
        <v>85</v>
      </c>
    </row>
    <row r="4" spans="1:10" x14ac:dyDescent="0.3">
      <c r="A4" s="40" t="s">
        <v>1967</v>
      </c>
      <c r="B4" s="34" t="s">
        <v>776</v>
      </c>
      <c r="C4" s="35" t="s">
        <v>1990</v>
      </c>
      <c r="D4" s="41">
        <v>101</v>
      </c>
      <c r="E4" s="42">
        <f>VLOOKUP(D4,episodes!$A$1:$B$76,2,FALSE)</f>
        <v>2</v>
      </c>
      <c r="F4" s="37" t="str">
        <f>VLOOKUP(D4,episodes!$A$1:$E$76,5,FALSE)</f>
        <v>The Man Trap</v>
      </c>
      <c r="G4" s="37">
        <f>VLOOKUP(D4,episodes!$A$1:$D$76,3,FALSE)</f>
        <v>1</v>
      </c>
      <c r="H4" s="37">
        <f>VLOOKUP(D4,episodes!$A$1:$D$76,4,FALSE)</f>
        <v>1</v>
      </c>
      <c r="I4" s="36">
        <v>2</v>
      </c>
      <c r="J4" s="43" t="s">
        <v>85</v>
      </c>
    </row>
    <row r="5" spans="1:10" x14ac:dyDescent="0.3">
      <c r="A5" s="40" t="s">
        <v>1967</v>
      </c>
      <c r="B5" s="34" t="s">
        <v>776</v>
      </c>
      <c r="C5" s="35" t="s">
        <v>1990</v>
      </c>
      <c r="D5" s="41">
        <v>101</v>
      </c>
      <c r="E5" s="42">
        <f>VLOOKUP(D5,episodes!$A$1:$B$76,2,FALSE)</f>
        <v>2</v>
      </c>
      <c r="F5" s="37" t="str">
        <f>VLOOKUP(D5,episodes!$A$1:$E$76,5,FALSE)</f>
        <v>The Man Trap</v>
      </c>
      <c r="G5" s="37">
        <f>VLOOKUP(D5,episodes!$A$1:$D$76,3,FALSE)</f>
        <v>1</v>
      </c>
      <c r="H5" s="37">
        <f>VLOOKUP(D5,episodes!$A$1:$D$76,4,FALSE)</f>
        <v>1</v>
      </c>
      <c r="I5" s="36">
        <v>3</v>
      </c>
      <c r="J5" s="43" t="s">
        <v>85</v>
      </c>
    </row>
    <row r="6" spans="1:10" x14ac:dyDescent="0.3">
      <c r="A6" s="40" t="s">
        <v>1967</v>
      </c>
      <c r="B6" s="34" t="s">
        <v>776</v>
      </c>
      <c r="C6" s="35" t="s">
        <v>1990</v>
      </c>
      <c r="D6" s="41">
        <v>101</v>
      </c>
      <c r="E6" s="42">
        <f>VLOOKUP(D6,episodes!$A$1:$B$76,2,FALSE)</f>
        <v>2</v>
      </c>
      <c r="F6" s="37" t="str">
        <f>VLOOKUP(D6,episodes!$A$1:$E$76,5,FALSE)</f>
        <v>The Man Trap</v>
      </c>
      <c r="G6" s="37">
        <f>VLOOKUP(D6,episodes!$A$1:$D$76,3,FALSE)</f>
        <v>1</v>
      </c>
      <c r="H6" s="37">
        <f>VLOOKUP(D6,episodes!$A$1:$D$76,4,FALSE)</f>
        <v>1</v>
      </c>
      <c r="I6" s="36">
        <v>4</v>
      </c>
      <c r="J6" s="43" t="s">
        <v>85</v>
      </c>
    </row>
    <row r="7" spans="1:10" x14ac:dyDescent="0.3">
      <c r="A7" s="40" t="s">
        <v>1967</v>
      </c>
      <c r="B7" s="34" t="s">
        <v>776</v>
      </c>
      <c r="C7" s="35" t="s">
        <v>1990</v>
      </c>
      <c r="D7" s="41">
        <v>101</v>
      </c>
      <c r="E7" s="42">
        <f>VLOOKUP(D7,episodes!$A$1:$B$76,2,FALSE)</f>
        <v>2</v>
      </c>
      <c r="F7" s="37" t="str">
        <f>VLOOKUP(D7,episodes!$A$1:$E$76,5,FALSE)</f>
        <v>The Man Trap</v>
      </c>
      <c r="G7" s="37">
        <f>VLOOKUP(D7,episodes!$A$1:$D$76,3,FALSE)</f>
        <v>1</v>
      </c>
      <c r="H7" s="37">
        <f>VLOOKUP(D7,episodes!$A$1:$D$76,4,FALSE)</f>
        <v>1</v>
      </c>
      <c r="I7" s="36">
        <v>5</v>
      </c>
      <c r="J7" s="43" t="s">
        <v>85</v>
      </c>
    </row>
    <row r="8" spans="1:10" x14ac:dyDescent="0.3">
      <c r="A8" s="40" t="s">
        <v>1967</v>
      </c>
      <c r="B8" s="34" t="s">
        <v>776</v>
      </c>
      <c r="C8" s="35" t="s">
        <v>1990</v>
      </c>
      <c r="D8" s="41">
        <v>102</v>
      </c>
      <c r="E8" s="42">
        <f>VLOOKUP(D8,episodes!$A$1:$B$76,2,FALSE)</f>
        <v>3</v>
      </c>
      <c r="F8" s="37" t="str">
        <f>VLOOKUP(D8,episodes!$A$1:$E$76,5,FALSE)</f>
        <v>Charlie X</v>
      </c>
      <c r="G8" s="37">
        <f>VLOOKUP(D8,episodes!$A$1:$D$76,3,FALSE)</f>
        <v>1</v>
      </c>
      <c r="H8" s="37">
        <f>VLOOKUP(D8,episodes!$A$1:$D$76,4,FALSE)</f>
        <v>2</v>
      </c>
      <c r="I8" s="36">
        <v>0</v>
      </c>
      <c r="J8" s="43" t="s">
        <v>85</v>
      </c>
    </row>
    <row r="9" spans="1:10" x14ac:dyDescent="0.3">
      <c r="A9" s="40" t="s">
        <v>1967</v>
      </c>
      <c r="B9" s="34" t="s">
        <v>776</v>
      </c>
      <c r="C9" s="35" t="s">
        <v>1990</v>
      </c>
      <c r="D9" s="41">
        <v>103</v>
      </c>
      <c r="E9" s="42">
        <f>VLOOKUP(D9,episodes!$A$1:$B$76,2,FALSE)</f>
        <v>4</v>
      </c>
      <c r="F9" s="37" t="str">
        <f>VLOOKUP(D9,episodes!$A$1:$E$76,5,FALSE)</f>
        <v>Where No Man Has Gone Before</v>
      </c>
      <c r="G9" s="37">
        <f>VLOOKUP(D9,episodes!$A$1:$D$76,3,FALSE)</f>
        <v>1</v>
      </c>
      <c r="H9" s="37">
        <f>VLOOKUP(D9,episodes!$A$1:$D$76,4,FALSE)</f>
        <v>3</v>
      </c>
      <c r="I9" s="36">
        <v>0</v>
      </c>
      <c r="J9" s="43" t="s">
        <v>85</v>
      </c>
    </row>
    <row r="10" spans="1:10" x14ac:dyDescent="0.3">
      <c r="A10" s="40" t="s">
        <v>1967</v>
      </c>
      <c r="B10" s="34" t="s">
        <v>776</v>
      </c>
      <c r="C10" s="35" t="s">
        <v>1990</v>
      </c>
      <c r="D10" s="41">
        <v>103</v>
      </c>
      <c r="E10" s="42">
        <f>VLOOKUP(D10,episodes!$A$1:$B$76,2,FALSE)</f>
        <v>4</v>
      </c>
      <c r="F10" s="37" t="str">
        <f>VLOOKUP(D10,episodes!$A$1:$E$76,5,FALSE)</f>
        <v>Where No Man Has Gone Before</v>
      </c>
      <c r="G10" s="37">
        <f>VLOOKUP(D10,episodes!$A$1:$D$76,3,FALSE)</f>
        <v>1</v>
      </c>
      <c r="H10" s="37">
        <f>VLOOKUP(D10,episodes!$A$1:$D$76,4,FALSE)</f>
        <v>3</v>
      </c>
      <c r="I10" s="36">
        <v>1</v>
      </c>
      <c r="J10" s="43" t="s">
        <v>85</v>
      </c>
    </row>
    <row r="11" spans="1:10" x14ac:dyDescent="0.3">
      <c r="A11" s="40" t="s">
        <v>1967</v>
      </c>
      <c r="B11" s="34" t="s">
        <v>776</v>
      </c>
      <c r="C11" s="35" t="s">
        <v>1990</v>
      </c>
      <c r="D11" s="41">
        <v>103</v>
      </c>
      <c r="E11" s="42">
        <f>VLOOKUP(D11,episodes!$A$1:$B$76,2,FALSE)</f>
        <v>4</v>
      </c>
      <c r="F11" s="37" t="str">
        <f>VLOOKUP(D11,episodes!$A$1:$E$76,5,FALSE)</f>
        <v>Where No Man Has Gone Before</v>
      </c>
      <c r="G11" s="37">
        <f>VLOOKUP(D11,episodes!$A$1:$D$76,3,FALSE)</f>
        <v>1</v>
      </c>
      <c r="H11" s="37">
        <f>VLOOKUP(D11,episodes!$A$1:$D$76,4,FALSE)</f>
        <v>3</v>
      </c>
      <c r="I11" s="36">
        <v>2</v>
      </c>
      <c r="J11" s="43" t="s">
        <v>85</v>
      </c>
    </row>
    <row r="12" spans="1:10" x14ac:dyDescent="0.3">
      <c r="A12" s="40" t="s">
        <v>1967</v>
      </c>
      <c r="B12" s="34" t="s">
        <v>776</v>
      </c>
      <c r="C12" s="35" t="s">
        <v>1990</v>
      </c>
      <c r="D12" s="41">
        <v>103</v>
      </c>
      <c r="E12" s="42">
        <f>VLOOKUP(D12,episodes!$A$1:$B$76,2,FALSE)</f>
        <v>4</v>
      </c>
      <c r="F12" s="37" t="str">
        <f>VLOOKUP(D12,episodes!$A$1:$E$76,5,FALSE)</f>
        <v>Where No Man Has Gone Before</v>
      </c>
      <c r="G12" s="37">
        <f>VLOOKUP(D12,episodes!$A$1:$D$76,3,FALSE)</f>
        <v>1</v>
      </c>
      <c r="H12" s="37">
        <f>VLOOKUP(D12,episodes!$A$1:$D$76,4,FALSE)</f>
        <v>3</v>
      </c>
      <c r="I12" s="36">
        <v>3</v>
      </c>
      <c r="J12" s="43" t="s">
        <v>85</v>
      </c>
    </row>
    <row r="13" spans="1:10" x14ac:dyDescent="0.3">
      <c r="A13" s="40" t="s">
        <v>1967</v>
      </c>
      <c r="B13" s="34" t="s">
        <v>776</v>
      </c>
      <c r="C13" s="35" t="s">
        <v>2020</v>
      </c>
      <c r="D13" s="41">
        <v>104</v>
      </c>
      <c r="E13" s="42">
        <f>VLOOKUP(D13,episodes!$A$1:$B$76,2,FALSE)</f>
        <v>5</v>
      </c>
      <c r="F13" s="37" t="str">
        <f>VLOOKUP(D13,episodes!$A$1:$E$76,5,FALSE)</f>
        <v>The Naked Time</v>
      </c>
      <c r="G13" s="37">
        <f>VLOOKUP(D13,episodes!$A$1:$D$76,3,FALSE)</f>
        <v>1</v>
      </c>
      <c r="H13" s="37">
        <f>VLOOKUP(D13,episodes!$A$1:$D$76,4,FALSE)</f>
        <v>4</v>
      </c>
      <c r="I13" s="36">
        <v>0</v>
      </c>
      <c r="J13" s="43" t="s">
        <v>85</v>
      </c>
    </row>
    <row r="14" spans="1:10" x14ac:dyDescent="0.3">
      <c r="A14" s="40" t="s">
        <v>1967</v>
      </c>
      <c r="B14" s="34" t="s">
        <v>776</v>
      </c>
      <c r="C14" s="35" t="s">
        <v>2020</v>
      </c>
      <c r="D14" s="41">
        <v>104</v>
      </c>
      <c r="E14" s="42">
        <f>VLOOKUP(D14,episodes!$A$1:$B$76,2,FALSE)</f>
        <v>5</v>
      </c>
      <c r="F14" s="37" t="str">
        <f>VLOOKUP(D14,episodes!$A$1:$E$76,5,FALSE)</f>
        <v>The Naked Time</v>
      </c>
      <c r="G14" s="37">
        <f>VLOOKUP(D14,episodes!$A$1:$D$76,3,FALSE)</f>
        <v>1</v>
      </c>
      <c r="H14" s="37">
        <f>VLOOKUP(D14,episodes!$A$1:$D$76,4,FALSE)</f>
        <v>4</v>
      </c>
      <c r="I14" s="36">
        <v>1</v>
      </c>
      <c r="J14" s="43" t="s">
        <v>85</v>
      </c>
    </row>
    <row r="15" spans="1:10" x14ac:dyDescent="0.3">
      <c r="A15" s="40" t="s">
        <v>1967</v>
      </c>
      <c r="B15" s="34" t="s">
        <v>776</v>
      </c>
      <c r="C15" s="35" t="s">
        <v>1989</v>
      </c>
      <c r="D15" s="41">
        <v>104</v>
      </c>
      <c r="E15" s="42">
        <f>VLOOKUP(D15,episodes!$A$1:$B$76,2,FALSE)</f>
        <v>5</v>
      </c>
      <c r="F15" s="37" t="str">
        <f>VLOOKUP(D15,episodes!$A$1:$E$76,5,FALSE)</f>
        <v>The Naked Time</v>
      </c>
      <c r="G15" s="37">
        <f>VLOOKUP(D15,episodes!$A$1:$D$76,3,FALSE)</f>
        <v>1</v>
      </c>
      <c r="H15" s="37">
        <f>VLOOKUP(D15,episodes!$A$1:$D$76,4,FALSE)</f>
        <v>4</v>
      </c>
      <c r="I15" s="36">
        <v>2</v>
      </c>
      <c r="J15" s="43" t="s">
        <v>85</v>
      </c>
    </row>
    <row r="16" spans="1:10" x14ac:dyDescent="0.3">
      <c r="A16" s="40" t="s">
        <v>1967</v>
      </c>
      <c r="B16" s="34" t="s">
        <v>776</v>
      </c>
      <c r="C16" s="35" t="s">
        <v>1990</v>
      </c>
      <c r="D16" s="41">
        <v>104</v>
      </c>
      <c r="E16" s="42">
        <f>VLOOKUP(D16,episodes!$A$1:$B$76,2,FALSE)</f>
        <v>5</v>
      </c>
      <c r="F16" s="37" t="str">
        <f>VLOOKUP(D16,episodes!$A$1:$E$76,5,FALSE)</f>
        <v>The Naked Time</v>
      </c>
      <c r="G16" s="37">
        <f>VLOOKUP(D16,episodes!$A$1:$D$76,3,FALSE)</f>
        <v>1</v>
      </c>
      <c r="H16" s="37">
        <f>VLOOKUP(D16,episodes!$A$1:$D$76,4,FALSE)</f>
        <v>4</v>
      </c>
      <c r="I16" s="36">
        <v>3</v>
      </c>
      <c r="J16" s="43" t="s">
        <v>85</v>
      </c>
    </row>
    <row r="17" spans="1:10" x14ac:dyDescent="0.3">
      <c r="A17" s="40" t="s">
        <v>1967</v>
      </c>
      <c r="B17" s="34" t="s">
        <v>776</v>
      </c>
      <c r="C17" s="35" t="s">
        <v>1990</v>
      </c>
      <c r="D17" s="41">
        <v>104</v>
      </c>
      <c r="E17" s="42">
        <f>VLOOKUP(D17,episodes!$A$1:$B$76,2,FALSE)</f>
        <v>5</v>
      </c>
      <c r="F17" s="37" t="str">
        <f>VLOOKUP(D17,episodes!$A$1:$E$76,5,FALSE)</f>
        <v>The Naked Time</v>
      </c>
      <c r="G17" s="37">
        <f>VLOOKUP(D17,episodes!$A$1:$D$76,3,FALSE)</f>
        <v>1</v>
      </c>
      <c r="H17" s="37">
        <f>VLOOKUP(D17,episodes!$A$1:$D$76,4,FALSE)</f>
        <v>4</v>
      </c>
      <c r="I17" s="36">
        <v>4</v>
      </c>
      <c r="J17" s="43" t="s">
        <v>85</v>
      </c>
    </row>
    <row r="18" spans="1:10" x14ac:dyDescent="0.3">
      <c r="A18" s="40" t="s">
        <v>1967</v>
      </c>
      <c r="B18" s="34" t="s">
        <v>776</v>
      </c>
      <c r="C18" s="35" t="s">
        <v>1990</v>
      </c>
      <c r="D18" s="41">
        <v>104</v>
      </c>
      <c r="E18" s="42">
        <f>VLOOKUP(D18,episodes!$A$1:$B$76,2,FALSE)</f>
        <v>5</v>
      </c>
      <c r="F18" s="37" t="str">
        <f>VLOOKUP(D18,episodes!$A$1:$E$76,5,FALSE)</f>
        <v>The Naked Time</v>
      </c>
      <c r="G18" s="37">
        <f>VLOOKUP(D18,episodes!$A$1:$D$76,3,FALSE)</f>
        <v>1</v>
      </c>
      <c r="H18" s="37">
        <f>VLOOKUP(D18,episodes!$A$1:$D$76,4,FALSE)</f>
        <v>4</v>
      </c>
      <c r="I18" s="36">
        <v>5</v>
      </c>
      <c r="J18" s="43" t="s">
        <v>85</v>
      </c>
    </row>
    <row r="19" spans="1:10" x14ac:dyDescent="0.3">
      <c r="A19" s="40" t="s">
        <v>1967</v>
      </c>
      <c r="B19" s="34" t="s">
        <v>776</v>
      </c>
      <c r="C19" s="35" t="s">
        <v>1989</v>
      </c>
      <c r="D19" s="41">
        <v>105</v>
      </c>
      <c r="E19" s="42">
        <f>VLOOKUP(D19,episodes!$A$1:$B$76,2,FALSE)</f>
        <v>6</v>
      </c>
      <c r="F19" s="37" t="str">
        <f>VLOOKUP(D19,episodes!$A$1:$E$76,5,FALSE)</f>
        <v>The Enemy Within</v>
      </c>
      <c r="G19" s="37">
        <f>VLOOKUP(D19,episodes!$A$1:$D$76,3,FALSE)</f>
        <v>1</v>
      </c>
      <c r="H19" s="37">
        <f>VLOOKUP(D19,episodes!$A$1:$D$76,4,FALSE)</f>
        <v>5</v>
      </c>
      <c r="I19" s="36">
        <v>0</v>
      </c>
      <c r="J19" s="43" t="s">
        <v>85</v>
      </c>
    </row>
    <row r="20" spans="1:10" x14ac:dyDescent="0.3">
      <c r="A20" s="40" t="s">
        <v>1967</v>
      </c>
      <c r="B20" s="34" t="s">
        <v>776</v>
      </c>
      <c r="C20" s="35" t="s">
        <v>1990</v>
      </c>
      <c r="D20" s="41">
        <v>105</v>
      </c>
      <c r="E20" s="42">
        <f>VLOOKUP(D20,episodes!$A$1:$B$76,2,FALSE)</f>
        <v>6</v>
      </c>
      <c r="F20" s="37" t="str">
        <f>VLOOKUP(D20,episodes!$A$1:$E$76,5,FALSE)</f>
        <v>The Enemy Within</v>
      </c>
      <c r="G20" s="37">
        <f>VLOOKUP(D20,episodes!$A$1:$D$76,3,FALSE)</f>
        <v>1</v>
      </c>
      <c r="H20" s="37">
        <f>VLOOKUP(D20,episodes!$A$1:$D$76,4,FALSE)</f>
        <v>5</v>
      </c>
      <c r="I20" s="36">
        <v>1</v>
      </c>
      <c r="J20" s="43" t="s">
        <v>85</v>
      </c>
    </row>
    <row r="21" spans="1:10" x14ac:dyDescent="0.3">
      <c r="A21" s="40" t="s">
        <v>1967</v>
      </c>
      <c r="B21" s="34" t="s">
        <v>776</v>
      </c>
      <c r="C21" s="35" t="s">
        <v>1990</v>
      </c>
      <c r="D21" s="41">
        <v>105</v>
      </c>
      <c r="E21" s="42">
        <f>VLOOKUP(D21,episodes!$A$1:$B$76,2,FALSE)</f>
        <v>6</v>
      </c>
      <c r="F21" s="37" t="str">
        <f>VLOOKUP(D21,episodes!$A$1:$E$76,5,FALSE)</f>
        <v>The Enemy Within</v>
      </c>
      <c r="G21" s="37">
        <f>VLOOKUP(D21,episodes!$A$1:$D$76,3,FALSE)</f>
        <v>1</v>
      </c>
      <c r="H21" s="37">
        <f>VLOOKUP(D21,episodes!$A$1:$D$76,4,FALSE)</f>
        <v>5</v>
      </c>
      <c r="I21" s="36">
        <v>2</v>
      </c>
      <c r="J21" s="43" t="s">
        <v>85</v>
      </c>
    </row>
    <row r="22" spans="1:10" x14ac:dyDescent="0.3">
      <c r="A22" s="40" t="s">
        <v>1967</v>
      </c>
      <c r="B22" s="34" t="s">
        <v>776</v>
      </c>
      <c r="C22" s="35" t="s">
        <v>1990</v>
      </c>
      <c r="D22" s="41">
        <v>105</v>
      </c>
      <c r="E22" s="42">
        <f>VLOOKUP(D22,episodes!$A$1:$B$76,2,FALSE)</f>
        <v>6</v>
      </c>
      <c r="F22" s="37" t="str">
        <f>VLOOKUP(D22,episodes!$A$1:$E$76,5,FALSE)</f>
        <v>The Enemy Within</v>
      </c>
      <c r="G22" s="37">
        <f>VLOOKUP(D22,episodes!$A$1:$D$76,3,FALSE)</f>
        <v>1</v>
      </c>
      <c r="H22" s="37">
        <f>VLOOKUP(D22,episodes!$A$1:$D$76,4,FALSE)</f>
        <v>5</v>
      </c>
      <c r="I22" s="36">
        <v>3</v>
      </c>
      <c r="J22" s="43" t="s">
        <v>85</v>
      </c>
    </row>
    <row r="23" spans="1:10" x14ac:dyDescent="0.3">
      <c r="A23" s="40" t="s">
        <v>1967</v>
      </c>
      <c r="B23" s="34" t="s">
        <v>776</v>
      </c>
      <c r="C23" s="35" t="s">
        <v>2039</v>
      </c>
      <c r="D23" s="41">
        <v>105</v>
      </c>
      <c r="E23" s="42">
        <f>VLOOKUP(D23,episodes!$A$1:$B$76,2,FALSE)</f>
        <v>6</v>
      </c>
      <c r="F23" s="37" t="str">
        <f>VLOOKUP(D23,episodes!$A$1:$E$76,5,FALSE)</f>
        <v>The Enemy Within</v>
      </c>
      <c r="G23" s="37">
        <f>VLOOKUP(D23,episodes!$A$1:$D$76,3,FALSE)</f>
        <v>1</v>
      </c>
      <c r="H23" s="37">
        <f>VLOOKUP(D23,episodes!$A$1:$D$76,4,FALSE)</f>
        <v>5</v>
      </c>
      <c r="I23" s="36">
        <v>4</v>
      </c>
      <c r="J23" s="43" t="s">
        <v>85</v>
      </c>
    </row>
    <row r="24" spans="1:10" x14ac:dyDescent="0.3">
      <c r="A24" s="40" t="s">
        <v>1967</v>
      </c>
      <c r="B24" s="34" t="s">
        <v>776</v>
      </c>
      <c r="C24" s="35" t="s">
        <v>1990</v>
      </c>
      <c r="D24" s="41">
        <v>106</v>
      </c>
      <c r="E24" s="42">
        <f>VLOOKUP(D24,episodes!$A$1:$B$76,2,FALSE)</f>
        <v>7</v>
      </c>
      <c r="F24" s="37" t="str">
        <f>VLOOKUP(D24,episodes!$A$1:$E$76,5,FALSE)</f>
        <v>Mudd's Women</v>
      </c>
      <c r="G24" s="37">
        <f>VLOOKUP(D24,episodes!$A$1:$D$76,3,FALSE)</f>
        <v>1</v>
      </c>
      <c r="H24" s="37">
        <f>VLOOKUP(D24,episodes!$A$1:$D$76,4,FALSE)</f>
        <v>6</v>
      </c>
      <c r="I24" s="36">
        <v>0</v>
      </c>
      <c r="J24" s="43" t="s">
        <v>85</v>
      </c>
    </row>
    <row r="25" spans="1:10" x14ac:dyDescent="0.3">
      <c r="A25" s="40" t="s">
        <v>1967</v>
      </c>
      <c r="B25" s="34" t="s">
        <v>776</v>
      </c>
      <c r="C25" s="35" t="s">
        <v>1990</v>
      </c>
      <c r="D25" s="41">
        <v>106</v>
      </c>
      <c r="E25" s="42">
        <f>VLOOKUP(D25,episodes!$A$1:$B$76,2,FALSE)</f>
        <v>7</v>
      </c>
      <c r="F25" s="37" t="str">
        <f>VLOOKUP(D25,episodes!$A$1:$E$76,5,FALSE)</f>
        <v>Mudd's Women</v>
      </c>
      <c r="G25" s="37">
        <f>VLOOKUP(D25,episodes!$A$1:$D$76,3,FALSE)</f>
        <v>1</v>
      </c>
      <c r="H25" s="37">
        <f>VLOOKUP(D25,episodes!$A$1:$D$76,4,FALSE)</f>
        <v>6</v>
      </c>
      <c r="I25" s="36">
        <v>1</v>
      </c>
      <c r="J25" s="43" t="s">
        <v>85</v>
      </c>
    </row>
    <row r="26" spans="1:10" x14ac:dyDescent="0.3">
      <c r="A26" s="40" t="s">
        <v>1967</v>
      </c>
      <c r="B26" s="34" t="s">
        <v>776</v>
      </c>
      <c r="C26" s="35" t="s">
        <v>1990</v>
      </c>
      <c r="D26" s="41">
        <v>106</v>
      </c>
      <c r="E26" s="42">
        <f>VLOOKUP(D26,episodes!$A$1:$B$76,2,FALSE)</f>
        <v>7</v>
      </c>
      <c r="F26" s="37" t="str">
        <f>VLOOKUP(D26,episodes!$A$1:$E$76,5,FALSE)</f>
        <v>Mudd's Women</v>
      </c>
      <c r="G26" s="37">
        <f>VLOOKUP(D26,episodes!$A$1:$D$76,3,FALSE)</f>
        <v>1</v>
      </c>
      <c r="H26" s="37">
        <f>VLOOKUP(D26,episodes!$A$1:$D$76,4,FALSE)</f>
        <v>6</v>
      </c>
      <c r="I26" s="36">
        <v>2</v>
      </c>
      <c r="J26" s="43" t="s">
        <v>85</v>
      </c>
    </row>
    <row r="27" spans="1:10" x14ac:dyDescent="0.3">
      <c r="A27" s="40" t="s">
        <v>1967</v>
      </c>
      <c r="B27" s="34" t="s">
        <v>776</v>
      </c>
      <c r="C27" s="35" t="s">
        <v>1990</v>
      </c>
      <c r="D27" s="41">
        <v>106</v>
      </c>
      <c r="E27" s="42">
        <f>VLOOKUP(D27,episodes!$A$1:$B$76,2,FALSE)</f>
        <v>7</v>
      </c>
      <c r="F27" s="37" t="str">
        <f>VLOOKUP(D27,episodes!$A$1:$E$76,5,FALSE)</f>
        <v>Mudd's Women</v>
      </c>
      <c r="G27" s="37">
        <f>VLOOKUP(D27,episodes!$A$1:$D$76,3,FALSE)</f>
        <v>1</v>
      </c>
      <c r="H27" s="37">
        <f>VLOOKUP(D27,episodes!$A$1:$D$76,4,FALSE)</f>
        <v>6</v>
      </c>
      <c r="I27" s="36">
        <v>3</v>
      </c>
      <c r="J27" s="43" t="s">
        <v>85</v>
      </c>
    </row>
    <row r="28" spans="1:10" x14ac:dyDescent="0.3">
      <c r="A28" s="40" t="s">
        <v>1967</v>
      </c>
      <c r="B28" s="34" t="s">
        <v>776</v>
      </c>
      <c r="C28" s="35" t="s">
        <v>1990</v>
      </c>
      <c r="D28" s="41">
        <v>106</v>
      </c>
      <c r="E28" s="42">
        <f>VLOOKUP(D28,episodes!$A$1:$B$76,2,FALSE)</f>
        <v>7</v>
      </c>
      <c r="F28" s="37" t="str">
        <f>VLOOKUP(D28,episodes!$A$1:$E$76,5,FALSE)</f>
        <v>Mudd's Women</v>
      </c>
      <c r="G28" s="37">
        <f>VLOOKUP(D28,episodes!$A$1:$D$76,3,FALSE)</f>
        <v>1</v>
      </c>
      <c r="H28" s="37">
        <f>VLOOKUP(D28,episodes!$A$1:$D$76,4,FALSE)</f>
        <v>6</v>
      </c>
      <c r="I28" s="36">
        <v>4</v>
      </c>
      <c r="J28" s="43" t="s">
        <v>85</v>
      </c>
    </row>
    <row r="29" spans="1:10" x14ac:dyDescent="0.3">
      <c r="A29" s="40" t="s">
        <v>1967</v>
      </c>
      <c r="B29" s="34" t="s">
        <v>776</v>
      </c>
      <c r="C29" s="35" t="s">
        <v>1990</v>
      </c>
      <c r="D29" s="41">
        <v>106</v>
      </c>
      <c r="E29" s="42">
        <f>VLOOKUP(D29,episodes!$A$1:$B$76,2,FALSE)</f>
        <v>7</v>
      </c>
      <c r="F29" s="37" t="str">
        <f>VLOOKUP(D29,episodes!$A$1:$E$76,5,FALSE)</f>
        <v>Mudd's Women</v>
      </c>
      <c r="G29" s="37">
        <f>VLOOKUP(D29,episodes!$A$1:$D$76,3,FALSE)</f>
        <v>1</v>
      </c>
      <c r="H29" s="37">
        <f>VLOOKUP(D29,episodes!$A$1:$D$76,4,FALSE)</f>
        <v>6</v>
      </c>
      <c r="I29" s="36">
        <v>5</v>
      </c>
      <c r="J29" s="43" t="s">
        <v>85</v>
      </c>
    </row>
    <row r="30" spans="1:10" x14ac:dyDescent="0.3">
      <c r="A30" s="40" t="s">
        <v>1967</v>
      </c>
      <c r="B30" s="34" t="s">
        <v>776</v>
      </c>
      <c r="C30" s="35" t="s">
        <v>1990</v>
      </c>
      <c r="D30" s="41">
        <v>107</v>
      </c>
      <c r="E30" s="42">
        <f>VLOOKUP(D30,episodes!$A$1:$B$76,2,FALSE)</f>
        <v>8</v>
      </c>
      <c r="F30" s="37" t="str">
        <f>VLOOKUP(D30,episodes!$A$1:$E$76,5,FALSE)</f>
        <v>What Are Little Girls Made Of?</v>
      </c>
      <c r="G30" s="37">
        <f>VLOOKUP(D30,episodes!$A$1:$D$76,3,FALSE)</f>
        <v>1</v>
      </c>
      <c r="H30" s="37">
        <f>VLOOKUP(D30,episodes!$A$1:$D$76,4,FALSE)</f>
        <v>7</v>
      </c>
      <c r="I30" s="36">
        <v>0</v>
      </c>
      <c r="J30" s="43" t="s">
        <v>85</v>
      </c>
    </row>
    <row r="31" spans="1:10" x14ac:dyDescent="0.3">
      <c r="A31" s="40" t="s">
        <v>1967</v>
      </c>
      <c r="B31" s="34" t="s">
        <v>776</v>
      </c>
      <c r="C31" s="35" t="s">
        <v>1990</v>
      </c>
      <c r="D31" s="41">
        <v>108</v>
      </c>
      <c r="E31" s="42">
        <f>VLOOKUP(D31,episodes!$A$1:$B$76,2,FALSE)</f>
        <v>9</v>
      </c>
      <c r="F31" s="37" t="str">
        <f>VLOOKUP(D31,episodes!$A$1:$E$76,5,FALSE)</f>
        <v>Miri</v>
      </c>
      <c r="G31" s="37">
        <f>VLOOKUP(D31,episodes!$A$1:$D$76,3,FALSE)</f>
        <v>1</v>
      </c>
      <c r="H31" s="37">
        <f>VLOOKUP(D31,episodes!$A$1:$D$76,4,FALSE)</f>
        <v>8</v>
      </c>
      <c r="I31" s="36">
        <v>0</v>
      </c>
      <c r="J31" s="43" t="s">
        <v>85</v>
      </c>
    </row>
    <row r="32" spans="1:10" x14ac:dyDescent="0.3">
      <c r="A32" s="40" t="s">
        <v>1967</v>
      </c>
      <c r="B32" s="34" t="s">
        <v>776</v>
      </c>
      <c r="C32" s="35" t="s">
        <v>1990</v>
      </c>
      <c r="D32" s="41">
        <v>108</v>
      </c>
      <c r="E32" s="42">
        <f>VLOOKUP(D32,episodes!$A$1:$B$76,2,FALSE)</f>
        <v>9</v>
      </c>
      <c r="F32" s="37" t="str">
        <f>VLOOKUP(D32,episodes!$A$1:$E$76,5,FALSE)</f>
        <v>Miri</v>
      </c>
      <c r="G32" s="37">
        <f>VLOOKUP(D32,episodes!$A$1:$D$76,3,FALSE)</f>
        <v>1</v>
      </c>
      <c r="H32" s="37">
        <f>VLOOKUP(D32,episodes!$A$1:$D$76,4,FALSE)</f>
        <v>8</v>
      </c>
      <c r="I32" s="36">
        <v>1</v>
      </c>
      <c r="J32" s="43" t="s">
        <v>85</v>
      </c>
    </row>
    <row r="33" spans="1:10" x14ac:dyDescent="0.3">
      <c r="A33" s="40" t="s">
        <v>1967</v>
      </c>
      <c r="B33" s="34" t="s">
        <v>776</v>
      </c>
      <c r="C33" s="35" t="s">
        <v>1990</v>
      </c>
      <c r="D33" s="41">
        <v>108</v>
      </c>
      <c r="E33" s="42">
        <f>VLOOKUP(D33,episodes!$A$1:$B$76,2,FALSE)</f>
        <v>9</v>
      </c>
      <c r="F33" s="37" t="str">
        <f>VLOOKUP(D33,episodes!$A$1:$E$76,5,FALSE)</f>
        <v>Miri</v>
      </c>
      <c r="G33" s="37">
        <f>VLOOKUP(D33,episodes!$A$1:$D$76,3,FALSE)</f>
        <v>1</v>
      </c>
      <c r="H33" s="37">
        <f>VLOOKUP(D33,episodes!$A$1:$D$76,4,FALSE)</f>
        <v>8</v>
      </c>
      <c r="I33" s="36">
        <v>2</v>
      </c>
      <c r="J33" s="43" t="s">
        <v>85</v>
      </c>
    </row>
    <row r="34" spans="1:10" x14ac:dyDescent="0.3">
      <c r="A34" s="40" t="s">
        <v>1967</v>
      </c>
      <c r="B34" s="34" t="s">
        <v>776</v>
      </c>
      <c r="C34" s="35" t="s">
        <v>1990</v>
      </c>
      <c r="D34" s="41">
        <v>108</v>
      </c>
      <c r="E34" s="42">
        <f>VLOOKUP(D34,episodes!$A$1:$B$76,2,FALSE)</f>
        <v>9</v>
      </c>
      <c r="F34" s="37" t="str">
        <f>VLOOKUP(D34,episodes!$A$1:$E$76,5,FALSE)</f>
        <v>Miri</v>
      </c>
      <c r="G34" s="37">
        <f>VLOOKUP(D34,episodes!$A$1:$D$76,3,FALSE)</f>
        <v>1</v>
      </c>
      <c r="H34" s="37">
        <f>VLOOKUP(D34,episodes!$A$1:$D$76,4,FALSE)</f>
        <v>8</v>
      </c>
      <c r="I34" s="36">
        <v>3</v>
      </c>
      <c r="J34" s="43" t="s">
        <v>85</v>
      </c>
    </row>
    <row r="35" spans="1:10" x14ac:dyDescent="0.3">
      <c r="A35" s="40" t="s">
        <v>1967</v>
      </c>
      <c r="B35" s="34" t="s">
        <v>776</v>
      </c>
      <c r="C35" s="35" t="s">
        <v>1990</v>
      </c>
      <c r="D35" s="41">
        <v>109</v>
      </c>
      <c r="E35" s="42">
        <f>VLOOKUP(D35,episodes!$A$1:$B$76,2,FALSE)</f>
        <v>10</v>
      </c>
      <c r="F35" s="37" t="str">
        <f>VLOOKUP(D35,episodes!$A$1:$E$76,5,FALSE)</f>
        <v>Dagger of the Mind</v>
      </c>
      <c r="G35" s="37">
        <f>VLOOKUP(D35,episodes!$A$1:$D$76,3,FALSE)</f>
        <v>1</v>
      </c>
      <c r="H35" s="37">
        <f>VLOOKUP(D35,episodes!$A$1:$D$76,4,FALSE)</f>
        <v>9</v>
      </c>
      <c r="I35" s="36">
        <v>0</v>
      </c>
      <c r="J35" s="43" t="s">
        <v>85</v>
      </c>
    </row>
    <row r="36" spans="1:10" x14ac:dyDescent="0.3">
      <c r="A36" s="40" t="s">
        <v>1967</v>
      </c>
      <c r="B36" s="34" t="s">
        <v>776</v>
      </c>
      <c r="C36" s="35" t="s">
        <v>1990</v>
      </c>
      <c r="D36" s="41">
        <v>109</v>
      </c>
      <c r="E36" s="42">
        <f>VLOOKUP(D36,episodes!$A$1:$B$76,2,FALSE)</f>
        <v>10</v>
      </c>
      <c r="F36" s="37" t="str">
        <f>VLOOKUP(D36,episodes!$A$1:$E$76,5,FALSE)</f>
        <v>Dagger of the Mind</v>
      </c>
      <c r="G36" s="37">
        <f>VLOOKUP(D36,episodes!$A$1:$D$76,3,FALSE)</f>
        <v>1</v>
      </c>
      <c r="H36" s="37">
        <f>VLOOKUP(D36,episodes!$A$1:$D$76,4,FALSE)</f>
        <v>9</v>
      </c>
      <c r="I36" s="36">
        <v>1</v>
      </c>
      <c r="J36" s="43" t="s">
        <v>85</v>
      </c>
    </row>
    <row r="37" spans="1:10" x14ac:dyDescent="0.3">
      <c r="A37" s="40" t="s">
        <v>1967</v>
      </c>
      <c r="B37" s="34" t="s">
        <v>776</v>
      </c>
      <c r="C37" s="35" t="s">
        <v>1990</v>
      </c>
      <c r="D37" s="41">
        <v>110</v>
      </c>
      <c r="E37" s="42">
        <f>VLOOKUP(D37,episodes!$A$1:$B$76,2,FALSE)</f>
        <v>11</v>
      </c>
      <c r="F37" s="37" t="str">
        <f>VLOOKUP(D37,episodes!$A$1:$E$76,5,FALSE)</f>
        <v>The Corbomite Maneuver</v>
      </c>
      <c r="G37" s="37">
        <f>VLOOKUP(D37,episodes!$A$1:$D$76,3,FALSE)</f>
        <v>1</v>
      </c>
      <c r="H37" s="37">
        <f>VLOOKUP(D37,episodes!$A$1:$D$76,4,FALSE)</f>
        <v>10</v>
      </c>
      <c r="I37" s="36">
        <v>0</v>
      </c>
      <c r="J37" s="43" t="s">
        <v>85</v>
      </c>
    </row>
    <row r="38" spans="1:10" x14ac:dyDescent="0.3">
      <c r="A38" s="40" t="s">
        <v>1967</v>
      </c>
      <c r="B38" s="34" t="s">
        <v>776</v>
      </c>
      <c r="C38" s="35" t="s">
        <v>1990</v>
      </c>
      <c r="D38" s="41">
        <v>110</v>
      </c>
      <c r="E38" s="42">
        <f>VLOOKUP(D38,episodes!$A$1:$B$76,2,FALSE)</f>
        <v>11</v>
      </c>
      <c r="F38" s="37" t="str">
        <f>VLOOKUP(D38,episodes!$A$1:$E$76,5,FALSE)</f>
        <v>The Corbomite Maneuver</v>
      </c>
      <c r="G38" s="37">
        <f>VLOOKUP(D38,episodes!$A$1:$D$76,3,FALSE)</f>
        <v>1</v>
      </c>
      <c r="H38" s="37">
        <f>VLOOKUP(D38,episodes!$A$1:$D$76,4,FALSE)</f>
        <v>10</v>
      </c>
      <c r="I38" s="36">
        <v>1</v>
      </c>
      <c r="J38" s="43" t="s">
        <v>85</v>
      </c>
    </row>
    <row r="39" spans="1:10" x14ac:dyDescent="0.3">
      <c r="A39" s="40" t="s">
        <v>1967</v>
      </c>
      <c r="B39" s="34" t="s">
        <v>776</v>
      </c>
      <c r="C39" s="35" t="s">
        <v>1990</v>
      </c>
      <c r="D39" s="41">
        <v>110</v>
      </c>
      <c r="E39" s="42">
        <f>VLOOKUP(D39,episodes!$A$1:$B$76,2,FALSE)</f>
        <v>11</v>
      </c>
      <c r="F39" s="37" t="str">
        <f>VLOOKUP(D39,episodes!$A$1:$E$76,5,FALSE)</f>
        <v>The Corbomite Maneuver</v>
      </c>
      <c r="G39" s="37">
        <f>VLOOKUP(D39,episodes!$A$1:$D$76,3,FALSE)</f>
        <v>1</v>
      </c>
      <c r="H39" s="37">
        <f>VLOOKUP(D39,episodes!$A$1:$D$76,4,FALSE)</f>
        <v>10</v>
      </c>
      <c r="I39" s="36">
        <v>2</v>
      </c>
      <c r="J39" s="43" t="s">
        <v>85</v>
      </c>
    </row>
    <row r="40" spans="1:10" x14ac:dyDescent="0.3">
      <c r="A40" s="40" t="s">
        <v>1967</v>
      </c>
      <c r="B40" s="34" t="s">
        <v>776</v>
      </c>
      <c r="C40" s="35" t="s">
        <v>2020</v>
      </c>
      <c r="D40" s="41">
        <v>111</v>
      </c>
      <c r="E40" s="42">
        <f>VLOOKUP(D40,episodes!$A$1:$B$76,2,FALSE)</f>
        <v>12</v>
      </c>
      <c r="F40" s="37" t="str">
        <f>VLOOKUP(D40,episodes!$A$1:$E$76,5,FALSE)</f>
        <v>The Menagerie, Part I</v>
      </c>
      <c r="G40" s="37">
        <f>VLOOKUP(D40,episodes!$A$1:$D$76,3,FALSE)</f>
        <v>1</v>
      </c>
      <c r="H40" s="37">
        <f>VLOOKUP(D40,episodes!$A$1:$D$76,4,FALSE)</f>
        <v>11</v>
      </c>
      <c r="I40" s="36">
        <v>0</v>
      </c>
      <c r="J40" s="43" t="s">
        <v>85</v>
      </c>
    </row>
    <row r="41" spans="1:10" x14ac:dyDescent="0.3">
      <c r="A41" s="40" t="s">
        <v>1967</v>
      </c>
      <c r="B41" s="34" t="s">
        <v>776</v>
      </c>
      <c r="C41" s="35" t="s">
        <v>1990</v>
      </c>
      <c r="D41" s="41">
        <v>111</v>
      </c>
      <c r="E41" s="42">
        <f>VLOOKUP(D41,episodes!$A$1:$B$76,2,FALSE)</f>
        <v>12</v>
      </c>
      <c r="F41" s="37" t="str">
        <f>VLOOKUP(D41,episodes!$A$1:$E$76,5,FALSE)</f>
        <v>The Menagerie, Part I</v>
      </c>
      <c r="G41" s="37">
        <f>VLOOKUP(D41,episodes!$A$1:$D$76,3,FALSE)</f>
        <v>1</v>
      </c>
      <c r="H41" s="37">
        <f>VLOOKUP(D41,episodes!$A$1:$D$76,4,FALSE)</f>
        <v>11</v>
      </c>
      <c r="I41" s="36">
        <v>1</v>
      </c>
      <c r="J41" s="43" t="s">
        <v>85</v>
      </c>
    </row>
    <row r="42" spans="1:10" x14ac:dyDescent="0.3">
      <c r="A42" s="40" t="s">
        <v>1967</v>
      </c>
      <c r="B42" s="34" t="s">
        <v>776</v>
      </c>
      <c r="C42" s="35" t="s">
        <v>1990</v>
      </c>
      <c r="D42" s="41">
        <v>111</v>
      </c>
      <c r="E42" s="42">
        <f>VLOOKUP(D42,episodes!$A$1:$B$76,2,FALSE)</f>
        <v>12</v>
      </c>
      <c r="F42" s="37" t="str">
        <f>VLOOKUP(D42,episodes!$A$1:$E$76,5,FALSE)</f>
        <v>The Menagerie, Part I</v>
      </c>
      <c r="G42" s="37">
        <f>VLOOKUP(D42,episodes!$A$1:$D$76,3,FALSE)</f>
        <v>1</v>
      </c>
      <c r="H42" s="37">
        <f>VLOOKUP(D42,episodes!$A$1:$D$76,4,FALSE)</f>
        <v>11</v>
      </c>
      <c r="I42" s="36">
        <v>2</v>
      </c>
      <c r="J42" s="43" t="s">
        <v>85</v>
      </c>
    </row>
    <row r="43" spans="1:10" x14ac:dyDescent="0.3">
      <c r="A43" s="40" t="s">
        <v>1967</v>
      </c>
      <c r="B43" s="34" t="s">
        <v>776</v>
      </c>
      <c r="C43" s="35" t="s">
        <v>1990</v>
      </c>
      <c r="D43" s="41">
        <v>111</v>
      </c>
      <c r="E43" s="42">
        <f>VLOOKUP(D43,episodes!$A$1:$B$76,2,FALSE)</f>
        <v>12</v>
      </c>
      <c r="F43" s="37" t="str">
        <f>VLOOKUP(D43,episodes!$A$1:$E$76,5,FALSE)</f>
        <v>The Menagerie, Part I</v>
      </c>
      <c r="G43" s="37">
        <f>VLOOKUP(D43,episodes!$A$1:$D$76,3,FALSE)</f>
        <v>1</v>
      </c>
      <c r="H43" s="37">
        <f>VLOOKUP(D43,episodes!$A$1:$D$76,4,FALSE)</f>
        <v>11</v>
      </c>
      <c r="I43" s="36">
        <v>3</v>
      </c>
      <c r="J43" s="43" t="s">
        <v>85</v>
      </c>
    </row>
    <row r="44" spans="1:10" x14ac:dyDescent="0.3">
      <c r="A44" s="40" t="s">
        <v>1967</v>
      </c>
      <c r="B44" s="34" t="s">
        <v>776</v>
      </c>
      <c r="C44" s="35" t="s">
        <v>1990</v>
      </c>
      <c r="D44" s="41">
        <v>111</v>
      </c>
      <c r="E44" s="42">
        <f>VLOOKUP(D44,episodes!$A$1:$B$76,2,FALSE)</f>
        <v>12</v>
      </c>
      <c r="F44" s="37" t="str">
        <f>VLOOKUP(D44,episodes!$A$1:$E$76,5,FALSE)</f>
        <v>The Menagerie, Part I</v>
      </c>
      <c r="G44" s="37">
        <f>VLOOKUP(D44,episodes!$A$1:$D$76,3,FALSE)</f>
        <v>1</v>
      </c>
      <c r="H44" s="37">
        <f>VLOOKUP(D44,episodes!$A$1:$D$76,4,FALSE)</f>
        <v>11</v>
      </c>
      <c r="I44" s="36">
        <v>4</v>
      </c>
      <c r="J44" s="43" t="s">
        <v>85</v>
      </c>
    </row>
    <row r="45" spans="1:10" x14ac:dyDescent="0.3">
      <c r="A45" s="40" t="s">
        <v>1967</v>
      </c>
      <c r="B45" s="34" t="s">
        <v>776</v>
      </c>
      <c r="C45" s="35" t="s">
        <v>1990</v>
      </c>
      <c r="D45" s="41">
        <v>111</v>
      </c>
      <c r="E45" s="42">
        <f>VLOOKUP(D45,episodes!$A$1:$B$76,2,FALSE)</f>
        <v>12</v>
      </c>
      <c r="F45" s="37" t="str">
        <f>VLOOKUP(D45,episodes!$A$1:$E$76,5,FALSE)</f>
        <v>The Menagerie, Part I</v>
      </c>
      <c r="G45" s="37">
        <f>VLOOKUP(D45,episodes!$A$1:$D$76,3,FALSE)</f>
        <v>1</v>
      </c>
      <c r="H45" s="37">
        <f>VLOOKUP(D45,episodes!$A$1:$D$76,4,FALSE)</f>
        <v>11</v>
      </c>
      <c r="I45" s="36">
        <v>5</v>
      </c>
      <c r="J45" s="43" t="s">
        <v>85</v>
      </c>
    </row>
    <row r="46" spans="1:10" x14ac:dyDescent="0.3">
      <c r="A46" s="40" t="s">
        <v>1967</v>
      </c>
      <c r="B46" s="34" t="s">
        <v>776</v>
      </c>
      <c r="C46" s="35" t="s">
        <v>1990</v>
      </c>
      <c r="D46" s="41">
        <v>111</v>
      </c>
      <c r="E46" s="42">
        <f>VLOOKUP(D46,episodes!$A$1:$B$76,2,FALSE)</f>
        <v>12</v>
      </c>
      <c r="F46" s="37" t="str">
        <f>VLOOKUP(D46,episodes!$A$1:$E$76,5,FALSE)</f>
        <v>The Menagerie, Part I</v>
      </c>
      <c r="G46" s="37">
        <f>VLOOKUP(D46,episodes!$A$1:$D$76,3,FALSE)</f>
        <v>1</v>
      </c>
      <c r="H46" s="37">
        <f>VLOOKUP(D46,episodes!$A$1:$D$76,4,FALSE)</f>
        <v>11</v>
      </c>
      <c r="I46" s="36">
        <v>6</v>
      </c>
      <c r="J46" s="43" t="s">
        <v>85</v>
      </c>
    </row>
    <row r="47" spans="1:10" x14ac:dyDescent="0.3">
      <c r="A47" s="40" t="s">
        <v>1967</v>
      </c>
      <c r="B47" s="34" t="s">
        <v>776</v>
      </c>
      <c r="C47" s="35" t="s">
        <v>1990</v>
      </c>
      <c r="D47" s="41">
        <v>113</v>
      </c>
      <c r="E47" s="42">
        <f>VLOOKUP(D47,episodes!$A$1:$B$76,2,FALSE)</f>
        <v>14</v>
      </c>
      <c r="F47" s="37" t="str">
        <f>VLOOKUP(D47,episodes!$A$1:$E$76,5,FALSE)</f>
        <v>The Conscience of the King</v>
      </c>
      <c r="G47" s="37">
        <f>VLOOKUP(D47,episodes!$A$1:$D$76,3,FALSE)</f>
        <v>1</v>
      </c>
      <c r="H47" s="37">
        <f>VLOOKUP(D47,episodes!$A$1:$D$76,4,FALSE)</f>
        <v>13</v>
      </c>
      <c r="I47" s="36">
        <v>0</v>
      </c>
      <c r="J47" s="43" t="s">
        <v>85</v>
      </c>
    </row>
    <row r="48" spans="1:10" x14ac:dyDescent="0.3">
      <c r="A48" s="40" t="s">
        <v>1967</v>
      </c>
      <c r="B48" s="34" t="s">
        <v>776</v>
      </c>
      <c r="C48" s="35" t="s">
        <v>1990</v>
      </c>
      <c r="D48" s="41">
        <v>113</v>
      </c>
      <c r="E48" s="42">
        <f>VLOOKUP(D48,episodes!$A$1:$B$76,2,FALSE)</f>
        <v>14</v>
      </c>
      <c r="F48" s="37" t="str">
        <f>VLOOKUP(D48,episodes!$A$1:$E$76,5,FALSE)</f>
        <v>The Conscience of the King</v>
      </c>
      <c r="G48" s="37">
        <f>VLOOKUP(D48,episodes!$A$1:$D$76,3,FALSE)</f>
        <v>1</v>
      </c>
      <c r="H48" s="37">
        <f>VLOOKUP(D48,episodes!$A$1:$D$76,4,FALSE)</f>
        <v>13</v>
      </c>
      <c r="I48" s="36">
        <v>1</v>
      </c>
      <c r="J48" s="43" t="s">
        <v>85</v>
      </c>
    </row>
    <row r="49" spans="1:10" x14ac:dyDescent="0.3">
      <c r="A49" s="40" t="s">
        <v>1967</v>
      </c>
      <c r="B49" s="34" t="s">
        <v>776</v>
      </c>
      <c r="C49" s="35" t="s">
        <v>1990</v>
      </c>
      <c r="D49" s="41">
        <v>113</v>
      </c>
      <c r="E49" s="42">
        <f>VLOOKUP(D49,episodes!$A$1:$B$76,2,FALSE)</f>
        <v>14</v>
      </c>
      <c r="F49" s="37" t="str">
        <f>VLOOKUP(D49,episodes!$A$1:$E$76,5,FALSE)</f>
        <v>The Conscience of the King</v>
      </c>
      <c r="G49" s="37">
        <f>VLOOKUP(D49,episodes!$A$1:$D$76,3,FALSE)</f>
        <v>1</v>
      </c>
      <c r="H49" s="37">
        <f>VLOOKUP(D49,episodes!$A$1:$D$76,4,FALSE)</f>
        <v>13</v>
      </c>
      <c r="I49" s="36">
        <v>2</v>
      </c>
      <c r="J49" s="43" t="s">
        <v>85</v>
      </c>
    </row>
    <row r="50" spans="1:10" x14ac:dyDescent="0.3">
      <c r="A50" s="40" t="s">
        <v>1967</v>
      </c>
      <c r="B50" s="34" t="s">
        <v>776</v>
      </c>
      <c r="C50" s="35" t="s">
        <v>1990</v>
      </c>
      <c r="D50" s="41">
        <v>113</v>
      </c>
      <c r="E50" s="42">
        <f>VLOOKUP(D50,episodes!$A$1:$B$76,2,FALSE)</f>
        <v>14</v>
      </c>
      <c r="F50" s="37" t="str">
        <f>VLOOKUP(D50,episodes!$A$1:$E$76,5,FALSE)</f>
        <v>The Conscience of the King</v>
      </c>
      <c r="G50" s="37">
        <f>VLOOKUP(D50,episodes!$A$1:$D$76,3,FALSE)</f>
        <v>1</v>
      </c>
      <c r="H50" s="37">
        <f>VLOOKUP(D50,episodes!$A$1:$D$76,4,FALSE)</f>
        <v>13</v>
      </c>
      <c r="I50" s="36">
        <v>3</v>
      </c>
      <c r="J50" s="43" t="s">
        <v>85</v>
      </c>
    </row>
    <row r="51" spans="1:10" x14ac:dyDescent="0.3">
      <c r="A51" s="40" t="s">
        <v>1967</v>
      </c>
      <c r="B51" s="34" t="s">
        <v>776</v>
      </c>
      <c r="C51" s="35" t="s">
        <v>2142</v>
      </c>
      <c r="D51" s="41">
        <v>113</v>
      </c>
      <c r="E51" s="42">
        <f>VLOOKUP(D51,episodes!$A$1:$B$76,2,FALSE)</f>
        <v>14</v>
      </c>
      <c r="F51" s="37" t="str">
        <f>VLOOKUP(D51,episodes!$A$1:$E$76,5,FALSE)</f>
        <v>The Conscience of the King</v>
      </c>
      <c r="G51" s="37">
        <f>VLOOKUP(D51,episodes!$A$1:$D$76,3,FALSE)</f>
        <v>1</v>
      </c>
      <c r="H51" s="37">
        <f>VLOOKUP(D51,episodes!$A$1:$D$76,4,FALSE)</f>
        <v>13</v>
      </c>
      <c r="I51" s="36">
        <v>4</v>
      </c>
      <c r="J51" s="43" t="s">
        <v>85</v>
      </c>
    </row>
    <row r="52" spans="1:10" x14ac:dyDescent="0.3">
      <c r="A52" s="40" t="s">
        <v>1967</v>
      </c>
      <c r="B52" s="34" t="s">
        <v>776</v>
      </c>
      <c r="C52" s="35" t="s">
        <v>2020</v>
      </c>
      <c r="D52" s="48">
        <v>114</v>
      </c>
      <c r="E52" s="42">
        <f>VLOOKUP(D52,episodes!$A$1:$B$76,2,FALSE)</f>
        <v>15</v>
      </c>
      <c r="F52" s="37" t="str">
        <f>VLOOKUP(D52,episodes!$A$1:$E$76,5,FALSE)</f>
        <v>Balance of Terror</v>
      </c>
      <c r="G52" s="37">
        <f>VLOOKUP(D52,episodes!$A$1:$D$76,3,FALSE)</f>
        <v>1</v>
      </c>
      <c r="H52" s="37">
        <f>VLOOKUP(D52,episodes!$A$1:$D$76,4,FALSE)</f>
        <v>14</v>
      </c>
      <c r="I52" s="36">
        <v>0</v>
      </c>
      <c r="J52" s="43" t="s">
        <v>85</v>
      </c>
    </row>
    <row r="53" spans="1:10" x14ac:dyDescent="0.3">
      <c r="A53" s="40" t="s">
        <v>1967</v>
      </c>
      <c r="B53" s="34" t="s">
        <v>776</v>
      </c>
      <c r="C53" s="35" t="s">
        <v>1990</v>
      </c>
      <c r="D53" s="48">
        <v>114</v>
      </c>
      <c r="E53" s="42">
        <f>VLOOKUP(D53,episodes!$A$1:$B$76,2,FALSE)</f>
        <v>15</v>
      </c>
      <c r="F53" s="37" t="str">
        <f>VLOOKUP(D53,episodes!$A$1:$E$76,5,FALSE)</f>
        <v>Balance of Terror</v>
      </c>
      <c r="G53" s="37">
        <f>VLOOKUP(D53,episodes!$A$1:$D$76,3,FALSE)</f>
        <v>1</v>
      </c>
      <c r="H53" s="37">
        <f>VLOOKUP(D53,episodes!$A$1:$D$76,4,FALSE)</f>
        <v>14</v>
      </c>
      <c r="I53" s="36">
        <v>1</v>
      </c>
      <c r="J53" s="43" t="s">
        <v>85</v>
      </c>
    </row>
    <row r="54" spans="1:10" x14ac:dyDescent="0.3">
      <c r="A54" s="40" t="s">
        <v>1967</v>
      </c>
      <c r="B54" s="34" t="s">
        <v>776</v>
      </c>
      <c r="C54" s="35" t="s">
        <v>1990</v>
      </c>
      <c r="D54" s="48">
        <v>114</v>
      </c>
      <c r="E54" s="42">
        <f>VLOOKUP(D54,episodes!$A$1:$B$76,2,FALSE)</f>
        <v>15</v>
      </c>
      <c r="F54" s="37" t="str">
        <f>VLOOKUP(D54,episodes!$A$1:$E$76,5,FALSE)</f>
        <v>Balance of Terror</v>
      </c>
      <c r="G54" s="37">
        <f>VLOOKUP(D54,episodes!$A$1:$D$76,3,FALSE)</f>
        <v>1</v>
      </c>
      <c r="H54" s="37">
        <f>VLOOKUP(D54,episodes!$A$1:$D$76,4,FALSE)</f>
        <v>14</v>
      </c>
      <c r="I54" s="36">
        <v>2</v>
      </c>
      <c r="J54" s="43" t="s">
        <v>85</v>
      </c>
    </row>
    <row r="55" spans="1:10" x14ac:dyDescent="0.3">
      <c r="A55" s="40" t="s">
        <v>1967</v>
      </c>
      <c r="B55" s="34" t="s">
        <v>776</v>
      </c>
      <c r="C55" s="35" t="s">
        <v>2020</v>
      </c>
      <c r="D55" s="48">
        <v>115</v>
      </c>
      <c r="E55" s="42">
        <f>VLOOKUP(D55,episodes!$A$1:$B$76,2,FALSE)</f>
        <v>16</v>
      </c>
      <c r="F55" s="37" t="str">
        <f>VLOOKUP(D55,episodes!$A$1:$E$76,5,FALSE)</f>
        <v>Shore Leave</v>
      </c>
      <c r="G55" s="37">
        <f>VLOOKUP(D55,episodes!$A$1:$D$76,3,FALSE)</f>
        <v>1</v>
      </c>
      <c r="H55" s="37">
        <f>VLOOKUP(D55,episodes!$A$1:$D$76,4,FALSE)</f>
        <v>15</v>
      </c>
      <c r="I55" s="36">
        <v>0</v>
      </c>
      <c r="J55" s="43" t="s">
        <v>85</v>
      </c>
    </row>
    <row r="56" spans="1:10" x14ac:dyDescent="0.3">
      <c r="A56" s="40" t="s">
        <v>1967</v>
      </c>
      <c r="B56" s="34" t="s">
        <v>776</v>
      </c>
      <c r="C56" s="35" t="s">
        <v>1990</v>
      </c>
      <c r="D56" s="48">
        <v>115</v>
      </c>
      <c r="E56" s="42">
        <f>VLOOKUP(D56,episodes!$A$1:$B$76,2,FALSE)</f>
        <v>16</v>
      </c>
      <c r="F56" s="37" t="str">
        <f>VLOOKUP(D56,episodes!$A$1:$E$76,5,FALSE)</f>
        <v>Shore Leave</v>
      </c>
      <c r="G56" s="37">
        <f>VLOOKUP(D56,episodes!$A$1:$D$76,3,FALSE)</f>
        <v>1</v>
      </c>
      <c r="H56" s="37">
        <f>VLOOKUP(D56,episodes!$A$1:$D$76,4,FALSE)</f>
        <v>15</v>
      </c>
      <c r="I56" s="36">
        <v>1</v>
      </c>
      <c r="J56" s="43" t="s">
        <v>85</v>
      </c>
    </row>
    <row r="57" spans="1:10" x14ac:dyDescent="0.3">
      <c r="A57" s="40" t="s">
        <v>1967</v>
      </c>
      <c r="B57" s="34" t="s">
        <v>776</v>
      </c>
      <c r="C57" s="35" t="s">
        <v>1990</v>
      </c>
      <c r="D57" s="48">
        <v>115</v>
      </c>
      <c r="E57" s="42">
        <f>VLOOKUP(D57,episodes!$A$1:$B$76,2,FALSE)</f>
        <v>16</v>
      </c>
      <c r="F57" s="37" t="str">
        <f>VLOOKUP(D57,episodes!$A$1:$E$76,5,FALSE)</f>
        <v>Shore Leave</v>
      </c>
      <c r="G57" s="37">
        <f>VLOOKUP(D57,episodes!$A$1:$D$76,3,FALSE)</f>
        <v>1</v>
      </c>
      <c r="H57" s="37">
        <f>VLOOKUP(D57,episodes!$A$1:$D$76,4,FALSE)</f>
        <v>15</v>
      </c>
      <c r="I57" s="36">
        <v>2</v>
      </c>
      <c r="J57" s="43" t="s">
        <v>85</v>
      </c>
    </row>
    <row r="58" spans="1:10" x14ac:dyDescent="0.3">
      <c r="A58" s="40" t="s">
        <v>1967</v>
      </c>
      <c r="B58" s="34" t="s">
        <v>776</v>
      </c>
      <c r="C58" s="35" t="s">
        <v>1990</v>
      </c>
      <c r="D58" s="48">
        <v>115</v>
      </c>
      <c r="E58" s="42">
        <f>VLOOKUP(D58,episodes!$A$1:$B$76,2,FALSE)</f>
        <v>16</v>
      </c>
      <c r="F58" s="37" t="str">
        <f>VLOOKUP(D58,episodes!$A$1:$E$76,5,FALSE)</f>
        <v>Shore Leave</v>
      </c>
      <c r="G58" s="37">
        <f>VLOOKUP(D58,episodes!$A$1:$D$76,3,FALSE)</f>
        <v>1</v>
      </c>
      <c r="H58" s="37">
        <f>VLOOKUP(D58,episodes!$A$1:$D$76,4,FALSE)</f>
        <v>15</v>
      </c>
      <c r="I58" s="36">
        <v>3</v>
      </c>
      <c r="J58" s="43" t="s">
        <v>85</v>
      </c>
    </row>
    <row r="59" spans="1:10" x14ac:dyDescent="0.3">
      <c r="A59" s="40" t="s">
        <v>1967</v>
      </c>
      <c r="B59" s="34" t="s">
        <v>776</v>
      </c>
      <c r="C59" s="35" t="s">
        <v>1990</v>
      </c>
      <c r="D59" s="48">
        <v>115</v>
      </c>
      <c r="E59" s="42">
        <f>VLOOKUP(D59,episodes!$A$1:$B$76,2,FALSE)</f>
        <v>16</v>
      </c>
      <c r="F59" s="37" t="str">
        <f>VLOOKUP(D59,episodes!$A$1:$E$76,5,FALSE)</f>
        <v>Shore Leave</v>
      </c>
      <c r="G59" s="37">
        <f>VLOOKUP(D59,episodes!$A$1:$D$76,3,FALSE)</f>
        <v>1</v>
      </c>
      <c r="H59" s="37">
        <f>VLOOKUP(D59,episodes!$A$1:$D$76,4,FALSE)</f>
        <v>15</v>
      </c>
      <c r="I59" s="36">
        <v>4</v>
      </c>
      <c r="J59" s="43" t="s">
        <v>85</v>
      </c>
    </row>
    <row r="60" spans="1:10" x14ac:dyDescent="0.3">
      <c r="A60" s="40" t="s">
        <v>1967</v>
      </c>
      <c r="B60" s="34" t="s">
        <v>776</v>
      </c>
      <c r="C60" s="35" t="s">
        <v>1990</v>
      </c>
      <c r="D60" s="48">
        <v>116</v>
      </c>
      <c r="E60" s="42">
        <f>VLOOKUP(D60,episodes!$A$1:$B$76,2,FALSE)</f>
        <v>17</v>
      </c>
      <c r="F60" s="37" t="str">
        <f>VLOOKUP(D60,episodes!$A$1:$E$76,5,FALSE)</f>
        <v>The Galileo Seven</v>
      </c>
      <c r="G60" s="37">
        <f>VLOOKUP(D60,episodes!$A$1:$D$76,3,FALSE)</f>
        <v>1</v>
      </c>
      <c r="H60" s="37">
        <f>VLOOKUP(D60,episodes!$A$1:$D$76,4,FALSE)</f>
        <v>16</v>
      </c>
      <c r="I60" s="36">
        <v>0</v>
      </c>
      <c r="J60" s="43" t="s">
        <v>85</v>
      </c>
    </row>
    <row r="61" spans="1:10" x14ac:dyDescent="0.3">
      <c r="A61" s="40" t="s">
        <v>1967</v>
      </c>
      <c r="B61" s="34" t="s">
        <v>776</v>
      </c>
      <c r="C61" s="35" t="s">
        <v>1990</v>
      </c>
      <c r="D61" s="48">
        <v>116</v>
      </c>
      <c r="E61" s="42">
        <f>VLOOKUP(D61,episodes!$A$1:$B$76,2,FALSE)</f>
        <v>17</v>
      </c>
      <c r="F61" s="37" t="str">
        <f>VLOOKUP(D61,episodes!$A$1:$E$76,5,FALSE)</f>
        <v>The Galileo Seven</v>
      </c>
      <c r="G61" s="37">
        <f>VLOOKUP(D61,episodes!$A$1:$D$76,3,FALSE)</f>
        <v>1</v>
      </c>
      <c r="H61" s="37">
        <f>VLOOKUP(D61,episodes!$A$1:$D$76,4,FALSE)</f>
        <v>16</v>
      </c>
      <c r="I61" s="36">
        <v>1</v>
      </c>
      <c r="J61" s="43" t="s">
        <v>85</v>
      </c>
    </row>
    <row r="62" spans="1:10" x14ac:dyDescent="0.3">
      <c r="A62" s="40" t="s">
        <v>1967</v>
      </c>
      <c r="B62" s="34" t="s">
        <v>776</v>
      </c>
      <c r="C62" s="35" t="s">
        <v>1990</v>
      </c>
      <c r="D62" s="48">
        <v>116</v>
      </c>
      <c r="E62" s="42">
        <f>VLOOKUP(D62,episodes!$A$1:$B$76,2,FALSE)</f>
        <v>17</v>
      </c>
      <c r="F62" s="37" t="str">
        <f>VLOOKUP(D62,episodes!$A$1:$E$76,5,FALSE)</f>
        <v>The Galileo Seven</v>
      </c>
      <c r="G62" s="37">
        <f>VLOOKUP(D62,episodes!$A$1:$D$76,3,FALSE)</f>
        <v>1</v>
      </c>
      <c r="H62" s="37">
        <f>VLOOKUP(D62,episodes!$A$1:$D$76,4,FALSE)</f>
        <v>16</v>
      </c>
      <c r="I62" s="36">
        <v>2</v>
      </c>
      <c r="J62" s="43" t="s">
        <v>85</v>
      </c>
    </row>
    <row r="63" spans="1:10" x14ac:dyDescent="0.3">
      <c r="A63" s="40" t="s">
        <v>1967</v>
      </c>
      <c r="B63" s="34" t="s">
        <v>776</v>
      </c>
      <c r="C63" s="35" t="s">
        <v>1990</v>
      </c>
      <c r="D63" s="48">
        <v>116</v>
      </c>
      <c r="E63" s="42">
        <f>VLOOKUP(D63,episodes!$A$1:$B$76,2,FALSE)</f>
        <v>17</v>
      </c>
      <c r="F63" s="37" t="str">
        <f>VLOOKUP(D63,episodes!$A$1:$E$76,5,FALSE)</f>
        <v>The Galileo Seven</v>
      </c>
      <c r="G63" s="37">
        <f>VLOOKUP(D63,episodes!$A$1:$D$76,3,FALSE)</f>
        <v>1</v>
      </c>
      <c r="H63" s="37">
        <f>VLOOKUP(D63,episodes!$A$1:$D$76,4,FALSE)</f>
        <v>16</v>
      </c>
      <c r="I63" s="36">
        <v>3</v>
      </c>
      <c r="J63" s="43" t="s">
        <v>85</v>
      </c>
    </row>
    <row r="64" spans="1:10" x14ac:dyDescent="0.3">
      <c r="A64" s="40" t="s">
        <v>1967</v>
      </c>
      <c r="B64" s="34" t="s">
        <v>776</v>
      </c>
      <c r="C64" s="35" t="s">
        <v>1990</v>
      </c>
      <c r="D64" s="48">
        <v>116</v>
      </c>
      <c r="E64" s="42">
        <f>VLOOKUP(D64,episodes!$A$1:$B$76,2,FALSE)</f>
        <v>17</v>
      </c>
      <c r="F64" s="37" t="str">
        <f>VLOOKUP(D64,episodes!$A$1:$E$76,5,FALSE)</f>
        <v>The Galileo Seven</v>
      </c>
      <c r="G64" s="37">
        <f>VLOOKUP(D64,episodes!$A$1:$D$76,3,FALSE)</f>
        <v>1</v>
      </c>
      <c r="H64" s="37">
        <f>VLOOKUP(D64,episodes!$A$1:$D$76,4,FALSE)</f>
        <v>16</v>
      </c>
      <c r="I64" s="36">
        <v>4</v>
      </c>
      <c r="J64" s="43" t="s">
        <v>85</v>
      </c>
    </row>
    <row r="65" spans="1:10" x14ac:dyDescent="0.3">
      <c r="A65" s="40" t="s">
        <v>1967</v>
      </c>
      <c r="B65" s="34" t="s">
        <v>776</v>
      </c>
      <c r="C65" s="35" t="s">
        <v>1990</v>
      </c>
      <c r="D65" s="48">
        <v>117</v>
      </c>
      <c r="E65" s="42">
        <f>VLOOKUP(D65,episodes!$A$1:$B$76,2,FALSE)</f>
        <v>18</v>
      </c>
      <c r="F65" s="37" t="str">
        <f>VLOOKUP(D65,episodes!$A$1:$E$76,5,FALSE)</f>
        <v>The Squire of Gothos</v>
      </c>
      <c r="G65" s="37">
        <f>VLOOKUP(D65,episodes!$A$1:$D$76,3,FALSE)</f>
        <v>1</v>
      </c>
      <c r="H65" s="37">
        <f>VLOOKUP(D65,episodes!$A$1:$D$76,4,FALSE)</f>
        <v>17</v>
      </c>
      <c r="I65" s="36">
        <v>0</v>
      </c>
      <c r="J65" s="43" t="s">
        <v>85</v>
      </c>
    </row>
    <row r="66" spans="1:10" x14ac:dyDescent="0.3">
      <c r="A66" s="40" t="s">
        <v>1967</v>
      </c>
      <c r="B66" s="34" t="s">
        <v>776</v>
      </c>
      <c r="C66" s="35" t="s">
        <v>2039</v>
      </c>
      <c r="D66" s="48">
        <v>117</v>
      </c>
      <c r="E66" s="42">
        <f>VLOOKUP(D66,episodes!$A$1:$B$76,2,FALSE)</f>
        <v>18</v>
      </c>
      <c r="F66" s="37" t="str">
        <f>VLOOKUP(D66,episodes!$A$1:$E$76,5,FALSE)</f>
        <v>The Squire of Gothos</v>
      </c>
      <c r="G66" s="37">
        <f>VLOOKUP(D66,episodes!$A$1:$D$76,3,FALSE)</f>
        <v>1</v>
      </c>
      <c r="H66" s="37">
        <f>VLOOKUP(D66,episodes!$A$1:$D$76,4,FALSE)</f>
        <v>17</v>
      </c>
      <c r="I66" s="36">
        <v>1</v>
      </c>
      <c r="J66" s="43" t="s">
        <v>85</v>
      </c>
    </row>
    <row r="67" spans="1:10" x14ac:dyDescent="0.3">
      <c r="A67" s="40" t="s">
        <v>1967</v>
      </c>
      <c r="B67" s="34" t="s">
        <v>776</v>
      </c>
      <c r="C67" s="35" t="s">
        <v>2039</v>
      </c>
      <c r="D67" s="48">
        <v>117</v>
      </c>
      <c r="E67" s="42">
        <f>VLOOKUP(D67,episodes!$A$1:$B$76,2,FALSE)</f>
        <v>18</v>
      </c>
      <c r="F67" s="37" t="str">
        <f>VLOOKUP(D67,episodes!$A$1:$E$76,5,FALSE)</f>
        <v>The Squire of Gothos</v>
      </c>
      <c r="G67" s="37">
        <f>VLOOKUP(D67,episodes!$A$1:$D$76,3,FALSE)</f>
        <v>1</v>
      </c>
      <c r="H67" s="37">
        <f>VLOOKUP(D67,episodes!$A$1:$D$76,4,FALSE)</f>
        <v>17</v>
      </c>
      <c r="I67" s="36">
        <v>2</v>
      </c>
      <c r="J67" s="43" t="s">
        <v>85</v>
      </c>
    </row>
    <row r="68" spans="1:10" x14ac:dyDescent="0.3">
      <c r="A68" s="40" t="s">
        <v>1967</v>
      </c>
      <c r="B68" s="34" t="s">
        <v>776</v>
      </c>
      <c r="C68" s="35" t="s">
        <v>2039</v>
      </c>
      <c r="D68" s="48">
        <v>117</v>
      </c>
      <c r="E68" s="42">
        <f>VLOOKUP(D68,episodes!$A$1:$B$76,2,FALSE)</f>
        <v>18</v>
      </c>
      <c r="F68" s="37" t="str">
        <f>VLOOKUP(D68,episodes!$A$1:$E$76,5,FALSE)</f>
        <v>The Squire of Gothos</v>
      </c>
      <c r="G68" s="37">
        <f>VLOOKUP(D68,episodes!$A$1:$D$76,3,FALSE)</f>
        <v>1</v>
      </c>
      <c r="H68" s="37">
        <f>VLOOKUP(D68,episodes!$A$1:$D$76,4,FALSE)</f>
        <v>17</v>
      </c>
      <c r="I68" s="36">
        <v>3</v>
      </c>
      <c r="J68" s="43" t="s">
        <v>85</v>
      </c>
    </row>
    <row r="69" spans="1:10" x14ac:dyDescent="0.3">
      <c r="A69" s="40" t="s">
        <v>1967</v>
      </c>
      <c r="B69" s="34" t="s">
        <v>776</v>
      </c>
      <c r="C69" s="35" t="s">
        <v>1990</v>
      </c>
      <c r="D69" s="48">
        <v>118</v>
      </c>
      <c r="E69" s="42">
        <f>VLOOKUP(D69,episodes!$A$1:$B$76,2,FALSE)</f>
        <v>19</v>
      </c>
      <c r="F69" s="37" t="str">
        <f>VLOOKUP(D69,episodes!$A$1:$E$76,5,FALSE)</f>
        <v>Arena</v>
      </c>
      <c r="G69" s="37">
        <f>VLOOKUP(D69,episodes!$A$1:$D$76,3,FALSE)</f>
        <v>1</v>
      </c>
      <c r="H69" s="37">
        <f>VLOOKUP(D69,episodes!$A$1:$D$76,4,FALSE)</f>
        <v>18</v>
      </c>
      <c r="I69" s="36">
        <v>0</v>
      </c>
      <c r="J69" s="43" t="s">
        <v>85</v>
      </c>
    </row>
    <row r="70" spans="1:10" x14ac:dyDescent="0.3">
      <c r="A70" s="40" t="s">
        <v>1967</v>
      </c>
      <c r="B70" s="34" t="s">
        <v>776</v>
      </c>
      <c r="C70" s="35" t="s">
        <v>1990</v>
      </c>
      <c r="D70" s="48">
        <v>118</v>
      </c>
      <c r="E70" s="42">
        <f>VLOOKUP(D70,episodes!$A$1:$B$76,2,FALSE)</f>
        <v>19</v>
      </c>
      <c r="F70" s="37" t="str">
        <f>VLOOKUP(D70,episodes!$A$1:$E$76,5,FALSE)</f>
        <v>Arena</v>
      </c>
      <c r="G70" s="37">
        <f>VLOOKUP(D70,episodes!$A$1:$D$76,3,FALSE)</f>
        <v>1</v>
      </c>
      <c r="H70" s="37">
        <f>VLOOKUP(D70,episodes!$A$1:$D$76,4,FALSE)</f>
        <v>18</v>
      </c>
      <c r="I70" s="36">
        <v>1</v>
      </c>
      <c r="J70" s="43" t="s">
        <v>85</v>
      </c>
    </row>
    <row r="71" spans="1:10" x14ac:dyDescent="0.3">
      <c r="A71" s="40" t="s">
        <v>1967</v>
      </c>
      <c r="B71" s="34" t="s">
        <v>776</v>
      </c>
      <c r="C71" s="35" t="s">
        <v>1990</v>
      </c>
      <c r="D71" s="48">
        <v>118</v>
      </c>
      <c r="E71" s="42">
        <f>VLOOKUP(D71,episodes!$A$1:$B$76,2,FALSE)</f>
        <v>19</v>
      </c>
      <c r="F71" s="37" t="str">
        <f>VLOOKUP(D71,episodes!$A$1:$E$76,5,FALSE)</f>
        <v>Arena</v>
      </c>
      <c r="G71" s="37">
        <f>VLOOKUP(D71,episodes!$A$1:$D$76,3,FALSE)</f>
        <v>1</v>
      </c>
      <c r="H71" s="37">
        <f>VLOOKUP(D71,episodes!$A$1:$D$76,4,FALSE)</f>
        <v>18</v>
      </c>
      <c r="I71" s="36">
        <v>2</v>
      </c>
      <c r="J71" s="43" t="s">
        <v>85</v>
      </c>
    </row>
    <row r="72" spans="1:10" x14ac:dyDescent="0.3">
      <c r="A72" s="40" t="s">
        <v>1967</v>
      </c>
      <c r="B72" s="34" t="s">
        <v>776</v>
      </c>
      <c r="C72" s="35" t="s">
        <v>1990</v>
      </c>
      <c r="D72" s="48">
        <v>118</v>
      </c>
      <c r="E72" s="42">
        <f>VLOOKUP(D72,episodes!$A$1:$B$76,2,FALSE)</f>
        <v>19</v>
      </c>
      <c r="F72" s="37" t="str">
        <f>VLOOKUP(D72,episodes!$A$1:$E$76,5,FALSE)</f>
        <v>Arena</v>
      </c>
      <c r="G72" s="37">
        <f>VLOOKUP(D72,episodes!$A$1:$D$76,3,FALSE)</f>
        <v>1</v>
      </c>
      <c r="H72" s="37">
        <f>VLOOKUP(D72,episodes!$A$1:$D$76,4,FALSE)</f>
        <v>18</v>
      </c>
      <c r="I72" s="36">
        <v>3</v>
      </c>
      <c r="J72" s="43" t="s">
        <v>85</v>
      </c>
    </row>
    <row r="73" spans="1:10" x14ac:dyDescent="0.3">
      <c r="A73" s="40" t="s">
        <v>1967</v>
      </c>
      <c r="B73" s="34" t="s">
        <v>776</v>
      </c>
      <c r="C73" s="35" t="s">
        <v>1990</v>
      </c>
      <c r="D73" s="48">
        <v>119</v>
      </c>
      <c r="E73" s="42">
        <f>VLOOKUP(D73,episodes!$A$1:$B$76,2,FALSE)</f>
        <v>20</v>
      </c>
      <c r="F73" s="37" t="str">
        <f>VLOOKUP(D73,episodes!$A$1:$E$76,5,FALSE)</f>
        <v>Tomorrow Is Yesterday</v>
      </c>
      <c r="G73" s="37">
        <f>VLOOKUP(D73,episodes!$A$1:$D$76,3,FALSE)</f>
        <v>1</v>
      </c>
      <c r="H73" s="37">
        <f>VLOOKUP(D73,episodes!$A$1:$D$76,4,FALSE)</f>
        <v>19</v>
      </c>
      <c r="I73" s="36">
        <v>0</v>
      </c>
      <c r="J73" s="43" t="s">
        <v>85</v>
      </c>
    </row>
    <row r="74" spans="1:10" x14ac:dyDescent="0.3">
      <c r="A74" s="40" t="s">
        <v>1967</v>
      </c>
      <c r="B74" s="34" t="s">
        <v>776</v>
      </c>
      <c r="C74" s="35" t="s">
        <v>1990</v>
      </c>
      <c r="D74" s="48">
        <v>119</v>
      </c>
      <c r="E74" s="42">
        <f>VLOOKUP(D74,episodes!$A$1:$B$76,2,FALSE)</f>
        <v>20</v>
      </c>
      <c r="F74" s="37" t="str">
        <f>VLOOKUP(D74,episodes!$A$1:$E$76,5,FALSE)</f>
        <v>Tomorrow Is Yesterday</v>
      </c>
      <c r="G74" s="37">
        <f>VLOOKUP(D74,episodes!$A$1:$D$76,3,FALSE)</f>
        <v>1</v>
      </c>
      <c r="H74" s="37">
        <f>VLOOKUP(D74,episodes!$A$1:$D$76,4,FALSE)</f>
        <v>19</v>
      </c>
      <c r="I74" s="36">
        <v>1</v>
      </c>
      <c r="J74" s="43" t="s">
        <v>85</v>
      </c>
    </row>
    <row r="75" spans="1:10" x14ac:dyDescent="0.3">
      <c r="A75" s="40" t="s">
        <v>1967</v>
      </c>
      <c r="B75" s="34" t="s">
        <v>776</v>
      </c>
      <c r="C75" s="35" t="s">
        <v>1990</v>
      </c>
      <c r="D75" s="48">
        <v>119</v>
      </c>
      <c r="E75" s="42">
        <f>VLOOKUP(D75,episodes!$A$1:$B$76,2,FALSE)</f>
        <v>20</v>
      </c>
      <c r="F75" s="37" t="str">
        <f>VLOOKUP(D75,episodes!$A$1:$E$76,5,FALSE)</f>
        <v>Tomorrow Is Yesterday</v>
      </c>
      <c r="G75" s="37">
        <f>VLOOKUP(D75,episodes!$A$1:$D$76,3,FALSE)</f>
        <v>1</v>
      </c>
      <c r="H75" s="37">
        <f>VLOOKUP(D75,episodes!$A$1:$D$76,4,FALSE)</f>
        <v>19</v>
      </c>
      <c r="I75" s="36">
        <v>2</v>
      </c>
      <c r="J75" s="43" t="s">
        <v>85</v>
      </c>
    </row>
    <row r="76" spans="1:10" x14ac:dyDescent="0.3">
      <c r="A76" s="40" t="s">
        <v>1967</v>
      </c>
      <c r="B76" s="34" t="s">
        <v>776</v>
      </c>
      <c r="C76" s="35" t="s">
        <v>2039</v>
      </c>
      <c r="D76" s="48">
        <v>119</v>
      </c>
      <c r="E76" s="42">
        <f>VLOOKUP(D76,episodes!$A$1:$B$76,2,FALSE)</f>
        <v>20</v>
      </c>
      <c r="F76" s="37" t="str">
        <f>VLOOKUP(D76,episodes!$A$1:$E$76,5,FALSE)</f>
        <v>Tomorrow Is Yesterday</v>
      </c>
      <c r="G76" s="37">
        <f>VLOOKUP(D76,episodes!$A$1:$D$76,3,FALSE)</f>
        <v>1</v>
      </c>
      <c r="H76" s="37">
        <f>VLOOKUP(D76,episodes!$A$1:$D$76,4,FALSE)</f>
        <v>19</v>
      </c>
      <c r="I76" s="36">
        <v>3</v>
      </c>
      <c r="J76" s="43" t="s">
        <v>85</v>
      </c>
    </row>
    <row r="77" spans="1:10" x14ac:dyDescent="0.3">
      <c r="A77" s="40" t="s">
        <v>1967</v>
      </c>
      <c r="B77" s="34" t="s">
        <v>776</v>
      </c>
      <c r="C77" s="35" t="s">
        <v>1990</v>
      </c>
      <c r="D77" s="48">
        <v>120</v>
      </c>
      <c r="E77" s="42">
        <f>VLOOKUP(D77,episodes!$A$1:$B$76,2,FALSE)</f>
        <v>21</v>
      </c>
      <c r="F77" s="37" t="str">
        <f>VLOOKUP(D77,episodes!$A$1:$E$76,5,FALSE)</f>
        <v>Court Martial</v>
      </c>
      <c r="G77" s="37">
        <f>VLOOKUP(D77,episodes!$A$1:$D$76,3,FALSE)</f>
        <v>1</v>
      </c>
      <c r="H77" s="37">
        <f>VLOOKUP(D77,episodes!$A$1:$D$76,4,FALSE)</f>
        <v>20</v>
      </c>
      <c r="I77" s="36">
        <v>0</v>
      </c>
      <c r="J77" s="43" t="s">
        <v>85</v>
      </c>
    </row>
    <row r="78" spans="1:10" x14ac:dyDescent="0.3">
      <c r="A78" s="40" t="s">
        <v>1967</v>
      </c>
      <c r="B78" s="34" t="s">
        <v>776</v>
      </c>
      <c r="C78" s="35" t="s">
        <v>1990</v>
      </c>
      <c r="D78" s="48">
        <v>120</v>
      </c>
      <c r="E78" s="42">
        <f>VLOOKUP(D78,episodes!$A$1:$B$76,2,FALSE)</f>
        <v>21</v>
      </c>
      <c r="F78" s="37" t="str">
        <f>VLOOKUP(D78,episodes!$A$1:$E$76,5,FALSE)</f>
        <v>Court Martial</v>
      </c>
      <c r="G78" s="37">
        <f>VLOOKUP(D78,episodes!$A$1:$D$76,3,FALSE)</f>
        <v>1</v>
      </c>
      <c r="H78" s="37">
        <f>VLOOKUP(D78,episodes!$A$1:$D$76,4,FALSE)</f>
        <v>20</v>
      </c>
      <c r="I78" s="36">
        <v>1</v>
      </c>
      <c r="J78" s="43" t="s">
        <v>85</v>
      </c>
    </row>
    <row r="79" spans="1:10" x14ac:dyDescent="0.3">
      <c r="A79" s="40" t="s">
        <v>1967</v>
      </c>
      <c r="B79" s="34" t="s">
        <v>776</v>
      </c>
      <c r="C79" s="35" t="s">
        <v>1990</v>
      </c>
      <c r="D79" s="48">
        <v>120</v>
      </c>
      <c r="E79" s="42">
        <f>VLOOKUP(D79,episodes!$A$1:$B$76,2,FALSE)</f>
        <v>21</v>
      </c>
      <c r="F79" s="37" t="str">
        <f>VLOOKUP(D79,episodes!$A$1:$E$76,5,FALSE)</f>
        <v>Court Martial</v>
      </c>
      <c r="G79" s="37">
        <f>VLOOKUP(D79,episodes!$A$1:$D$76,3,FALSE)</f>
        <v>1</v>
      </c>
      <c r="H79" s="37">
        <f>VLOOKUP(D79,episodes!$A$1:$D$76,4,FALSE)</f>
        <v>20</v>
      </c>
      <c r="I79" s="36">
        <v>2</v>
      </c>
      <c r="J79" s="43" t="s">
        <v>85</v>
      </c>
    </row>
    <row r="80" spans="1:10" x14ac:dyDescent="0.3">
      <c r="A80" s="40" t="s">
        <v>1967</v>
      </c>
      <c r="B80" s="34" t="s">
        <v>776</v>
      </c>
      <c r="C80" s="35" t="s">
        <v>1990</v>
      </c>
      <c r="D80" s="48">
        <v>120</v>
      </c>
      <c r="E80" s="42">
        <f>VLOOKUP(D80,episodes!$A$1:$B$76,2,FALSE)</f>
        <v>21</v>
      </c>
      <c r="F80" s="37" t="str">
        <f>VLOOKUP(D80,episodes!$A$1:$E$76,5,FALSE)</f>
        <v>Court Martial</v>
      </c>
      <c r="G80" s="37">
        <f>VLOOKUP(D80,episodes!$A$1:$D$76,3,FALSE)</f>
        <v>1</v>
      </c>
      <c r="H80" s="37">
        <f>VLOOKUP(D80,episodes!$A$1:$D$76,4,FALSE)</f>
        <v>20</v>
      </c>
      <c r="I80" s="36">
        <v>3</v>
      </c>
      <c r="J80" s="43" t="s">
        <v>85</v>
      </c>
    </row>
    <row r="81" spans="1:10" x14ac:dyDescent="0.3">
      <c r="A81" s="40" t="s">
        <v>1967</v>
      </c>
      <c r="B81" s="34" t="s">
        <v>776</v>
      </c>
      <c r="C81" s="35" t="s">
        <v>1990</v>
      </c>
      <c r="D81" s="48">
        <v>120</v>
      </c>
      <c r="E81" s="42">
        <f>VLOOKUP(D81,episodes!$A$1:$B$76,2,FALSE)</f>
        <v>21</v>
      </c>
      <c r="F81" s="37" t="str">
        <f>VLOOKUP(D81,episodes!$A$1:$E$76,5,FALSE)</f>
        <v>Court Martial</v>
      </c>
      <c r="G81" s="37">
        <f>VLOOKUP(D81,episodes!$A$1:$D$76,3,FALSE)</f>
        <v>1</v>
      </c>
      <c r="H81" s="37">
        <f>VLOOKUP(D81,episodes!$A$1:$D$76,4,FALSE)</f>
        <v>20</v>
      </c>
      <c r="I81" s="36">
        <v>4</v>
      </c>
      <c r="J81" s="43" t="s">
        <v>85</v>
      </c>
    </row>
    <row r="82" spans="1:10" x14ac:dyDescent="0.3">
      <c r="A82" s="40" t="s">
        <v>1967</v>
      </c>
      <c r="B82" s="34" t="s">
        <v>776</v>
      </c>
      <c r="C82" s="35" t="s">
        <v>1990</v>
      </c>
      <c r="D82" s="48">
        <v>121</v>
      </c>
      <c r="E82" s="42">
        <f>VLOOKUP(D82,episodes!$A$1:$B$76,2,FALSE)</f>
        <v>22</v>
      </c>
      <c r="F82" s="37" t="str">
        <f>VLOOKUP(D82,episodes!$A$1:$E$76,5,FALSE)</f>
        <v>The Return of the Archons</v>
      </c>
      <c r="G82" s="37">
        <f>VLOOKUP(D82,episodes!$A$1:$D$76,3,FALSE)</f>
        <v>1</v>
      </c>
      <c r="H82" s="37">
        <f>VLOOKUP(D82,episodes!$A$1:$D$76,4,FALSE)</f>
        <v>21</v>
      </c>
      <c r="I82" s="36">
        <v>0</v>
      </c>
      <c r="J82" s="43" t="s">
        <v>85</v>
      </c>
    </row>
    <row r="83" spans="1:10" x14ac:dyDescent="0.3">
      <c r="A83" s="40" t="s">
        <v>1967</v>
      </c>
      <c r="B83" s="34" t="s">
        <v>776</v>
      </c>
      <c r="C83" s="35" t="s">
        <v>1990</v>
      </c>
      <c r="D83" s="48">
        <v>121</v>
      </c>
      <c r="E83" s="42">
        <f>VLOOKUP(D83,episodes!$A$1:$B$76,2,FALSE)</f>
        <v>22</v>
      </c>
      <c r="F83" s="37" t="str">
        <f>VLOOKUP(D83,episodes!$A$1:$E$76,5,FALSE)</f>
        <v>The Return of the Archons</v>
      </c>
      <c r="G83" s="37">
        <f>VLOOKUP(D83,episodes!$A$1:$D$76,3,FALSE)</f>
        <v>1</v>
      </c>
      <c r="H83" s="37">
        <f>VLOOKUP(D83,episodes!$A$1:$D$76,4,FALSE)</f>
        <v>21</v>
      </c>
      <c r="I83" s="36">
        <v>1</v>
      </c>
      <c r="J83" s="43" t="s">
        <v>85</v>
      </c>
    </row>
    <row r="84" spans="1:10" x14ac:dyDescent="0.3">
      <c r="A84" s="40" t="s">
        <v>1967</v>
      </c>
      <c r="B84" s="34" t="s">
        <v>776</v>
      </c>
      <c r="C84" s="35" t="s">
        <v>1990</v>
      </c>
      <c r="D84" s="48">
        <v>121</v>
      </c>
      <c r="E84" s="42">
        <f>VLOOKUP(D84,episodes!$A$1:$B$76,2,FALSE)</f>
        <v>22</v>
      </c>
      <c r="F84" s="37" t="str">
        <f>VLOOKUP(D84,episodes!$A$1:$E$76,5,FALSE)</f>
        <v>The Return of the Archons</v>
      </c>
      <c r="G84" s="37">
        <f>VLOOKUP(D84,episodes!$A$1:$D$76,3,FALSE)</f>
        <v>1</v>
      </c>
      <c r="H84" s="37">
        <f>VLOOKUP(D84,episodes!$A$1:$D$76,4,FALSE)</f>
        <v>21</v>
      </c>
      <c r="I84" s="36">
        <v>2</v>
      </c>
      <c r="J84" s="43" t="s">
        <v>85</v>
      </c>
    </row>
    <row r="85" spans="1:10" x14ac:dyDescent="0.3">
      <c r="A85" s="40" t="s">
        <v>1967</v>
      </c>
      <c r="B85" s="34" t="s">
        <v>776</v>
      </c>
      <c r="C85" s="35" t="s">
        <v>2020</v>
      </c>
      <c r="D85" s="48">
        <v>122</v>
      </c>
      <c r="E85" s="42">
        <f>VLOOKUP(D85,episodes!$A$1:$B$76,2,FALSE)</f>
        <v>23</v>
      </c>
      <c r="F85" s="37" t="str">
        <f>VLOOKUP(D85,episodes!$A$1:$E$76,5,FALSE)</f>
        <v>Space Seed</v>
      </c>
      <c r="G85" s="37">
        <f>VLOOKUP(D85,episodes!$A$1:$D$76,3,FALSE)</f>
        <v>1</v>
      </c>
      <c r="H85" s="37">
        <f>VLOOKUP(D85,episodes!$A$1:$D$76,4,FALSE)</f>
        <v>22</v>
      </c>
      <c r="I85" s="36">
        <v>0</v>
      </c>
      <c r="J85" s="43" t="s">
        <v>85</v>
      </c>
    </row>
    <row r="86" spans="1:10" x14ac:dyDescent="0.3">
      <c r="A86" s="40" t="s">
        <v>1967</v>
      </c>
      <c r="B86" s="34" t="s">
        <v>776</v>
      </c>
      <c r="C86" s="35" t="s">
        <v>1990</v>
      </c>
      <c r="D86" s="48">
        <v>122</v>
      </c>
      <c r="E86" s="42">
        <f>VLOOKUP(D86,episodes!$A$1:$B$76,2,FALSE)</f>
        <v>23</v>
      </c>
      <c r="F86" s="37" t="str">
        <f>VLOOKUP(D86,episodes!$A$1:$E$76,5,FALSE)</f>
        <v>Space Seed</v>
      </c>
      <c r="G86" s="37">
        <f>VLOOKUP(D86,episodes!$A$1:$D$76,3,FALSE)</f>
        <v>1</v>
      </c>
      <c r="H86" s="37">
        <f>VLOOKUP(D86,episodes!$A$1:$D$76,4,FALSE)</f>
        <v>22</v>
      </c>
      <c r="I86" s="36">
        <v>1</v>
      </c>
      <c r="J86" s="43" t="s">
        <v>85</v>
      </c>
    </row>
    <row r="87" spans="1:10" x14ac:dyDescent="0.3">
      <c r="A87" s="40" t="s">
        <v>1967</v>
      </c>
      <c r="B87" s="34" t="s">
        <v>776</v>
      </c>
      <c r="C87" s="35" t="s">
        <v>1990</v>
      </c>
      <c r="D87" s="48">
        <v>122</v>
      </c>
      <c r="E87" s="42">
        <f>VLOOKUP(D87,episodes!$A$1:$B$76,2,FALSE)</f>
        <v>23</v>
      </c>
      <c r="F87" s="37" t="str">
        <f>VLOOKUP(D87,episodes!$A$1:$E$76,5,FALSE)</f>
        <v>Space Seed</v>
      </c>
      <c r="G87" s="37">
        <f>VLOOKUP(D87,episodes!$A$1:$D$76,3,FALSE)</f>
        <v>1</v>
      </c>
      <c r="H87" s="37">
        <f>VLOOKUP(D87,episodes!$A$1:$D$76,4,FALSE)</f>
        <v>22</v>
      </c>
      <c r="I87" s="36">
        <v>2</v>
      </c>
      <c r="J87" s="43" t="s">
        <v>85</v>
      </c>
    </row>
    <row r="88" spans="1:10" x14ac:dyDescent="0.3">
      <c r="A88" s="40" t="s">
        <v>1967</v>
      </c>
      <c r="B88" s="34" t="s">
        <v>776</v>
      </c>
      <c r="C88" s="35" t="s">
        <v>1990</v>
      </c>
      <c r="D88" s="48">
        <v>122</v>
      </c>
      <c r="E88" s="42">
        <f>VLOOKUP(D88,episodes!$A$1:$B$76,2,FALSE)</f>
        <v>23</v>
      </c>
      <c r="F88" s="37" t="str">
        <f>VLOOKUP(D88,episodes!$A$1:$E$76,5,FALSE)</f>
        <v>Space Seed</v>
      </c>
      <c r="G88" s="37">
        <f>VLOOKUP(D88,episodes!$A$1:$D$76,3,FALSE)</f>
        <v>1</v>
      </c>
      <c r="H88" s="37">
        <f>VLOOKUP(D88,episodes!$A$1:$D$76,4,FALSE)</f>
        <v>22</v>
      </c>
      <c r="I88" s="36">
        <v>3</v>
      </c>
      <c r="J88" s="43" t="s">
        <v>85</v>
      </c>
    </row>
    <row r="89" spans="1:10" x14ac:dyDescent="0.3">
      <c r="A89" s="40" t="s">
        <v>1967</v>
      </c>
      <c r="B89" s="34" t="s">
        <v>776</v>
      </c>
      <c r="C89" s="35" t="s">
        <v>2274</v>
      </c>
      <c r="D89" s="48">
        <v>123</v>
      </c>
      <c r="E89" s="42">
        <f>VLOOKUP(D89,episodes!$A$1:$B$76,2,FALSE)</f>
        <v>24</v>
      </c>
      <c r="F89" s="37" t="str">
        <f>VLOOKUP(D89,episodes!$A$1:$E$76,5,FALSE)</f>
        <v>A Taste of Armageddon</v>
      </c>
      <c r="G89" s="37">
        <f>VLOOKUP(D89,episodes!$A$1:$D$76,3,FALSE)</f>
        <v>1</v>
      </c>
      <c r="H89" s="37">
        <f>VLOOKUP(D89,episodes!$A$1:$D$76,4,FALSE)</f>
        <v>23</v>
      </c>
      <c r="I89" s="36">
        <v>0</v>
      </c>
      <c r="J89" s="43" t="s">
        <v>85</v>
      </c>
    </row>
    <row r="90" spans="1:10" x14ac:dyDescent="0.3">
      <c r="A90" s="40" t="s">
        <v>1967</v>
      </c>
      <c r="B90" s="34" t="s">
        <v>776</v>
      </c>
      <c r="C90" s="35" t="s">
        <v>1990</v>
      </c>
      <c r="D90" s="48">
        <v>123</v>
      </c>
      <c r="E90" s="42">
        <f>VLOOKUP(D90,episodes!$A$1:$B$76,2,FALSE)</f>
        <v>24</v>
      </c>
      <c r="F90" s="37" t="str">
        <f>VLOOKUP(D90,episodes!$A$1:$E$76,5,FALSE)</f>
        <v>A Taste of Armageddon</v>
      </c>
      <c r="G90" s="37">
        <f>VLOOKUP(D90,episodes!$A$1:$D$76,3,FALSE)</f>
        <v>1</v>
      </c>
      <c r="H90" s="37">
        <f>VLOOKUP(D90,episodes!$A$1:$D$76,4,FALSE)</f>
        <v>23</v>
      </c>
      <c r="I90" s="36">
        <v>1</v>
      </c>
      <c r="J90" s="43" t="s">
        <v>85</v>
      </c>
    </row>
    <row r="91" spans="1:10" x14ac:dyDescent="0.3">
      <c r="A91" s="40" t="s">
        <v>1967</v>
      </c>
      <c r="B91" s="34" t="s">
        <v>776</v>
      </c>
      <c r="C91" s="35" t="s">
        <v>1990</v>
      </c>
      <c r="D91" s="48">
        <v>123</v>
      </c>
      <c r="E91" s="42">
        <f>VLOOKUP(D91,episodes!$A$1:$B$76,2,FALSE)</f>
        <v>24</v>
      </c>
      <c r="F91" s="37" t="str">
        <f>VLOOKUP(D91,episodes!$A$1:$E$76,5,FALSE)</f>
        <v>A Taste of Armageddon</v>
      </c>
      <c r="G91" s="37">
        <f>VLOOKUP(D91,episodes!$A$1:$D$76,3,FALSE)</f>
        <v>1</v>
      </c>
      <c r="H91" s="37">
        <f>VLOOKUP(D91,episodes!$A$1:$D$76,4,FALSE)</f>
        <v>23</v>
      </c>
      <c r="I91" s="36">
        <v>2</v>
      </c>
      <c r="J91" s="43" t="s">
        <v>85</v>
      </c>
    </row>
    <row r="92" spans="1:10" x14ac:dyDescent="0.3">
      <c r="A92" s="40" t="s">
        <v>1967</v>
      </c>
      <c r="B92" s="34" t="s">
        <v>776</v>
      </c>
      <c r="C92" s="35" t="s">
        <v>2275</v>
      </c>
      <c r="D92" s="48">
        <v>123</v>
      </c>
      <c r="E92" s="42">
        <f>VLOOKUP(D92,episodes!$A$1:$B$76,2,FALSE)</f>
        <v>24</v>
      </c>
      <c r="F92" s="37" t="str">
        <f>VLOOKUP(D92,episodes!$A$1:$E$76,5,FALSE)</f>
        <v>A Taste of Armageddon</v>
      </c>
      <c r="G92" s="37">
        <f>VLOOKUP(D92,episodes!$A$1:$D$76,3,FALSE)</f>
        <v>1</v>
      </c>
      <c r="H92" s="37">
        <f>VLOOKUP(D92,episodes!$A$1:$D$76,4,FALSE)</f>
        <v>23</v>
      </c>
      <c r="I92" s="36">
        <v>3</v>
      </c>
      <c r="J92" s="43" t="s">
        <v>85</v>
      </c>
    </row>
    <row r="93" spans="1:10" x14ac:dyDescent="0.3">
      <c r="A93" s="40" t="s">
        <v>1967</v>
      </c>
      <c r="B93" s="34" t="s">
        <v>776</v>
      </c>
      <c r="C93" s="35" t="s">
        <v>2020</v>
      </c>
      <c r="D93" s="48">
        <v>124</v>
      </c>
      <c r="E93" s="42">
        <f>VLOOKUP(D93,episodes!$A$1:$B$76,2,FALSE)</f>
        <v>25</v>
      </c>
      <c r="F93" s="37" t="str">
        <f>VLOOKUP(D93,episodes!$A$1:$E$76,5,FALSE)</f>
        <v>This Side of Paradise</v>
      </c>
      <c r="G93" s="37">
        <f>VLOOKUP(D93,episodes!$A$1:$D$76,3,FALSE)</f>
        <v>1</v>
      </c>
      <c r="H93" s="37">
        <f>VLOOKUP(D93,episodes!$A$1:$D$76,4,FALSE)</f>
        <v>24</v>
      </c>
      <c r="I93" s="36">
        <v>0</v>
      </c>
      <c r="J93" s="43" t="s">
        <v>85</v>
      </c>
    </row>
    <row r="94" spans="1:10" x14ac:dyDescent="0.3">
      <c r="A94" s="40" t="s">
        <v>1967</v>
      </c>
      <c r="B94" s="34" t="s">
        <v>776</v>
      </c>
      <c r="C94" s="35" t="s">
        <v>1990</v>
      </c>
      <c r="D94" s="48">
        <v>124</v>
      </c>
      <c r="E94" s="42">
        <f>VLOOKUP(D94,episodes!$A$1:$B$76,2,FALSE)</f>
        <v>25</v>
      </c>
      <c r="F94" s="37" t="str">
        <f>VLOOKUP(D94,episodes!$A$1:$E$76,5,FALSE)</f>
        <v>This Side of Paradise</v>
      </c>
      <c r="G94" s="37">
        <f>VLOOKUP(D94,episodes!$A$1:$D$76,3,FALSE)</f>
        <v>1</v>
      </c>
      <c r="H94" s="37">
        <f>VLOOKUP(D94,episodes!$A$1:$D$76,4,FALSE)</f>
        <v>24</v>
      </c>
      <c r="I94" s="36">
        <v>1</v>
      </c>
      <c r="J94" s="43" t="s">
        <v>85</v>
      </c>
    </row>
    <row r="95" spans="1:10" x14ac:dyDescent="0.3">
      <c r="A95" s="40" t="s">
        <v>1967</v>
      </c>
      <c r="B95" s="34" t="s">
        <v>776</v>
      </c>
      <c r="C95" s="35" t="s">
        <v>1990</v>
      </c>
      <c r="D95" s="48">
        <v>124</v>
      </c>
      <c r="E95" s="42">
        <f>VLOOKUP(D95,episodes!$A$1:$B$76,2,FALSE)</f>
        <v>25</v>
      </c>
      <c r="F95" s="37" t="str">
        <f>VLOOKUP(D95,episodes!$A$1:$E$76,5,FALSE)</f>
        <v>This Side of Paradise</v>
      </c>
      <c r="G95" s="37">
        <f>VLOOKUP(D95,episodes!$A$1:$D$76,3,FALSE)</f>
        <v>1</v>
      </c>
      <c r="H95" s="37">
        <f>VLOOKUP(D95,episodes!$A$1:$D$76,4,FALSE)</f>
        <v>24</v>
      </c>
      <c r="I95" s="36">
        <v>2</v>
      </c>
      <c r="J95" s="43" t="s">
        <v>85</v>
      </c>
    </row>
    <row r="96" spans="1:10" x14ac:dyDescent="0.3">
      <c r="A96" s="40" t="s">
        <v>1967</v>
      </c>
      <c r="B96" s="34" t="s">
        <v>776</v>
      </c>
      <c r="C96" s="35" t="s">
        <v>1990</v>
      </c>
      <c r="D96" s="48">
        <v>124</v>
      </c>
      <c r="E96" s="42">
        <f>VLOOKUP(D96,episodes!$A$1:$B$76,2,FALSE)</f>
        <v>25</v>
      </c>
      <c r="F96" s="37" t="str">
        <f>VLOOKUP(D96,episodes!$A$1:$E$76,5,FALSE)</f>
        <v>This Side of Paradise</v>
      </c>
      <c r="G96" s="37">
        <f>VLOOKUP(D96,episodes!$A$1:$D$76,3,FALSE)</f>
        <v>1</v>
      </c>
      <c r="H96" s="37">
        <f>VLOOKUP(D96,episodes!$A$1:$D$76,4,FALSE)</f>
        <v>24</v>
      </c>
      <c r="I96" s="36">
        <v>3</v>
      </c>
      <c r="J96" s="43" t="s">
        <v>85</v>
      </c>
    </row>
    <row r="97" spans="1:10" x14ac:dyDescent="0.3">
      <c r="A97" s="40" t="s">
        <v>1967</v>
      </c>
      <c r="B97" s="34" t="s">
        <v>776</v>
      </c>
      <c r="C97" s="35" t="s">
        <v>1990</v>
      </c>
      <c r="D97" s="48">
        <v>124</v>
      </c>
      <c r="E97" s="42">
        <f>VLOOKUP(D97,episodes!$A$1:$B$76,2,FALSE)</f>
        <v>25</v>
      </c>
      <c r="F97" s="37" t="str">
        <f>VLOOKUP(D97,episodes!$A$1:$E$76,5,FALSE)</f>
        <v>This Side of Paradise</v>
      </c>
      <c r="G97" s="37">
        <f>VLOOKUP(D97,episodes!$A$1:$D$76,3,FALSE)</f>
        <v>1</v>
      </c>
      <c r="H97" s="37">
        <f>VLOOKUP(D97,episodes!$A$1:$D$76,4,FALSE)</f>
        <v>24</v>
      </c>
      <c r="I97" s="36">
        <v>4</v>
      </c>
      <c r="J97" s="43" t="s">
        <v>85</v>
      </c>
    </row>
    <row r="98" spans="1:10" x14ac:dyDescent="0.3">
      <c r="A98" s="40" t="s">
        <v>1967</v>
      </c>
      <c r="B98" s="34" t="s">
        <v>776</v>
      </c>
      <c r="C98" s="35" t="s">
        <v>1990</v>
      </c>
      <c r="D98" s="48">
        <v>125</v>
      </c>
      <c r="E98" s="42">
        <f>VLOOKUP(D98,episodes!$A$1:$B$76,2,FALSE)</f>
        <v>26</v>
      </c>
      <c r="F98" s="37" t="str">
        <f>VLOOKUP(D98,episodes!$A$1:$E$76,5,FALSE)</f>
        <v>The Devil in the Dark</v>
      </c>
      <c r="G98" s="37">
        <f>VLOOKUP(D98,episodes!$A$1:$D$76,3,FALSE)</f>
        <v>1</v>
      </c>
      <c r="H98" s="37">
        <f>VLOOKUP(D98,episodes!$A$1:$D$76,4,FALSE)</f>
        <v>25</v>
      </c>
      <c r="I98" s="36">
        <v>0</v>
      </c>
      <c r="J98" s="43" t="s">
        <v>85</v>
      </c>
    </row>
    <row r="99" spans="1:10" x14ac:dyDescent="0.3">
      <c r="A99" s="40" t="s">
        <v>1967</v>
      </c>
      <c r="B99" s="34" t="s">
        <v>776</v>
      </c>
      <c r="C99" s="35" t="s">
        <v>1990</v>
      </c>
      <c r="D99" s="57">
        <v>126</v>
      </c>
      <c r="E99" s="42">
        <f>VLOOKUP(D99,episodes!$A$1:$B$76,2,FALSE)</f>
        <v>27</v>
      </c>
      <c r="F99" s="37" t="str">
        <f>VLOOKUP(D99,episodes!$A$1:$E$76,5,FALSE)</f>
        <v>Errand of Mercy</v>
      </c>
      <c r="G99" s="37">
        <f>VLOOKUP(D99,episodes!$A$1:$D$76,3,FALSE)</f>
        <v>1</v>
      </c>
      <c r="H99" s="37">
        <f>VLOOKUP(D99,episodes!$A$1:$D$76,4,FALSE)</f>
        <v>26</v>
      </c>
      <c r="I99" s="36">
        <v>0</v>
      </c>
      <c r="J99" s="43" t="s">
        <v>85</v>
      </c>
    </row>
    <row r="100" spans="1:10" x14ac:dyDescent="0.3">
      <c r="A100" s="40" t="s">
        <v>1967</v>
      </c>
      <c r="B100" s="34" t="s">
        <v>776</v>
      </c>
      <c r="C100" s="35" t="s">
        <v>1990</v>
      </c>
      <c r="D100" s="48">
        <v>127</v>
      </c>
      <c r="E100" s="42">
        <f>VLOOKUP(D100,episodes!$A$1:$B$76,2,FALSE)</f>
        <v>28</v>
      </c>
      <c r="F100" s="37" t="str">
        <f>VLOOKUP(D100,episodes!$A$1:$E$76,5,FALSE)</f>
        <v>The Alternative Factor</v>
      </c>
      <c r="G100" s="37">
        <f>VLOOKUP(D100,episodes!$A$1:$D$76,3,FALSE)</f>
        <v>1</v>
      </c>
      <c r="H100" s="37">
        <f>VLOOKUP(D100,episodes!$A$1:$D$76,4,FALSE)</f>
        <v>27</v>
      </c>
      <c r="I100" s="36">
        <v>0</v>
      </c>
      <c r="J100" s="43" t="s">
        <v>85</v>
      </c>
    </row>
    <row r="101" spans="1:10" x14ac:dyDescent="0.3">
      <c r="A101" s="40" t="s">
        <v>1967</v>
      </c>
      <c r="B101" s="34" t="s">
        <v>776</v>
      </c>
      <c r="C101" s="35" t="s">
        <v>1990</v>
      </c>
      <c r="D101" s="48">
        <v>127</v>
      </c>
      <c r="E101" s="42">
        <f>VLOOKUP(D101,episodes!$A$1:$B$76,2,FALSE)</f>
        <v>28</v>
      </c>
      <c r="F101" s="37" t="str">
        <f>VLOOKUP(D101,episodes!$A$1:$E$76,5,FALSE)</f>
        <v>The Alternative Factor</v>
      </c>
      <c r="G101" s="37">
        <f>VLOOKUP(D101,episodes!$A$1:$D$76,3,FALSE)</f>
        <v>1</v>
      </c>
      <c r="H101" s="37">
        <f>VLOOKUP(D101,episodes!$A$1:$D$76,4,FALSE)</f>
        <v>27</v>
      </c>
      <c r="I101" s="36">
        <v>1</v>
      </c>
      <c r="J101" s="43" t="s">
        <v>85</v>
      </c>
    </row>
    <row r="102" spans="1:10" x14ac:dyDescent="0.3">
      <c r="A102" s="40" t="s">
        <v>1967</v>
      </c>
      <c r="B102" s="34" t="s">
        <v>776</v>
      </c>
      <c r="C102" s="35" t="s">
        <v>1990</v>
      </c>
      <c r="D102" s="48">
        <v>127</v>
      </c>
      <c r="E102" s="42">
        <f>VLOOKUP(D102,episodes!$A$1:$B$76,2,FALSE)</f>
        <v>28</v>
      </c>
      <c r="F102" s="37" t="str">
        <f>VLOOKUP(D102,episodes!$A$1:$E$76,5,FALSE)</f>
        <v>The Alternative Factor</v>
      </c>
      <c r="G102" s="37">
        <f>VLOOKUP(D102,episodes!$A$1:$D$76,3,FALSE)</f>
        <v>1</v>
      </c>
      <c r="H102" s="37">
        <f>VLOOKUP(D102,episodes!$A$1:$D$76,4,FALSE)</f>
        <v>27</v>
      </c>
      <c r="I102" s="36">
        <v>2</v>
      </c>
      <c r="J102" s="43" t="s">
        <v>85</v>
      </c>
    </row>
    <row r="103" spans="1:10" x14ac:dyDescent="0.3">
      <c r="A103" s="40" t="s">
        <v>1967</v>
      </c>
      <c r="B103" s="34" t="s">
        <v>776</v>
      </c>
      <c r="C103" s="35" t="s">
        <v>2348</v>
      </c>
      <c r="D103" s="48">
        <v>128</v>
      </c>
      <c r="E103" s="42">
        <f>VLOOKUP(D103,episodes!$A$1:$B$76,2,FALSE)</f>
        <v>29</v>
      </c>
      <c r="F103" s="37" t="str">
        <f>VLOOKUP(D103,episodes!$A$1:$E$76,5,FALSE)</f>
        <v>The City on the Edge of Forever</v>
      </c>
      <c r="G103" s="37">
        <f>VLOOKUP(D103,episodes!$A$1:$D$76,3,FALSE)</f>
        <v>1</v>
      </c>
      <c r="H103" s="37">
        <f>VLOOKUP(D103,episodes!$A$1:$D$76,4,FALSE)</f>
        <v>28</v>
      </c>
      <c r="I103" s="36">
        <v>0</v>
      </c>
      <c r="J103" s="43" t="s">
        <v>85</v>
      </c>
    </row>
    <row r="104" spans="1:10" x14ac:dyDescent="0.3">
      <c r="A104" s="40" t="s">
        <v>1967</v>
      </c>
      <c r="B104" s="34" t="s">
        <v>776</v>
      </c>
      <c r="C104" s="35" t="s">
        <v>2020</v>
      </c>
      <c r="D104" s="48">
        <v>128</v>
      </c>
      <c r="E104" s="42">
        <f>VLOOKUP(D104,episodes!$A$1:$B$76,2,FALSE)</f>
        <v>29</v>
      </c>
      <c r="F104" s="37" t="str">
        <f>VLOOKUP(D104,episodes!$A$1:$E$76,5,FALSE)</f>
        <v>The City on the Edge of Forever</v>
      </c>
      <c r="G104" s="37">
        <f>VLOOKUP(D104,episodes!$A$1:$D$76,3,FALSE)</f>
        <v>1</v>
      </c>
      <c r="H104" s="37">
        <f>VLOOKUP(D104,episodes!$A$1:$D$76,4,FALSE)</f>
        <v>28</v>
      </c>
      <c r="I104" s="36">
        <v>1</v>
      </c>
      <c r="J104" s="43" t="s">
        <v>85</v>
      </c>
    </row>
    <row r="105" spans="1:10" x14ac:dyDescent="0.3">
      <c r="A105" s="40" t="s">
        <v>1967</v>
      </c>
      <c r="B105" s="34" t="s">
        <v>776</v>
      </c>
      <c r="C105" s="35" t="s">
        <v>2020</v>
      </c>
      <c r="D105" s="48">
        <v>129</v>
      </c>
      <c r="E105" s="42">
        <f>VLOOKUP(D105,episodes!$A$1:$B$76,2,FALSE)</f>
        <v>30</v>
      </c>
      <c r="F105" s="37" t="str">
        <f>VLOOKUP(D105,episodes!$A$1:$E$76,5,FALSE)</f>
        <v>Operation: Annihilate!</v>
      </c>
      <c r="G105" s="37">
        <f>VLOOKUP(D105,episodes!$A$1:$D$76,3,FALSE)</f>
        <v>1</v>
      </c>
      <c r="H105" s="37">
        <f>VLOOKUP(D105,episodes!$A$1:$D$76,4,FALSE)</f>
        <v>29</v>
      </c>
      <c r="I105" s="36">
        <v>0</v>
      </c>
      <c r="J105" s="43" t="s">
        <v>85</v>
      </c>
    </row>
    <row r="106" spans="1:10" x14ac:dyDescent="0.3">
      <c r="A106" s="40" t="s">
        <v>1967</v>
      </c>
      <c r="B106" s="34" t="s">
        <v>776</v>
      </c>
      <c r="C106" s="35" t="s">
        <v>1990</v>
      </c>
      <c r="D106" s="48">
        <v>129</v>
      </c>
      <c r="E106" s="42">
        <f>VLOOKUP(D106,episodes!$A$1:$B$76,2,FALSE)</f>
        <v>30</v>
      </c>
      <c r="F106" s="37" t="str">
        <f>VLOOKUP(D106,episodes!$A$1:$E$76,5,FALSE)</f>
        <v>Operation: Annihilate!</v>
      </c>
      <c r="G106" s="37">
        <f>VLOOKUP(D106,episodes!$A$1:$D$76,3,FALSE)</f>
        <v>1</v>
      </c>
      <c r="H106" s="37">
        <f>VLOOKUP(D106,episodes!$A$1:$D$76,4,FALSE)</f>
        <v>29</v>
      </c>
      <c r="I106" s="36">
        <v>1</v>
      </c>
      <c r="J106" s="43" t="s">
        <v>85</v>
      </c>
    </row>
    <row r="107" spans="1:10" x14ac:dyDescent="0.3">
      <c r="A107" s="40" t="s">
        <v>1967</v>
      </c>
      <c r="B107" s="34" t="s">
        <v>776</v>
      </c>
      <c r="C107" s="35" t="s">
        <v>1990</v>
      </c>
      <c r="D107" s="48">
        <v>129</v>
      </c>
      <c r="E107" s="42">
        <f>VLOOKUP(D107,episodes!$A$1:$B$76,2,FALSE)</f>
        <v>30</v>
      </c>
      <c r="F107" s="37" t="str">
        <f>VLOOKUP(D107,episodes!$A$1:$E$76,5,FALSE)</f>
        <v>Operation: Annihilate!</v>
      </c>
      <c r="G107" s="37">
        <f>VLOOKUP(D107,episodes!$A$1:$D$76,3,FALSE)</f>
        <v>1</v>
      </c>
      <c r="H107" s="37">
        <f>VLOOKUP(D107,episodes!$A$1:$D$76,4,FALSE)</f>
        <v>29</v>
      </c>
      <c r="I107" s="36">
        <v>2</v>
      </c>
      <c r="J107" s="43" t="s">
        <v>85</v>
      </c>
    </row>
    <row r="108" spans="1:10" x14ac:dyDescent="0.3">
      <c r="A108" s="40" t="s">
        <v>1967</v>
      </c>
      <c r="B108" s="34" t="s">
        <v>776</v>
      </c>
      <c r="C108" s="35" t="s">
        <v>1990</v>
      </c>
      <c r="D108" s="48">
        <v>201</v>
      </c>
      <c r="E108" s="42">
        <f>VLOOKUP(D108,episodes!$A$1:$B$76,2,FALSE)</f>
        <v>31</v>
      </c>
      <c r="F108" s="37" t="str">
        <f>VLOOKUP(D108,episodes!$A$1:$E$76,5,FALSE)</f>
        <v>Amok Time</v>
      </c>
      <c r="G108" s="37">
        <f>VLOOKUP(D108,episodes!$A$1:$D$76,3,FALSE)</f>
        <v>2</v>
      </c>
      <c r="H108" s="37">
        <f>VLOOKUP(D108,episodes!$A$1:$D$76,4,FALSE)</f>
        <v>1</v>
      </c>
      <c r="I108" s="36">
        <v>0</v>
      </c>
      <c r="J108" s="43" t="s">
        <v>85</v>
      </c>
    </row>
    <row r="109" spans="1:10" x14ac:dyDescent="0.3">
      <c r="A109" s="40" t="s">
        <v>1967</v>
      </c>
      <c r="B109" s="34" t="s">
        <v>776</v>
      </c>
      <c r="C109" s="35" t="s">
        <v>1990</v>
      </c>
      <c r="D109" s="48">
        <v>202</v>
      </c>
      <c r="E109" s="42">
        <f>VLOOKUP(D109,episodes!$A$1:$B$76,2,FALSE)</f>
        <v>32</v>
      </c>
      <c r="F109" s="37" t="str">
        <f>VLOOKUP(D109,episodes!$A$1:$E$76,5,FALSE)</f>
        <v>Who Mourns for Adonais?</v>
      </c>
      <c r="G109" s="37">
        <f>VLOOKUP(D109,episodes!$A$1:$D$76,3,FALSE)</f>
        <v>2</v>
      </c>
      <c r="H109" s="37">
        <f>VLOOKUP(D109,episodes!$A$1:$D$76,4,FALSE)</f>
        <v>2</v>
      </c>
      <c r="I109" s="36">
        <v>0</v>
      </c>
      <c r="J109" s="43" t="s">
        <v>85</v>
      </c>
    </row>
    <row r="110" spans="1:10" x14ac:dyDescent="0.3">
      <c r="A110" s="40" t="s">
        <v>1967</v>
      </c>
      <c r="B110" s="34" t="s">
        <v>776</v>
      </c>
      <c r="C110" s="35" t="s">
        <v>1990</v>
      </c>
      <c r="D110" s="41">
        <v>203</v>
      </c>
      <c r="E110" s="42">
        <f>VLOOKUP(D110,episodes!$A$1:$B$76,2,FALSE)</f>
        <v>33</v>
      </c>
      <c r="F110" s="37" t="str">
        <f>VLOOKUP(D110,episodes!$A$1:$E$76,5,FALSE)</f>
        <v>The Changeling</v>
      </c>
      <c r="G110" s="37">
        <f>VLOOKUP(D110,episodes!$A$1:$D$76,3,FALSE)</f>
        <v>2</v>
      </c>
      <c r="H110" s="37">
        <f>VLOOKUP(D110,episodes!$A$1:$D$76,4,FALSE)</f>
        <v>3</v>
      </c>
      <c r="I110" s="36">
        <v>0</v>
      </c>
      <c r="J110" s="43" t="s">
        <v>85</v>
      </c>
    </row>
    <row r="111" spans="1:10" x14ac:dyDescent="0.3">
      <c r="A111" s="40" t="s">
        <v>1967</v>
      </c>
      <c r="B111" s="40" t="s">
        <v>776</v>
      </c>
      <c r="C111" s="35" t="s">
        <v>3406</v>
      </c>
      <c r="D111" s="41">
        <v>204</v>
      </c>
      <c r="E111" s="42">
        <f>VLOOKUP(D111,episodes!$A$1:$B$81,2,FALSE)</f>
        <v>34</v>
      </c>
      <c r="F111" s="37" t="str">
        <f>VLOOKUP(D111,episodes!$A$1:$E$81,5,FALSE)</f>
        <v>Mirror, Mirror</v>
      </c>
      <c r="G111" s="37">
        <f>VLOOKUP(D111,episodes!$A$1:$D$81,3,FALSE)</f>
        <v>2</v>
      </c>
      <c r="H111" s="37">
        <f>VLOOKUP(D111,episodes!$A$1:$D$81,4,FALSE)</f>
        <v>4</v>
      </c>
      <c r="I111" s="36">
        <v>0</v>
      </c>
      <c r="J111" s="43" t="s">
        <v>85</v>
      </c>
    </row>
    <row r="112" spans="1:10" x14ac:dyDescent="0.3">
      <c r="A112" s="40" t="s">
        <v>1967</v>
      </c>
      <c r="B112" s="40" t="s">
        <v>776</v>
      </c>
      <c r="C112" s="35" t="s">
        <v>3406</v>
      </c>
      <c r="D112" s="41">
        <v>204</v>
      </c>
      <c r="E112" s="42">
        <f>VLOOKUP(D112,episodes!$A$1:$B$81,2,FALSE)</f>
        <v>34</v>
      </c>
      <c r="F112" s="37" t="str">
        <f>VLOOKUP(D112,episodes!$A$1:$E$81,5,FALSE)</f>
        <v>Mirror, Mirror</v>
      </c>
      <c r="G112" s="37">
        <f>VLOOKUP(D112,episodes!$A$1:$D$81,3,FALSE)</f>
        <v>2</v>
      </c>
      <c r="H112" s="37">
        <f>VLOOKUP(D112,episodes!$A$1:$D$81,4,FALSE)</f>
        <v>4</v>
      </c>
      <c r="I112" s="36">
        <v>1</v>
      </c>
      <c r="J112" s="43" t="s">
        <v>85</v>
      </c>
    </row>
    <row r="113" spans="1:10" x14ac:dyDescent="0.3">
      <c r="A113" s="40" t="s">
        <v>1967</v>
      </c>
      <c r="B113" s="40" t="s">
        <v>776</v>
      </c>
      <c r="C113" s="35" t="s">
        <v>3414</v>
      </c>
      <c r="D113" s="41">
        <v>204</v>
      </c>
      <c r="E113" s="42">
        <f>VLOOKUP(D113,episodes!$A$1:$B$81,2,FALSE)</f>
        <v>34</v>
      </c>
      <c r="F113" s="37" t="str">
        <f>VLOOKUP(D113,episodes!$A$1:$E$81,5,FALSE)</f>
        <v>Mirror, Mirror</v>
      </c>
      <c r="G113" s="37">
        <f>VLOOKUP(D113,episodes!$A$1:$D$81,3,FALSE)</f>
        <v>2</v>
      </c>
      <c r="H113" s="37">
        <f>VLOOKUP(D113,episodes!$A$1:$D$81,4,FALSE)</f>
        <v>4</v>
      </c>
      <c r="I113" s="36">
        <v>2</v>
      </c>
      <c r="J113" s="43" t="s">
        <v>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116"/>
  <sheetViews>
    <sheetView workbookViewId="0">
      <selection sqref="A1:J1"/>
    </sheetView>
  </sheetViews>
  <sheetFormatPr defaultColWidth="9.109375" defaultRowHeight="12" x14ac:dyDescent="0.3"/>
  <cols>
    <col min="1" max="1" width="10" bestFit="1" customWidth="1"/>
    <col min="2" max="2" width="20.6640625" bestFit="1" customWidth="1"/>
    <col min="3" max="3" width="75.88671875" bestFit="1" customWidth="1"/>
    <col min="4" max="4" width="7.88671875" bestFit="1" customWidth="1"/>
    <col min="5" max="5" width="7.5546875" bestFit="1" customWidth="1"/>
    <col min="6" max="6" width="28.109375" bestFit="1" customWidth="1"/>
    <col min="7" max="7" width="2" bestFit="1" customWidth="1"/>
    <col min="8" max="8" width="3" bestFit="1" customWidth="1"/>
    <col min="9" max="9" width="16.109375" bestFit="1" customWidth="1"/>
    <col min="10" max="10" width="5.21875" bestFit="1" customWidth="1"/>
  </cols>
  <sheetData>
    <row r="1" spans="1:10" x14ac:dyDescent="0.3">
      <c r="A1" s="34" t="s">
        <v>23</v>
      </c>
      <c r="B1" s="34" t="s">
        <v>738</v>
      </c>
      <c r="C1" s="35" t="s">
        <v>901</v>
      </c>
      <c r="D1" s="36" t="s">
        <v>898</v>
      </c>
      <c r="E1" s="37" t="s">
        <v>42</v>
      </c>
      <c r="F1" s="37" t="s">
        <v>43</v>
      </c>
      <c r="G1" s="37" t="s">
        <v>894</v>
      </c>
      <c r="H1" s="37" t="s">
        <v>895</v>
      </c>
      <c r="I1" s="36" t="s">
        <v>1744</v>
      </c>
      <c r="J1" s="36" t="s">
        <v>1745</v>
      </c>
    </row>
    <row r="2" spans="1:10" x14ac:dyDescent="0.3">
      <c r="A2" s="40" t="s">
        <v>1823</v>
      </c>
      <c r="B2" s="34" t="s">
        <v>762</v>
      </c>
      <c r="C2" s="35" t="s">
        <v>1974</v>
      </c>
      <c r="D2" s="41">
        <v>100</v>
      </c>
      <c r="E2" s="42">
        <f>VLOOKUP(D2,episodes!$A$1:$B$76,2,FALSE)</f>
        <v>1</v>
      </c>
      <c r="F2" s="37" t="str">
        <f>VLOOKUP(D2,episodes!$A$1:$E$76,5,FALSE)</f>
        <v>The Cage</v>
      </c>
      <c r="G2" s="37">
        <f>VLOOKUP(D2,episodes!$A$1:$D$76,3,FALSE)</f>
        <v>1</v>
      </c>
      <c r="H2" s="37">
        <f>VLOOKUP(D2,episodes!$A$1:$D$76,4,FALSE)</f>
        <v>0</v>
      </c>
      <c r="I2" s="36">
        <v>0</v>
      </c>
      <c r="J2" s="43" t="s">
        <v>85</v>
      </c>
    </row>
    <row r="3" spans="1:10" x14ac:dyDescent="0.3">
      <c r="A3" s="40" t="s">
        <v>1823</v>
      </c>
      <c r="B3" s="34" t="s">
        <v>762</v>
      </c>
      <c r="C3" s="35" t="s">
        <v>1973</v>
      </c>
      <c r="D3" s="41">
        <v>100</v>
      </c>
      <c r="E3" s="42">
        <f>VLOOKUP(D3,episodes!$A$1:$B$76,2,FALSE)</f>
        <v>1</v>
      </c>
      <c r="F3" s="37" t="str">
        <f>VLOOKUP(D3,episodes!$A$1:$E$76,5,FALSE)</f>
        <v>The Cage</v>
      </c>
      <c r="G3" s="37">
        <f>VLOOKUP(D3,episodes!$A$1:$D$76,3,FALSE)</f>
        <v>1</v>
      </c>
      <c r="H3" s="37">
        <f>VLOOKUP(D3,episodes!$A$1:$D$76,4,FALSE)</f>
        <v>0</v>
      </c>
      <c r="I3" s="36">
        <v>1</v>
      </c>
      <c r="J3" s="43" t="s">
        <v>85</v>
      </c>
    </row>
    <row r="4" spans="1:10" x14ac:dyDescent="0.3">
      <c r="A4" s="40" t="s">
        <v>1823</v>
      </c>
      <c r="B4" s="34" t="s">
        <v>762</v>
      </c>
      <c r="C4" s="35" t="s">
        <v>1973</v>
      </c>
      <c r="D4" s="41">
        <v>100</v>
      </c>
      <c r="E4" s="42">
        <f>VLOOKUP(D4,episodes!$A$1:$B$76,2,FALSE)</f>
        <v>1</v>
      </c>
      <c r="F4" s="37" t="str">
        <f>VLOOKUP(D4,episodes!$A$1:$E$76,5,FALSE)</f>
        <v>The Cage</v>
      </c>
      <c r="G4" s="37">
        <f>VLOOKUP(D4,episodes!$A$1:$D$76,3,FALSE)</f>
        <v>1</v>
      </c>
      <c r="H4" s="37">
        <f>VLOOKUP(D4,episodes!$A$1:$D$76,4,FALSE)</f>
        <v>0</v>
      </c>
      <c r="I4" s="36">
        <v>2</v>
      </c>
      <c r="J4" s="43" t="s">
        <v>85</v>
      </c>
    </row>
    <row r="5" spans="1:10" x14ac:dyDescent="0.3">
      <c r="A5" s="40" t="s">
        <v>1823</v>
      </c>
      <c r="B5" s="34" t="s">
        <v>762</v>
      </c>
      <c r="C5" s="35" t="s">
        <v>1973</v>
      </c>
      <c r="D5" s="41">
        <v>100</v>
      </c>
      <c r="E5" s="42">
        <f>VLOOKUP(D5,episodes!$A$1:$B$76,2,FALSE)</f>
        <v>1</v>
      </c>
      <c r="F5" s="37" t="str">
        <f>VLOOKUP(D5,episodes!$A$1:$E$76,5,FALSE)</f>
        <v>The Cage</v>
      </c>
      <c r="G5" s="37">
        <f>VLOOKUP(D5,episodes!$A$1:$D$76,3,FALSE)</f>
        <v>1</v>
      </c>
      <c r="H5" s="37">
        <f>VLOOKUP(D5,episodes!$A$1:$D$76,4,FALSE)</f>
        <v>0</v>
      </c>
      <c r="I5" s="36">
        <v>3</v>
      </c>
      <c r="J5" s="43" t="s">
        <v>85</v>
      </c>
    </row>
    <row r="6" spans="1:10" x14ac:dyDescent="0.3">
      <c r="A6" s="40" t="s">
        <v>1823</v>
      </c>
      <c r="B6" s="34" t="s">
        <v>762</v>
      </c>
      <c r="C6" s="35" t="s">
        <v>1971</v>
      </c>
      <c r="D6" s="41">
        <v>100</v>
      </c>
      <c r="E6" s="42">
        <f>VLOOKUP(D6,episodes!$A$1:$B$76,2,FALSE)</f>
        <v>1</v>
      </c>
      <c r="F6" s="37" t="str">
        <f>VLOOKUP(D6,episodes!$A$1:$E$76,5,FALSE)</f>
        <v>The Cage</v>
      </c>
      <c r="G6" s="37">
        <f>VLOOKUP(D6,episodes!$A$1:$D$76,3,FALSE)</f>
        <v>1</v>
      </c>
      <c r="H6" s="37">
        <f>VLOOKUP(D6,episodes!$A$1:$D$76,4,FALSE)</f>
        <v>0</v>
      </c>
      <c r="I6" s="36">
        <v>4</v>
      </c>
      <c r="J6" s="43" t="s">
        <v>85</v>
      </c>
    </row>
    <row r="7" spans="1:10" x14ac:dyDescent="0.3">
      <c r="A7" s="40" t="s">
        <v>1823</v>
      </c>
      <c r="B7" s="34" t="s">
        <v>762</v>
      </c>
      <c r="C7" s="35" t="s">
        <v>1970</v>
      </c>
      <c r="D7" s="41">
        <v>100</v>
      </c>
      <c r="E7" s="42">
        <f>VLOOKUP(D7,episodes!$A$1:$B$76,2,FALSE)</f>
        <v>1</v>
      </c>
      <c r="F7" s="37" t="str">
        <f>VLOOKUP(D7,episodes!$A$1:$E$76,5,FALSE)</f>
        <v>The Cage</v>
      </c>
      <c r="G7" s="37">
        <f>VLOOKUP(D7,episodes!$A$1:$D$76,3,FALSE)</f>
        <v>1</v>
      </c>
      <c r="H7" s="37">
        <f>VLOOKUP(D7,episodes!$A$1:$D$76,4,FALSE)</f>
        <v>0</v>
      </c>
      <c r="I7" s="36">
        <v>5</v>
      </c>
      <c r="J7" s="43" t="s">
        <v>85</v>
      </c>
    </row>
    <row r="8" spans="1:10" x14ac:dyDescent="0.3">
      <c r="A8" s="40" t="s">
        <v>1823</v>
      </c>
      <c r="B8" s="34" t="s">
        <v>762</v>
      </c>
      <c r="C8" s="35" t="s">
        <v>1972</v>
      </c>
      <c r="D8" s="41">
        <v>100</v>
      </c>
      <c r="E8" s="42">
        <f>VLOOKUP(D8,episodes!$A$1:$B$76,2,FALSE)</f>
        <v>1</v>
      </c>
      <c r="F8" s="37" t="str">
        <f>VLOOKUP(D8,episodes!$A$1:$E$76,5,FALSE)</f>
        <v>The Cage</v>
      </c>
      <c r="G8" s="37">
        <f>VLOOKUP(D8,episodes!$A$1:$D$76,3,FALSE)</f>
        <v>1</v>
      </c>
      <c r="H8" s="37">
        <f>VLOOKUP(D8,episodes!$A$1:$D$76,4,FALSE)</f>
        <v>0</v>
      </c>
      <c r="I8" s="36">
        <v>6</v>
      </c>
      <c r="J8" s="43" t="s">
        <v>85</v>
      </c>
    </row>
    <row r="9" spans="1:10" x14ac:dyDescent="0.3">
      <c r="A9" s="40" t="s">
        <v>1823</v>
      </c>
      <c r="B9" s="34" t="s">
        <v>762</v>
      </c>
      <c r="C9" s="35" t="s">
        <v>1991</v>
      </c>
      <c r="D9" s="48">
        <v>101</v>
      </c>
      <c r="E9" s="42">
        <f>VLOOKUP(D9,episodes!$A$1:$B$76,2,FALSE)</f>
        <v>2</v>
      </c>
      <c r="F9" s="37" t="str">
        <f>VLOOKUP(D9,episodes!$A$1:$E$76,5,FALSE)</f>
        <v>The Man Trap</v>
      </c>
      <c r="G9" s="37">
        <f>VLOOKUP(D9,episodes!$A$1:$D$76,3,FALSE)</f>
        <v>1</v>
      </c>
      <c r="H9" s="37">
        <f>VLOOKUP(D9,episodes!$A$1:$D$76,4,FALSE)</f>
        <v>1</v>
      </c>
      <c r="I9" s="36">
        <v>0</v>
      </c>
      <c r="J9" s="43" t="s">
        <v>85</v>
      </c>
    </row>
    <row r="10" spans="1:10" x14ac:dyDescent="0.3">
      <c r="A10" s="40" t="s">
        <v>1823</v>
      </c>
      <c r="B10" s="34" t="s">
        <v>762</v>
      </c>
      <c r="C10" s="35" t="s">
        <v>1992</v>
      </c>
      <c r="D10" s="48">
        <v>101</v>
      </c>
      <c r="E10" s="42">
        <f>VLOOKUP(D10,episodes!$A$1:$B$76,2,FALSE)</f>
        <v>2</v>
      </c>
      <c r="F10" s="37" t="str">
        <f>VLOOKUP(D10,episodes!$A$1:$E$76,5,FALSE)</f>
        <v>The Man Trap</v>
      </c>
      <c r="G10" s="37">
        <f>VLOOKUP(D10,episodes!$A$1:$D$76,3,FALSE)</f>
        <v>1</v>
      </c>
      <c r="H10" s="37">
        <f>VLOOKUP(D10,episodes!$A$1:$D$76,4,FALSE)</f>
        <v>1</v>
      </c>
      <c r="I10" s="36">
        <v>1</v>
      </c>
      <c r="J10" s="43" t="s">
        <v>85</v>
      </c>
    </row>
    <row r="11" spans="1:10" x14ac:dyDescent="0.3">
      <c r="A11" s="40" t="s">
        <v>1823</v>
      </c>
      <c r="B11" s="34" t="s">
        <v>762</v>
      </c>
      <c r="C11" s="35" t="s">
        <v>1992</v>
      </c>
      <c r="D11" s="48">
        <v>101</v>
      </c>
      <c r="E11" s="42">
        <f>VLOOKUP(D11,episodes!$A$1:$B$76,2,FALSE)</f>
        <v>2</v>
      </c>
      <c r="F11" s="37" t="str">
        <f>VLOOKUP(D11,episodes!$A$1:$E$76,5,FALSE)</f>
        <v>The Man Trap</v>
      </c>
      <c r="G11" s="37">
        <f>VLOOKUP(D11,episodes!$A$1:$D$76,3,FALSE)</f>
        <v>1</v>
      </c>
      <c r="H11" s="37">
        <f>VLOOKUP(D11,episodes!$A$1:$D$76,4,FALSE)</f>
        <v>1</v>
      </c>
      <c r="I11" s="36">
        <v>2</v>
      </c>
      <c r="J11" s="43" t="s">
        <v>85</v>
      </c>
    </row>
    <row r="12" spans="1:10" x14ac:dyDescent="0.3">
      <c r="A12" s="40" t="s">
        <v>1823</v>
      </c>
      <c r="B12" s="34" t="s">
        <v>762</v>
      </c>
      <c r="C12" s="35" t="s">
        <v>1992</v>
      </c>
      <c r="D12" s="48">
        <v>101</v>
      </c>
      <c r="E12" s="42">
        <f>VLOOKUP(D12,episodes!$A$1:$B$76,2,FALSE)</f>
        <v>2</v>
      </c>
      <c r="F12" s="37" t="str">
        <f>VLOOKUP(D12,episodes!$A$1:$E$76,5,FALSE)</f>
        <v>The Man Trap</v>
      </c>
      <c r="G12" s="37">
        <f>VLOOKUP(D12,episodes!$A$1:$D$76,3,FALSE)</f>
        <v>1</v>
      </c>
      <c r="H12" s="37">
        <f>VLOOKUP(D12,episodes!$A$1:$D$76,4,FALSE)</f>
        <v>1</v>
      </c>
      <c r="I12" s="36">
        <v>3</v>
      </c>
      <c r="J12" s="43" t="s">
        <v>85</v>
      </c>
    </row>
    <row r="13" spans="1:10" x14ac:dyDescent="0.3">
      <c r="A13" s="40" t="s">
        <v>1823</v>
      </c>
      <c r="B13" s="34" t="s">
        <v>762</v>
      </c>
      <c r="C13" s="35" t="s">
        <v>1992</v>
      </c>
      <c r="D13" s="41">
        <v>101</v>
      </c>
      <c r="E13" s="42">
        <f>VLOOKUP(D13,episodes!$A$1:$B$76,2,FALSE)</f>
        <v>2</v>
      </c>
      <c r="F13" s="37" t="str">
        <f>VLOOKUP(D13,episodes!$A$1:$E$76,5,FALSE)</f>
        <v>The Man Trap</v>
      </c>
      <c r="G13" s="37">
        <f>VLOOKUP(D13,episodes!$A$1:$D$76,3,FALSE)</f>
        <v>1</v>
      </c>
      <c r="H13" s="37">
        <f>VLOOKUP(D13,episodes!$A$1:$D$76,4,FALSE)</f>
        <v>1</v>
      </c>
      <c r="I13" s="36">
        <v>4</v>
      </c>
      <c r="J13" s="43" t="s">
        <v>85</v>
      </c>
    </row>
    <row r="14" spans="1:10" x14ac:dyDescent="0.3">
      <c r="A14" s="40" t="s">
        <v>1823</v>
      </c>
      <c r="B14" s="34" t="s">
        <v>762</v>
      </c>
      <c r="C14" s="35" t="s">
        <v>1992</v>
      </c>
      <c r="D14" s="41">
        <v>101</v>
      </c>
      <c r="E14" s="42">
        <f>VLOOKUP(D14,episodes!$A$1:$B$76,2,FALSE)</f>
        <v>2</v>
      </c>
      <c r="F14" s="37" t="str">
        <f>VLOOKUP(D14,episodes!$A$1:$E$76,5,FALSE)</f>
        <v>The Man Trap</v>
      </c>
      <c r="G14" s="37">
        <f>VLOOKUP(D14,episodes!$A$1:$D$76,3,FALSE)</f>
        <v>1</v>
      </c>
      <c r="H14" s="37">
        <f>VLOOKUP(D14,episodes!$A$1:$D$76,4,FALSE)</f>
        <v>1</v>
      </c>
      <c r="I14" s="36">
        <v>5</v>
      </c>
      <c r="J14" s="43" t="s">
        <v>85</v>
      </c>
    </row>
    <row r="15" spans="1:10" x14ac:dyDescent="0.3">
      <c r="A15" s="40" t="s">
        <v>1823</v>
      </c>
      <c r="B15" s="34" t="s">
        <v>762</v>
      </c>
      <c r="C15" s="35" t="s">
        <v>1993</v>
      </c>
      <c r="D15" s="41">
        <v>101</v>
      </c>
      <c r="E15" s="42">
        <f>VLOOKUP(D15,episodes!$A$1:$B$76,2,FALSE)</f>
        <v>2</v>
      </c>
      <c r="F15" s="37" t="str">
        <f>VLOOKUP(D15,episodes!$A$1:$E$76,5,FALSE)</f>
        <v>The Man Trap</v>
      </c>
      <c r="G15" s="37">
        <f>VLOOKUP(D15,episodes!$A$1:$D$76,3,FALSE)</f>
        <v>1</v>
      </c>
      <c r="H15" s="37">
        <f>VLOOKUP(D15,episodes!$A$1:$D$76,4,FALSE)</f>
        <v>1</v>
      </c>
      <c r="I15" s="36">
        <v>6</v>
      </c>
      <c r="J15" s="43" t="s">
        <v>85</v>
      </c>
    </row>
    <row r="16" spans="1:10" x14ac:dyDescent="0.3">
      <c r="A16" s="40" t="s">
        <v>1823</v>
      </c>
      <c r="B16" s="34" t="s">
        <v>762</v>
      </c>
      <c r="C16" s="35" t="s">
        <v>1972</v>
      </c>
      <c r="D16" s="41">
        <v>101</v>
      </c>
      <c r="E16" s="42">
        <f>VLOOKUP(D16,episodes!$A$1:$B$76,2,FALSE)</f>
        <v>2</v>
      </c>
      <c r="F16" s="37" t="str">
        <f>VLOOKUP(D16,episodes!$A$1:$E$76,5,FALSE)</f>
        <v>The Man Trap</v>
      </c>
      <c r="G16" s="37">
        <f>VLOOKUP(D16,episodes!$A$1:$D$76,3,FALSE)</f>
        <v>1</v>
      </c>
      <c r="H16" s="37">
        <f>VLOOKUP(D16,episodes!$A$1:$D$76,4,FALSE)</f>
        <v>1</v>
      </c>
      <c r="I16" s="36">
        <v>7</v>
      </c>
      <c r="J16" s="43" t="s">
        <v>85</v>
      </c>
    </row>
    <row r="17" spans="1:10" x14ac:dyDescent="0.3">
      <c r="A17" s="40" t="s">
        <v>1823</v>
      </c>
      <c r="B17" s="34" t="s">
        <v>762</v>
      </c>
      <c r="C17" s="35" t="s">
        <v>1994</v>
      </c>
      <c r="D17" s="41">
        <v>101</v>
      </c>
      <c r="E17" s="42">
        <f>VLOOKUP(D17,episodes!$A$1:$B$76,2,FALSE)</f>
        <v>2</v>
      </c>
      <c r="F17" s="37" t="str">
        <f>VLOOKUP(D17,episodes!$A$1:$E$76,5,FALSE)</f>
        <v>The Man Trap</v>
      </c>
      <c r="G17" s="37">
        <f>VLOOKUP(D17,episodes!$A$1:$D$76,3,FALSE)</f>
        <v>1</v>
      </c>
      <c r="H17" s="37">
        <f>VLOOKUP(D17,episodes!$A$1:$D$76,4,FALSE)</f>
        <v>1</v>
      </c>
      <c r="I17" s="36">
        <v>8</v>
      </c>
      <c r="J17" s="43" t="s">
        <v>85</v>
      </c>
    </row>
    <row r="18" spans="1:10" x14ac:dyDescent="0.3">
      <c r="A18" s="40" t="s">
        <v>1823</v>
      </c>
      <c r="B18" s="34" t="s">
        <v>762</v>
      </c>
      <c r="C18" s="35" t="s">
        <v>1992</v>
      </c>
      <c r="D18" s="41">
        <v>103</v>
      </c>
      <c r="E18" s="42">
        <f>VLOOKUP(D18,episodes!$A$1:$B$76,2,FALSE)</f>
        <v>4</v>
      </c>
      <c r="F18" s="37" t="str">
        <f>VLOOKUP(D18,episodes!$A$1:$E$76,5,FALSE)</f>
        <v>Where No Man Has Gone Before</v>
      </c>
      <c r="G18" s="37">
        <f>VLOOKUP(D18,episodes!$A$1:$D$76,3,FALSE)</f>
        <v>1</v>
      </c>
      <c r="H18" s="37">
        <f>VLOOKUP(D18,episodes!$A$1:$D$76,4,FALSE)</f>
        <v>3</v>
      </c>
      <c r="I18" s="36">
        <v>0</v>
      </c>
      <c r="J18" s="43" t="s">
        <v>85</v>
      </c>
    </row>
    <row r="19" spans="1:10" x14ac:dyDescent="0.3">
      <c r="A19" s="40" t="s">
        <v>1823</v>
      </c>
      <c r="B19" s="34" t="s">
        <v>762</v>
      </c>
      <c r="C19" s="35" t="s">
        <v>2040</v>
      </c>
      <c r="D19" s="41">
        <v>105</v>
      </c>
      <c r="E19" s="42">
        <f>VLOOKUP(D19,episodes!$A$1:$B$76,2,FALSE)</f>
        <v>6</v>
      </c>
      <c r="F19" s="37" t="str">
        <f>VLOOKUP(D19,episodes!$A$1:$E$76,5,FALSE)</f>
        <v>The Enemy Within</v>
      </c>
      <c r="G19" s="37">
        <f>VLOOKUP(D19,episodes!$A$1:$D$76,3,FALSE)</f>
        <v>1</v>
      </c>
      <c r="H19" s="37">
        <f>VLOOKUP(D19,episodes!$A$1:$D$76,4,FALSE)</f>
        <v>5</v>
      </c>
      <c r="I19" s="36">
        <v>0</v>
      </c>
      <c r="J19" s="43" t="s">
        <v>85</v>
      </c>
    </row>
    <row r="20" spans="1:10" x14ac:dyDescent="0.3">
      <c r="A20" s="40" t="s">
        <v>1823</v>
      </c>
      <c r="B20" s="34" t="s">
        <v>762</v>
      </c>
      <c r="C20" s="35" t="s">
        <v>2040</v>
      </c>
      <c r="D20" s="41">
        <v>105</v>
      </c>
      <c r="E20" s="42">
        <f>VLOOKUP(D20,episodes!$A$1:$B$76,2,FALSE)</f>
        <v>6</v>
      </c>
      <c r="F20" s="37" t="str">
        <f>VLOOKUP(D20,episodes!$A$1:$E$76,5,FALSE)</f>
        <v>The Enemy Within</v>
      </c>
      <c r="G20" s="37">
        <f>VLOOKUP(D20,episodes!$A$1:$D$76,3,FALSE)</f>
        <v>1</v>
      </c>
      <c r="H20" s="37">
        <f>VLOOKUP(D20,episodes!$A$1:$D$76,4,FALSE)</f>
        <v>5</v>
      </c>
      <c r="I20" s="36">
        <v>1</v>
      </c>
      <c r="J20" s="43" t="s">
        <v>85</v>
      </c>
    </row>
    <row r="21" spans="1:10" x14ac:dyDescent="0.3">
      <c r="A21" s="40" t="s">
        <v>1823</v>
      </c>
      <c r="B21" s="34" t="s">
        <v>762</v>
      </c>
      <c r="C21" s="35" t="s">
        <v>2040</v>
      </c>
      <c r="D21" s="41">
        <v>105</v>
      </c>
      <c r="E21" s="42">
        <f>VLOOKUP(D21,episodes!$A$1:$B$76,2,FALSE)</f>
        <v>6</v>
      </c>
      <c r="F21" s="37" t="str">
        <f>VLOOKUP(D21,episodes!$A$1:$E$76,5,FALSE)</f>
        <v>The Enemy Within</v>
      </c>
      <c r="G21" s="37">
        <f>VLOOKUP(D21,episodes!$A$1:$D$76,3,FALSE)</f>
        <v>1</v>
      </c>
      <c r="H21" s="37">
        <f>VLOOKUP(D21,episodes!$A$1:$D$76,4,FALSE)</f>
        <v>5</v>
      </c>
      <c r="I21" s="36">
        <v>2</v>
      </c>
      <c r="J21" s="43" t="s">
        <v>85</v>
      </c>
    </row>
    <row r="22" spans="1:10" x14ac:dyDescent="0.3">
      <c r="A22" s="40" t="s">
        <v>1823</v>
      </c>
      <c r="B22" s="34" t="s">
        <v>762</v>
      </c>
      <c r="C22" s="35" t="s">
        <v>2040</v>
      </c>
      <c r="D22" s="41">
        <v>105</v>
      </c>
      <c r="E22" s="42">
        <f>VLOOKUP(D22,episodes!$A$1:$B$76,2,FALSE)</f>
        <v>6</v>
      </c>
      <c r="F22" s="37" t="str">
        <f>VLOOKUP(D22,episodes!$A$1:$E$76,5,FALSE)</f>
        <v>The Enemy Within</v>
      </c>
      <c r="G22" s="37">
        <f>VLOOKUP(D22,episodes!$A$1:$D$76,3,FALSE)</f>
        <v>1</v>
      </c>
      <c r="H22" s="37">
        <f>VLOOKUP(D22,episodes!$A$1:$D$76,4,FALSE)</f>
        <v>5</v>
      </c>
      <c r="I22" s="36">
        <v>3</v>
      </c>
      <c r="J22" s="43" t="s">
        <v>85</v>
      </c>
    </row>
    <row r="23" spans="1:10" x14ac:dyDescent="0.3">
      <c r="A23" s="40" t="s">
        <v>1823</v>
      </c>
      <c r="B23" s="34" t="s">
        <v>762</v>
      </c>
      <c r="C23" s="35" t="s">
        <v>2054</v>
      </c>
      <c r="D23" s="41">
        <v>106</v>
      </c>
      <c r="E23" s="42">
        <f>VLOOKUP(D23,episodes!$A$1:$B$76,2,FALSE)</f>
        <v>7</v>
      </c>
      <c r="F23" s="37" t="str">
        <f>VLOOKUP(D23,episodes!$A$1:$E$76,5,FALSE)</f>
        <v>Mudd's Women</v>
      </c>
      <c r="G23" s="37">
        <f>VLOOKUP(D23,episodes!$A$1:$D$76,3,FALSE)</f>
        <v>1</v>
      </c>
      <c r="H23" s="37">
        <f>VLOOKUP(D23,episodes!$A$1:$D$76,4,FALSE)</f>
        <v>6</v>
      </c>
      <c r="I23" s="36">
        <v>0</v>
      </c>
      <c r="J23" s="43" t="s">
        <v>85</v>
      </c>
    </row>
    <row r="24" spans="1:10" x14ac:dyDescent="0.3">
      <c r="A24" s="40" t="s">
        <v>1823</v>
      </c>
      <c r="B24" s="34" t="s">
        <v>762</v>
      </c>
      <c r="C24" s="35" t="s">
        <v>2055</v>
      </c>
      <c r="D24" s="41">
        <v>106</v>
      </c>
      <c r="E24" s="42">
        <f>VLOOKUP(D24,episodes!$A$1:$B$76,2,FALSE)</f>
        <v>7</v>
      </c>
      <c r="F24" s="37" t="str">
        <f>VLOOKUP(D24,episodes!$A$1:$E$76,5,FALSE)</f>
        <v>Mudd's Women</v>
      </c>
      <c r="G24" s="37">
        <f>VLOOKUP(D24,episodes!$A$1:$D$76,3,FALSE)</f>
        <v>1</v>
      </c>
      <c r="H24" s="37">
        <f>VLOOKUP(D24,episodes!$A$1:$D$76,4,FALSE)</f>
        <v>6</v>
      </c>
      <c r="I24" s="36">
        <v>1</v>
      </c>
      <c r="J24" s="43" t="s">
        <v>85</v>
      </c>
    </row>
    <row r="25" spans="1:10" x14ac:dyDescent="0.3">
      <c r="A25" s="40" t="s">
        <v>1823</v>
      </c>
      <c r="B25" s="34" t="s">
        <v>762</v>
      </c>
      <c r="C25" s="35" t="s">
        <v>1992</v>
      </c>
      <c r="D25" s="41">
        <v>107</v>
      </c>
      <c r="E25" s="42">
        <f>VLOOKUP(D25,episodes!$A$1:$B$76,2,FALSE)</f>
        <v>8</v>
      </c>
      <c r="F25" s="37" t="str">
        <f>VLOOKUP(D25,episodes!$A$1:$E$76,5,FALSE)</f>
        <v>What Are Little Girls Made Of?</v>
      </c>
      <c r="G25" s="37">
        <f>VLOOKUP(D25,episodes!$A$1:$D$76,3,FALSE)</f>
        <v>1</v>
      </c>
      <c r="H25" s="37">
        <f>VLOOKUP(D25,episodes!$A$1:$D$76,4,FALSE)</f>
        <v>7</v>
      </c>
      <c r="I25" s="36">
        <v>0</v>
      </c>
      <c r="J25" s="43" t="s">
        <v>85</v>
      </c>
    </row>
    <row r="26" spans="1:10" x14ac:dyDescent="0.3">
      <c r="A26" s="40" t="s">
        <v>1823</v>
      </c>
      <c r="B26" s="34" t="s">
        <v>762</v>
      </c>
      <c r="C26" s="35" t="s">
        <v>1992</v>
      </c>
      <c r="D26" s="41">
        <v>107</v>
      </c>
      <c r="E26" s="42">
        <f>VLOOKUP(D26,episodes!$A$1:$B$76,2,FALSE)</f>
        <v>8</v>
      </c>
      <c r="F26" s="37" t="str">
        <f>VLOOKUP(D26,episodes!$A$1:$E$76,5,FALSE)</f>
        <v>What Are Little Girls Made Of?</v>
      </c>
      <c r="G26" s="37">
        <f>VLOOKUP(D26,episodes!$A$1:$D$76,3,FALSE)</f>
        <v>1</v>
      </c>
      <c r="H26" s="37">
        <f>VLOOKUP(D26,episodes!$A$1:$D$76,4,FALSE)</f>
        <v>7</v>
      </c>
      <c r="I26" s="36">
        <v>1</v>
      </c>
      <c r="J26" s="43" t="s">
        <v>85</v>
      </c>
    </row>
    <row r="27" spans="1:10" x14ac:dyDescent="0.3">
      <c r="A27" s="40" t="s">
        <v>1823</v>
      </c>
      <c r="B27" s="34" t="s">
        <v>762</v>
      </c>
      <c r="C27" s="35" t="s">
        <v>3372</v>
      </c>
      <c r="D27" s="41">
        <v>107</v>
      </c>
      <c r="E27" s="42">
        <f>VLOOKUP(D27,episodes!$A$1:$B$76,2,FALSE)</f>
        <v>8</v>
      </c>
      <c r="F27" s="37" t="str">
        <f>VLOOKUP(D27,episodes!$A$1:$E$76,5,FALSE)</f>
        <v>What Are Little Girls Made Of?</v>
      </c>
      <c r="G27" s="37">
        <f>VLOOKUP(D27,episodes!$A$1:$D$76,3,FALSE)</f>
        <v>1</v>
      </c>
      <c r="H27" s="37">
        <f>VLOOKUP(D27,episodes!$A$1:$D$76,4,FALSE)</f>
        <v>7</v>
      </c>
      <c r="I27" s="36">
        <v>2</v>
      </c>
      <c r="J27" s="43" t="s">
        <v>85</v>
      </c>
    </row>
    <row r="28" spans="1:10" x14ac:dyDescent="0.3">
      <c r="A28" s="40" t="s">
        <v>1823</v>
      </c>
      <c r="B28" s="34" t="s">
        <v>762</v>
      </c>
      <c r="C28" s="35" t="s">
        <v>2940</v>
      </c>
      <c r="D28" s="41">
        <v>107</v>
      </c>
      <c r="E28" s="42">
        <f>VLOOKUP(D28,episodes!$A$1:$B$76,2,FALSE)</f>
        <v>8</v>
      </c>
      <c r="F28" s="37" t="str">
        <f>VLOOKUP(D28,episodes!$A$1:$E$76,5,FALSE)</f>
        <v>What Are Little Girls Made Of?</v>
      </c>
      <c r="G28" s="37">
        <f>VLOOKUP(D28,episodes!$A$1:$D$76,3,FALSE)</f>
        <v>1</v>
      </c>
      <c r="H28" s="37">
        <f>VLOOKUP(D28,episodes!$A$1:$D$76,4,FALSE)</f>
        <v>7</v>
      </c>
      <c r="I28" s="36">
        <v>3</v>
      </c>
      <c r="J28" s="43" t="s">
        <v>85</v>
      </c>
    </row>
    <row r="29" spans="1:10" x14ac:dyDescent="0.3">
      <c r="A29" s="40" t="s">
        <v>1823</v>
      </c>
      <c r="B29" s="34" t="s">
        <v>762</v>
      </c>
      <c r="C29" s="50" t="s">
        <v>2971</v>
      </c>
      <c r="D29" s="41">
        <v>108</v>
      </c>
      <c r="E29" s="42">
        <f>VLOOKUP(D29,episodes!$A$1:$B$76,2,FALSE)</f>
        <v>9</v>
      </c>
      <c r="F29" s="37" t="str">
        <f>VLOOKUP(D29,episodes!$A$1:$E$76,5,FALSE)</f>
        <v>Miri</v>
      </c>
      <c r="G29" s="37">
        <f>VLOOKUP(D29,episodes!$A$1:$D$76,3,FALSE)</f>
        <v>1</v>
      </c>
      <c r="H29" s="37">
        <f>VLOOKUP(D29,episodes!$A$1:$D$76,4,FALSE)</f>
        <v>8</v>
      </c>
      <c r="I29" s="36">
        <v>0</v>
      </c>
      <c r="J29" s="43" t="s">
        <v>85</v>
      </c>
    </row>
    <row r="30" spans="1:10" x14ac:dyDescent="0.3">
      <c r="A30" s="40" t="s">
        <v>1823</v>
      </c>
      <c r="B30" s="34" t="s">
        <v>762</v>
      </c>
      <c r="C30" s="35" t="s">
        <v>1992</v>
      </c>
      <c r="D30" s="41">
        <v>108</v>
      </c>
      <c r="E30" s="42">
        <f>VLOOKUP(D30,episodes!$A$1:$B$76,2,FALSE)</f>
        <v>9</v>
      </c>
      <c r="F30" s="37" t="str">
        <f>VLOOKUP(D30,episodes!$A$1:$E$76,5,FALSE)</f>
        <v>Miri</v>
      </c>
      <c r="G30" s="37">
        <f>VLOOKUP(D30,episodes!$A$1:$D$76,3,FALSE)</f>
        <v>1</v>
      </c>
      <c r="H30" s="37">
        <f>VLOOKUP(D30,episodes!$A$1:$D$76,4,FALSE)</f>
        <v>8</v>
      </c>
      <c r="I30" s="36">
        <v>1</v>
      </c>
      <c r="J30" s="43" t="s">
        <v>85</v>
      </c>
    </row>
    <row r="31" spans="1:10" x14ac:dyDescent="0.3">
      <c r="A31" s="40" t="s">
        <v>1823</v>
      </c>
      <c r="B31" s="34" t="s">
        <v>762</v>
      </c>
      <c r="C31" s="35" t="s">
        <v>2092</v>
      </c>
      <c r="D31" s="41">
        <v>108</v>
      </c>
      <c r="E31" s="42">
        <f>VLOOKUP(D31,episodes!$A$1:$B$76,2,FALSE)</f>
        <v>9</v>
      </c>
      <c r="F31" s="37" t="str">
        <f>VLOOKUP(D31,episodes!$A$1:$E$76,5,FALSE)</f>
        <v>Miri</v>
      </c>
      <c r="G31" s="37">
        <f>VLOOKUP(D31,episodes!$A$1:$D$76,3,FALSE)</f>
        <v>1</v>
      </c>
      <c r="H31" s="37">
        <f>VLOOKUP(D31,episodes!$A$1:$D$76,4,FALSE)</f>
        <v>8</v>
      </c>
      <c r="I31" s="36">
        <v>2</v>
      </c>
      <c r="J31" s="43" t="s">
        <v>85</v>
      </c>
    </row>
    <row r="32" spans="1:10" x14ac:dyDescent="0.3">
      <c r="A32" s="40" t="s">
        <v>1823</v>
      </c>
      <c r="B32" s="34" t="s">
        <v>762</v>
      </c>
      <c r="C32" s="35" t="s">
        <v>2092</v>
      </c>
      <c r="D32" s="41">
        <v>108</v>
      </c>
      <c r="E32" s="42">
        <f>VLOOKUP(D32,episodes!$A$1:$B$76,2,FALSE)</f>
        <v>9</v>
      </c>
      <c r="F32" s="37" t="str">
        <f>VLOOKUP(D32,episodes!$A$1:$E$76,5,FALSE)</f>
        <v>Miri</v>
      </c>
      <c r="G32" s="37">
        <f>VLOOKUP(D32,episodes!$A$1:$D$76,3,FALSE)</f>
        <v>1</v>
      </c>
      <c r="H32" s="37">
        <f>VLOOKUP(D32,episodes!$A$1:$D$76,4,FALSE)</f>
        <v>8</v>
      </c>
      <c r="I32" s="36">
        <v>3</v>
      </c>
      <c r="J32" s="43" t="s">
        <v>85</v>
      </c>
    </row>
    <row r="33" spans="1:10" x14ac:dyDescent="0.3">
      <c r="A33" s="40" t="s">
        <v>1823</v>
      </c>
      <c r="B33" s="34" t="s">
        <v>762</v>
      </c>
      <c r="C33" s="35" t="s">
        <v>1992</v>
      </c>
      <c r="D33" s="41">
        <v>109</v>
      </c>
      <c r="E33" s="42">
        <f>VLOOKUP(D33,episodes!$A$1:$B$76,2,FALSE)</f>
        <v>10</v>
      </c>
      <c r="F33" s="37" t="str">
        <f>VLOOKUP(D33,episodes!$A$1:$E$76,5,FALSE)</f>
        <v>Dagger of the Mind</v>
      </c>
      <c r="G33" s="37">
        <f>VLOOKUP(D33,episodes!$A$1:$D$76,3,FALSE)</f>
        <v>1</v>
      </c>
      <c r="H33" s="37">
        <f>VLOOKUP(D33,episodes!$A$1:$D$76,4,FALSE)</f>
        <v>9</v>
      </c>
      <c r="I33" s="36">
        <v>0</v>
      </c>
      <c r="J33" s="43" t="s">
        <v>85</v>
      </c>
    </row>
    <row r="34" spans="1:10" x14ac:dyDescent="0.3">
      <c r="A34" s="40" t="s">
        <v>1823</v>
      </c>
      <c r="B34" s="34" t="s">
        <v>762</v>
      </c>
      <c r="C34" s="35" t="s">
        <v>1992</v>
      </c>
      <c r="D34" s="41">
        <v>109</v>
      </c>
      <c r="E34" s="42">
        <f>VLOOKUP(D34,episodes!$A$1:$B$76,2,FALSE)</f>
        <v>10</v>
      </c>
      <c r="F34" s="37" t="str">
        <f>VLOOKUP(D34,episodes!$A$1:$E$76,5,FALSE)</f>
        <v>Dagger of the Mind</v>
      </c>
      <c r="G34" s="37">
        <f>VLOOKUP(D34,episodes!$A$1:$D$76,3,FALSE)</f>
        <v>1</v>
      </c>
      <c r="H34" s="37">
        <f>VLOOKUP(D34,episodes!$A$1:$D$76,4,FALSE)</f>
        <v>9</v>
      </c>
      <c r="I34" s="36">
        <v>1</v>
      </c>
      <c r="J34" s="43" t="s">
        <v>85</v>
      </c>
    </row>
    <row r="35" spans="1:10" x14ac:dyDescent="0.3">
      <c r="A35" s="40" t="s">
        <v>1823</v>
      </c>
      <c r="B35" s="34" t="s">
        <v>762</v>
      </c>
      <c r="C35" s="35" t="s">
        <v>1992</v>
      </c>
      <c r="D35" s="41">
        <v>113</v>
      </c>
      <c r="E35" s="42">
        <f>VLOOKUP(D35,episodes!$A$1:$B$76,2,FALSE)</f>
        <v>14</v>
      </c>
      <c r="F35" s="37" t="str">
        <f>VLOOKUP(D35,episodes!$A$1:$E$76,5,FALSE)</f>
        <v>The Conscience of the King</v>
      </c>
      <c r="G35" s="37">
        <f>VLOOKUP(D35,episodes!$A$1:$D$76,3,FALSE)</f>
        <v>1</v>
      </c>
      <c r="H35" s="37">
        <f>VLOOKUP(D35,episodes!$A$1:$D$76,4,FALSE)</f>
        <v>13</v>
      </c>
      <c r="I35" s="36">
        <v>0</v>
      </c>
      <c r="J35" s="43" t="s">
        <v>85</v>
      </c>
    </row>
    <row r="36" spans="1:10" x14ac:dyDescent="0.3">
      <c r="A36" s="40" t="s">
        <v>1823</v>
      </c>
      <c r="B36" s="34" t="s">
        <v>762</v>
      </c>
      <c r="C36" s="35" t="s">
        <v>1991</v>
      </c>
      <c r="D36" s="48">
        <v>115</v>
      </c>
      <c r="E36" s="42">
        <f>VLOOKUP(D36,episodes!$A$1:$B$76,2,FALSE)</f>
        <v>16</v>
      </c>
      <c r="F36" s="37" t="str">
        <f>VLOOKUP(D36,episodes!$A$1:$E$76,5,FALSE)</f>
        <v>Shore Leave</v>
      </c>
      <c r="G36" s="37">
        <f>VLOOKUP(D36,episodes!$A$1:$D$76,3,FALSE)</f>
        <v>1</v>
      </c>
      <c r="H36" s="37">
        <f>VLOOKUP(D36,episodes!$A$1:$D$76,4,FALSE)</f>
        <v>15</v>
      </c>
      <c r="I36" s="36">
        <v>0</v>
      </c>
      <c r="J36" s="43" t="s">
        <v>85</v>
      </c>
    </row>
    <row r="37" spans="1:10" x14ac:dyDescent="0.3">
      <c r="A37" s="40" t="s">
        <v>1823</v>
      </c>
      <c r="B37" s="34" t="s">
        <v>762</v>
      </c>
      <c r="C37" s="35" t="s">
        <v>1991</v>
      </c>
      <c r="D37" s="48">
        <v>115</v>
      </c>
      <c r="E37" s="42">
        <f>VLOOKUP(D37,episodes!$A$1:$B$76,2,FALSE)</f>
        <v>16</v>
      </c>
      <c r="F37" s="37" t="str">
        <f>VLOOKUP(D37,episodes!$A$1:$E$76,5,FALSE)</f>
        <v>Shore Leave</v>
      </c>
      <c r="G37" s="37">
        <f>VLOOKUP(D37,episodes!$A$1:$D$76,3,FALSE)</f>
        <v>1</v>
      </c>
      <c r="H37" s="37">
        <f>VLOOKUP(D37,episodes!$A$1:$D$76,4,FALSE)</f>
        <v>15</v>
      </c>
      <c r="I37" s="36">
        <v>1</v>
      </c>
      <c r="J37" s="43" t="s">
        <v>85</v>
      </c>
    </row>
    <row r="38" spans="1:10" x14ac:dyDescent="0.3">
      <c r="A38" s="40" t="s">
        <v>1823</v>
      </c>
      <c r="B38" s="34" t="s">
        <v>762</v>
      </c>
      <c r="C38" s="35" t="s">
        <v>1992</v>
      </c>
      <c r="D38" s="48">
        <v>115</v>
      </c>
      <c r="E38" s="42">
        <f>VLOOKUP(D38,episodes!$A$1:$B$76,2,FALSE)</f>
        <v>16</v>
      </c>
      <c r="F38" s="37" t="str">
        <f>VLOOKUP(D38,episodes!$A$1:$E$76,5,FALSE)</f>
        <v>Shore Leave</v>
      </c>
      <c r="G38" s="37">
        <f>VLOOKUP(D38,episodes!$A$1:$D$76,3,FALSE)</f>
        <v>1</v>
      </c>
      <c r="H38" s="37">
        <f>VLOOKUP(D38,episodes!$A$1:$D$76,4,FALSE)</f>
        <v>15</v>
      </c>
      <c r="I38" s="36">
        <v>2</v>
      </c>
      <c r="J38" s="43" t="s">
        <v>85</v>
      </c>
    </row>
    <row r="39" spans="1:10" x14ac:dyDescent="0.3">
      <c r="A39" s="40" t="s">
        <v>1823</v>
      </c>
      <c r="B39" s="34" t="s">
        <v>762</v>
      </c>
      <c r="C39" s="35" t="s">
        <v>2158</v>
      </c>
      <c r="D39" s="48">
        <v>115</v>
      </c>
      <c r="E39" s="42">
        <f>VLOOKUP(D39,episodes!$A$1:$B$76,2,FALSE)</f>
        <v>16</v>
      </c>
      <c r="F39" s="37" t="str">
        <f>VLOOKUP(D39,episodes!$A$1:$E$76,5,FALSE)</f>
        <v>Shore Leave</v>
      </c>
      <c r="G39" s="37">
        <f>VLOOKUP(D39,episodes!$A$1:$D$76,3,FALSE)</f>
        <v>1</v>
      </c>
      <c r="H39" s="37">
        <f>VLOOKUP(D39,episodes!$A$1:$D$76,4,FALSE)</f>
        <v>15</v>
      </c>
      <c r="I39" s="36">
        <v>3</v>
      </c>
      <c r="J39" s="43" t="s">
        <v>85</v>
      </c>
    </row>
    <row r="40" spans="1:10" x14ac:dyDescent="0.3">
      <c r="A40" s="40" t="s">
        <v>1823</v>
      </c>
      <c r="B40" s="34" t="s">
        <v>762</v>
      </c>
      <c r="C40" s="35" t="s">
        <v>2159</v>
      </c>
      <c r="D40" s="48">
        <v>115</v>
      </c>
      <c r="E40" s="42">
        <f>VLOOKUP(D40,episodes!$A$1:$B$76,2,FALSE)</f>
        <v>16</v>
      </c>
      <c r="F40" s="37" t="str">
        <f>VLOOKUP(D40,episodes!$A$1:$E$76,5,FALSE)</f>
        <v>Shore Leave</v>
      </c>
      <c r="G40" s="37">
        <f>VLOOKUP(D40,episodes!$A$1:$D$76,3,FALSE)</f>
        <v>1</v>
      </c>
      <c r="H40" s="37">
        <f>VLOOKUP(D40,episodes!$A$1:$D$76,4,FALSE)</f>
        <v>15</v>
      </c>
      <c r="I40" s="36">
        <v>4</v>
      </c>
      <c r="J40" s="43" t="s">
        <v>85</v>
      </c>
    </row>
    <row r="41" spans="1:10" x14ac:dyDescent="0.3">
      <c r="A41" s="40" t="s">
        <v>1823</v>
      </c>
      <c r="B41" s="34" t="s">
        <v>762</v>
      </c>
      <c r="C41" s="35" t="s">
        <v>1993</v>
      </c>
      <c r="D41" s="48">
        <v>115</v>
      </c>
      <c r="E41" s="42">
        <f>VLOOKUP(D41,episodes!$A$1:$B$76,2,FALSE)</f>
        <v>16</v>
      </c>
      <c r="F41" s="37" t="str">
        <f>VLOOKUP(D41,episodes!$A$1:$E$76,5,FALSE)</f>
        <v>Shore Leave</v>
      </c>
      <c r="G41" s="37">
        <f>VLOOKUP(D41,episodes!$A$1:$D$76,3,FALSE)</f>
        <v>1</v>
      </c>
      <c r="H41" s="37">
        <f>VLOOKUP(D41,episodes!$A$1:$D$76,4,FALSE)</f>
        <v>15</v>
      </c>
      <c r="I41" s="36">
        <v>5</v>
      </c>
      <c r="J41" s="43" t="s">
        <v>85</v>
      </c>
    </row>
    <row r="42" spans="1:10" x14ac:dyDescent="0.3">
      <c r="A42" s="40" t="s">
        <v>1823</v>
      </c>
      <c r="B42" s="34" t="s">
        <v>762</v>
      </c>
      <c r="C42" s="35" t="s">
        <v>1993</v>
      </c>
      <c r="D42" s="48">
        <v>115</v>
      </c>
      <c r="E42" s="42">
        <f>VLOOKUP(D42,episodes!$A$1:$B$76,2,FALSE)</f>
        <v>16</v>
      </c>
      <c r="F42" s="37" t="str">
        <f>VLOOKUP(D42,episodes!$A$1:$E$76,5,FALSE)</f>
        <v>Shore Leave</v>
      </c>
      <c r="G42" s="37">
        <f>VLOOKUP(D42,episodes!$A$1:$D$76,3,FALSE)</f>
        <v>1</v>
      </c>
      <c r="H42" s="37">
        <f>VLOOKUP(D42,episodes!$A$1:$D$76,4,FALSE)</f>
        <v>15</v>
      </c>
      <c r="I42" s="36">
        <v>6</v>
      </c>
      <c r="J42" s="43" t="s">
        <v>85</v>
      </c>
    </row>
    <row r="43" spans="1:10" x14ac:dyDescent="0.3">
      <c r="A43" s="40" t="s">
        <v>1823</v>
      </c>
      <c r="B43" s="34" t="s">
        <v>762</v>
      </c>
      <c r="C43" s="35" t="s">
        <v>2160</v>
      </c>
      <c r="D43" s="48">
        <v>115</v>
      </c>
      <c r="E43" s="42">
        <f>VLOOKUP(D43,episodes!$A$1:$B$76,2,FALSE)</f>
        <v>16</v>
      </c>
      <c r="F43" s="37" t="str">
        <f>VLOOKUP(D43,episodes!$A$1:$E$76,5,FALSE)</f>
        <v>Shore Leave</v>
      </c>
      <c r="G43" s="37">
        <f>VLOOKUP(D43,episodes!$A$1:$D$76,3,FALSE)</f>
        <v>1</v>
      </c>
      <c r="H43" s="37">
        <f>VLOOKUP(D43,episodes!$A$1:$D$76,4,FALSE)</f>
        <v>15</v>
      </c>
      <c r="I43" s="36">
        <v>7</v>
      </c>
      <c r="J43" s="43" t="s">
        <v>85</v>
      </c>
    </row>
    <row r="44" spans="1:10" x14ac:dyDescent="0.3">
      <c r="A44" s="40" t="s">
        <v>1823</v>
      </c>
      <c r="B44" s="34" t="s">
        <v>762</v>
      </c>
      <c r="C44" s="35" t="s">
        <v>2161</v>
      </c>
      <c r="D44" s="48">
        <v>115</v>
      </c>
      <c r="E44" s="42">
        <f>VLOOKUP(D44,episodes!$A$1:$B$76,2,FALSE)</f>
        <v>16</v>
      </c>
      <c r="F44" s="37" t="str">
        <f>VLOOKUP(D44,episodes!$A$1:$E$76,5,FALSE)</f>
        <v>Shore Leave</v>
      </c>
      <c r="G44" s="37">
        <f>VLOOKUP(D44,episodes!$A$1:$D$76,3,FALSE)</f>
        <v>1</v>
      </c>
      <c r="H44" s="37">
        <f>VLOOKUP(D44,episodes!$A$1:$D$76,4,FALSE)</f>
        <v>15</v>
      </c>
      <c r="I44" s="36">
        <v>8</v>
      </c>
      <c r="J44" s="43" t="s">
        <v>85</v>
      </c>
    </row>
    <row r="45" spans="1:10" x14ac:dyDescent="0.3">
      <c r="A45" s="40" t="s">
        <v>1823</v>
      </c>
      <c r="B45" s="34" t="s">
        <v>762</v>
      </c>
      <c r="C45" s="35" t="s">
        <v>3287</v>
      </c>
      <c r="D45" s="48">
        <v>116</v>
      </c>
      <c r="E45" s="42">
        <f>VLOOKUP(D45,episodes!$A$1:$B$76,2,FALSE)</f>
        <v>17</v>
      </c>
      <c r="F45" s="37" t="str">
        <f>VLOOKUP(D45,episodes!$A$1:$E$76,5,FALSE)</f>
        <v>The Galileo Seven</v>
      </c>
      <c r="G45" s="37">
        <f>VLOOKUP(D45,episodes!$A$1:$D$76,3,FALSE)</f>
        <v>1</v>
      </c>
      <c r="H45" s="37">
        <f>VLOOKUP(D45,episodes!$A$1:$D$76,4,FALSE)</f>
        <v>16</v>
      </c>
      <c r="I45" s="36">
        <v>0</v>
      </c>
      <c r="J45" s="43" t="s">
        <v>85</v>
      </c>
    </row>
    <row r="46" spans="1:10" x14ac:dyDescent="0.3">
      <c r="A46" s="40" t="s">
        <v>1823</v>
      </c>
      <c r="B46" s="34" t="s">
        <v>762</v>
      </c>
      <c r="C46" s="35" t="s">
        <v>2189</v>
      </c>
      <c r="D46" s="48">
        <v>117</v>
      </c>
      <c r="E46" s="42">
        <f>VLOOKUP(D46,episodes!$A$1:$B$76,2,FALSE)</f>
        <v>18</v>
      </c>
      <c r="F46" s="37" t="str">
        <f>VLOOKUP(D46,episodes!$A$1:$E$76,5,FALSE)</f>
        <v>The Squire of Gothos</v>
      </c>
      <c r="G46" s="37">
        <f>VLOOKUP(D46,episodes!$A$1:$D$76,3,FALSE)</f>
        <v>1</v>
      </c>
      <c r="H46" s="37">
        <f>VLOOKUP(D46,episodes!$A$1:$D$76,4,FALSE)</f>
        <v>17</v>
      </c>
      <c r="I46" s="36">
        <v>0</v>
      </c>
      <c r="J46" s="43" t="s">
        <v>85</v>
      </c>
    </row>
    <row r="47" spans="1:10" x14ac:dyDescent="0.3">
      <c r="A47" s="40" t="s">
        <v>1823</v>
      </c>
      <c r="B47" s="34" t="s">
        <v>762</v>
      </c>
      <c r="C47" s="35" t="s">
        <v>2189</v>
      </c>
      <c r="D47" s="48">
        <v>117</v>
      </c>
      <c r="E47" s="42">
        <f>VLOOKUP(D47,episodes!$A$1:$B$76,2,FALSE)</f>
        <v>18</v>
      </c>
      <c r="F47" s="37" t="str">
        <f>VLOOKUP(D47,episodes!$A$1:$E$76,5,FALSE)</f>
        <v>The Squire of Gothos</v>
      </c>
      <c r="G47" s="37">
        <f>VLOOKUP(D47,episodes!$A$1:$D$76,3,FALSE)</f>
        <v>1</v>
      </c>
      <c r="H47" s="37">
        <f>VLOOKUP(D47,episodes!$A$1:$D$76,4,FALSE)</f>
        <v>17</v>
      </c>
      <c r="I47" s="36">
        <v>1</v>
      </c>
      <c r="J47" s="43" t="s">
        <v>85</v>
      </c>
    </row>
    <row r="48" spans="1:10" x14ac:dyDescent="0.3">
      <c r="A48" s="40" t="s">
        <v>1823</v>
      </c>
      <c r="B48" s="34" t="s">
        <v>762</v>
      </c>
      <c r="C48" s="35" t="s">
        <v>1992</v>
      </c>
      <c r="D48" s="48">
        <v>117</v>
      </c>
      <c r="E48" s="42">
        <f>VLOOKUP(D48,episodes!$A$1:$B$76,2,FALSE)</f>
        <v>18</v>
      </c>
      <c r="F48" s="37" t="str">
        <f>VLOOKUP(D48,episodes!$A$1:$E$76,5,FALSE)</f>
        <v>The Squire of Gothos</v>
      </c>
      <c r="G48" s="37">
        <f>VLOOKUP(D48,episodes!$A$1:$D$76,3,FALSE)</f>
        <v>1</v>
      </c>
      <c r="H48" s="37">
        <f>VLOOKUP(D48,episodes!$A$1:$D$76,4,FALSE)</f>
        <v>17</v>
      </c>
      <c r="I48" s="36">
        <v>2</v>
      </c>
      <c r="J48" s="43" t="s">
        <v>85</v>
      </c>
    </row>
    <row r="49" spans="1:10" x14ac:dyDescent="0.3">
      <c r="A49" s="40" t="s">
        <v>1823</v>
      </c>
      <c r="B49" s="34" t="s">
        <v>762</v>
      </c>
      <c r="C49" s="35" t="s">
        <v>1992</v>
      </c>
      <c r="D49" s="48">
        <v>117</v>
      </c>
      <c r="E49" s="42">
        <f>VLOOKUP(D49,episodes!$A$1:$B$76,2,FALSE)</f>
        <v>18</v>
      </c>
      <c r="F49" s="37" t="str">
        <f>VLOOKUP(D49,episodes!$A$1:$E$76,5,FALSE)</f>
        <v>The Squire of Gothos</v>
      </c>
      <c r="G49" s="37">
        <f>VLOOKUP(D49,episodes!$A$1:$D$76,3,FALSE)</f>
        <v>1</v>
      </c>
      <c r="H49" s="37">
        <f>VLOOKUP(D49,episodes!$A$1:$D$76,4,FALSE)</f>
        <v>17</v>
      </c>
      <c r="I49" s="36">
        <v>3</v>
      </c>
      <c r="J49" s="43" t="s">
        <v>85</v>
      </c>
    </row>
    <row r="50" spans="1:10" x14ac:dyDescent="0.3">
      <c r="A50" s="40" t="s">
        <v>1823</v>
      </c>
      <c r="B50" s="34" t="s">
        <v>762</v>
      </c>
      <c r="C50" s="35" t="s">
        <v>2190</v>
      </c>
      <c r="D50" s="48">
        <v>117</v>
      </c>
      <c r="E50" s="42">
        <f>VLOOKUP(D50,episodes!$A$1:$B$76,2,FALSE)</f>
        <v>18</v>
      </c>
      <c r="F50" s="37" t="str">
        <f>VLOOKUP(D50,episodes!$A$1:$E$76,5,FALSE)</f>
        <v>The Squire of Gothos</v>
      </c>
      <c r="G50" s="37">
        <f>VLOOKUP(D50,episodes!$A$1:$D$76,3,FALSE)</f>
        <v>1</v>
      </c>
      <c r="H50" s="37">
        <f>VLOOKUP(D50,episodes!$A$1:$D$76,4,FALSE)</f>
        <v>17</v>
      </c>
      <c r="I50" s="36">
        <v>4</v>
      </c>
      <c r="J50" s="43" t="s">
        <v>85</v>
      </c>
    </row>
    <row r="51" spans="1:10" x14ac:dyDescent="0.3">
      <c r="A51" s="40" t="s">
        <v>1823</v>
      </c>
      <c r="B51" s="34" t="s">
        <v>762</v>
      </c>
      <c r="C51" s="35" t="s">
        <v>2199</v>
      </c>
      <c r="D51" s="48">
        <v>118</v>
      </c>
      <c r="E51" s="42">
        <f>VLOOKUP(D51,episodes!$A$1:$B$76,2,FALSE)</f>
        <v>19</v>
      </c>
      <c r="F51" s="37" t="str">
        <f>VLOOKUP(D51,episodes!$A$1:$E$76,5,FALSE)</f>
        <v>Arena</v>
      </c>
      <c r="G51" s="37">
        <f>VLOOKUP(D51,episodes!$A$1:$D$76,3,FALSE)</f>
        <v>1</v>
      </c>
      <c r="H51" s="37">
        <f>VLOOKUP(D51,episodes!$A$1:$D$76,4,FALSE)</f>
        <v>18</v>
      </c>
      <c r="I51" s="36">
        <v>0</v>
      </c>
      <c r="J51" s="43" t="s">
        <v>85</v>
      </c>
    </row>
    <row r="52" spans="1:10" x14ac:dyDescent="0.3">
      <c r="A52" s="40" t="s">
        <v>1823</v>
      </c>
      <c r="B52" s="34" t="s">
        <v>762</v>
      </c>
      <c r="C52" s="35" t="s">
        <v>2200</v>
      </c>
      <c r="D52" s="48">
        <v>118</v>
      </c>
      <c r="E52" s="42">
        <f>VLOOKUP(D52,episodes!$A$1:$B$76,2,FALSE)</f>
        <v>19</v>
      </c>
      <c r="F52" s="37" t="str">
        <f>VLOOKUP(D52,episodes!$A$1:$E$76,5,FALSE)</f>
        <v>Arena</v>
      </c>
      <c r="G52" s="37">
        <f>VLOOKUP(D52,episodes!$A$1:$D$76,3,FALSE)</f>
        <v>1</v>
      </c>
      <c r="H52" s="37">
        <f>VLOOKUP(D52,episodes!$A$1:$D$76,4,FALSE)</f>
        <v>18</v>
      </c>
      <c r="I52" s="36">
        <v>1</v>
      </c>
      <c r="J52" s="43" t="s">
        <v>85</v>
      </c>
    </row>
    <row r="53" spans="1:10" x14ac:dyDescent="0.3">
      <c r="A53" s="40" t="s">
        <v>1823</v>
      </c>
      <c r="B53" s="34" t="s">
        <v>762</v>
      </c>
      <c r="C53" s="35" t="s">
        <v>2200</v>
      </c>
      <c r="D53" s="48">
        <v>118</v>
      </c>
      <c r="E53" s="42">
        <f>VLOOKUP(D53,episodes!$A$1:$B$76,2,FALSE)</f>
        <v>19</v>
      </c>
      <c r="F53" s="37" t="str">
        <f>VLOOKUP(D53,episodes!$A$1:$E$76,5,FALSE)</f>
        <v>Arena</v>
      </c>
      <c r="G53" s="37">
        <f>VLOOKUP(D53,episodes!$A$1:$D$76,3,FALSE)</f>
        <v>1</v>
      </c>
      <c r="H53" s="37">
        <f>VLOOKUP(D53,episodes!$A$1:$D$76,4,FALSE)</f>
        <v>18</v>
      </c>
      <c r="I53" s="36">
        <v>2</v>
      </c>
      <c r="J53" s="43" t="s">
        <v>85</v>
      </c>
    </row>
    <row r="54" spans="1:10" x14ac:dyDescent="0.3">
      <c r="A54" s="40" t="s">
        <v>1823</v>
      </c>
      <c r="B54" s="34" t="s">
        <v>762</v>
      </c>
      <c r="C54" s="35" t="s">
        <v>2200</v>
      </c>
      <c r="D54" s="48">
        <v>118</v>
      </c>
      <c r="E54" s="42">
        <f>VLOOKUP(D54,episodes!$A$1:$B$76,2,FALSE)</f>
        <v>19</v>
      </c>
      <c r="F54" s="37" t="str">
        <f>VLOOKUP(D54,episodes!$A$1:$E$76,5,FALSE)</f>
        <v>Arena</v>
      </c>
      <c r="G54" s="37">
        <f>VLOOKUP(D54,episodes!$A$1:$D$76,3,FALSE)</f>
        <v>1</v>
      </c>
      <c r="H54" s="37">
        <f>VLOOKUP(D54,episodes!$A$1:$D$76,4,FALSE)</f>
        <v>18</v>
      </c>
      <c r="I54" s="36">
        <v>3</v>
      </c>
      <c r="J54" s="43" t="s">
        <v>85</v>
      </c>
    </row>
    <row r="55" spans="1:10" x14ac:dyDescent="0.3">
      <c r="A55" s="40" t="s">
        <v>1823</v>
      </c>
      <c r="B55" s="34" t="s">
        <v>762</v>
      </c>
      <c r="C55" s="35" t="s">
        <v>2201</v>
      </c>
      <c r="D55" s="48">
        <v>118</v>
      </c>
      <c r="E55" s="42">
        <f>VLOOKUP(D55,episodes!$A$1:$B$76,2,FALSE)</f>
        <v>19</v>
      </c>
      <c r="F55" s="37" t="str">
        <f>VLOOKUP(D55,episodes!$A$1:$E$76,5,FALSE)</f>
        <v>Arena</v>
      </c>
      <c r="G55" s="37">
        <f>VLOOKUP(D55,episodes!$A$1:$D$76,3,FALSE)</f>
        <v>1</v>
      </c>
      <c r="H55" s="37">
        <f>VLOOKUP(D55,episodes!$A$1:$D$76,4,FALSE)</f>
        <v>18</v>
      </c>
      <c r="I55" s="36">
        <v>4</v>
      </c>
      <c r="J55" s="43" t="s">
        <v>85</v>
      </c>
    </row>
    <row r="56" spans="1:10" x14ac:dyDescent="0.3">
      <c r="A56" s="40" t="s">
        <v>1823</v>
      </c>
      <c r="B56" s="34" t="s">
        <v>762</v>
      </c>
      <c r="C56" s="35" t="s">
        <v>1993</v>
      </c>
      <c r="D56" s="48">
        <v>119</v>
      </c>
      <c r="E56" s="42">
        <f>VLOOKUP(D56,episodes!$A$1:$B$76,2,FALSE)</f>
        <v>20</v>
      </c>
      <c r="F56" s="37" t="str">
        <f>VLOOKUP(D56,episodes!$A$1:$E$76,5,FALSE)</f>
        <v>Tomorrow Is Yesterday</v>
      </c>
      <c r="G56" s="37">
        <f>VLOOKUP(D56,episodes!$A$1:$D$76,3,FALSE)</f>
        <v>1</v>
      </c>
      <c r="H56" s="37">
        <f>VLOOKUP(D56,episodes!$A$1:$D$76,4,FALSE)</f>
        <v>19</v>
      </c>
      <c r="I56" s="36">
        <v>0</v>
      </c>
      <c r="J56" s="43" t="s">
        <v>85</v>
      </c>
    </row>
    <row r="57" spans="1:10" x14ac:dyDescent="0.3">
      <c r="A57" s="40" t="s">
        <v>1823</v>
      </c>
      <c r="B57" s="34" t="s">
        <v>762</v>
      </c>
      <c r="C57" s="35" t="s">
        <v>2211</v>
      </c>
      <c r="D57" s="48">
        <v>119</v>
      </c>
      <c r="E57" s="42">
        <f>VLOOKUP(D57,episodes!$A$1:$B$76,2,FALSE)</f>
        <v>20</v>
      </c>
      <c r="F57" s="37" t="str">
        <f>VLOOKUP(D57,episodes!$A$1:$E$76,5,FALSE)</f>
        <v>Tomorrow Is Yesterday</v>
      </c>
      <c r="G57" s="37">
        <f>VLOOKUP(D57,episodes!$A$1:$D$76,3,FALSE)</f>
        <v>1</v>
      </c>
      <c r="H57" s="37">
        <f>VLOOKUP(D57,episodes!$A$1:$D$76,4,FALSE)</f>
        <v>19</v>
      </c>
      <c r="I57" s="36">
        <v>1</v>
      </c>
      <c r="J57" s="43" t="s">
        <v>85</v>
      </c>
    </row>
    <row r="58" spans="1:10" x14ac:dyDescent="0.3">
      <c r="A58" s="40" t="s">
        <v>1823</v>
      </c>
      <c r="B58" s="34" t="s">
        <v>762</v>
      </c>
      <c r="C58" s="35" t="s">
        <v>3329</v>
      </c>
      <c r="D58" s="48">
        <v>119</v>
      </c>
      <c r="E58" s="42">
        <f>VLOOKUP(D58,episodes!$A$1:$B$76,2,FALSE)</f>
        <v>20</v>
      </c>
      <c r="F58" s="37" t="str">
        <f>VLOOKUP(D58,episodes!$A$1:$E$76,5,FALSE)</f>
        <v>Tomorrow Is Yesterday</v>
      </c>
      <c r="G58" s="37">
        <f>VLOOKUP(D58,episodes!$A$1:$D$76,3,FALSE)</f>
        <v>1</v>
      </c>
      <c r="H58" s="37">
        <f>VLOOKUP(D58,episodes!$A$1:$D$76,4,FALSE)</f>
        <v>19</v>
      </c>
      <c r="I58" s="36">
        <v>2</v>
      </c>
      <c r="J58" s="43" t="s">
        <v>85</v>
      </c>
    </row>
    <row r="59" spans="1:10" x14ac:dyDescent="0.3">
      <c r="A59" s="40" t="s">
        <v>1823</v>
      </c>
      <c r="B59" s="34" t="s">
        <v>762</v>
      </c>
      <c r="C59" s="35" t="s">
        <v>2225</v>
      </c>
      <c r="D59" s="48">
        <v>120</v>
      </c>
      <c r="E59" s="42">
        <f>VLOOKUP(D59,episodes!$A$1:$B$76,2,FALSE)</f>
        <v>21</v>
      </c>
      <c r="F59" s="37" t="str">
        <f>VLOOKUP(D59,episodes!$A$1:$E$76,5,FALSE)</f>
        <v>Court Martial</v>
      </c>
      <c r="G59" s="37">
        <f>VLOOKUP(D59,episodes!$A$1:$D$76,3,FALSE)</f>
        <v>1</v>
      </c>
      <c r="H59" s="37">
        <f>VLOOKUP(D59,episodes!$A$1:$D$76,4,FALSE)</f>
        <v>20</v>
      </c>
      <c r="I59" s="36">
        <v>0</v>
      </c>
      <c r="J59" s="43" t="s">
        <v>85</v>
      </c>
    </row>
    <row r="60" spans="1:10" x14ac:dyDescent="0.3">
      <c r="A60" s="40" t="s">
        <v>1823</v>
      </c>
      <c r="B60" s="34" t="s">
        <v>762</v>
      </c>
      <c r="C60" s="35" t="s">
        <v>1994</v>
      </c>
      <c r="D60" s="48">
        <v>120</v>
      </c>
      <c r="E60" s="42">
        <f>VLOOKUP(D60,episodes!$A$1:$B$76,2,FALSE)</f>
        <v>21</v>
      </c>
      <c r="F60" s="37" t="str">
        <f>VLOOKUP(D60,episodes!$A$1:$E$76,5,FALSE)</f>
        <v>Court Martial</v>
      </c>
      <c r="G60" s="37">
        <f>VLOOKUP(D60,episodes!$A$1:$D$76,3,FALSE)</f>
        <v>1</v>
      </c>
      <c r="H60" s="37">
        <f>VLOOKUP(D60,episodes!$A$1:$D$76,4,FALSE)</f>
        <v>20</v>
      </c>
      <c r="I60" s="36">
        <v>1</v>
      </c>
      <c r="J60" s="43" t="s">
        <v>85</v>
      </c>
    </row>
    <row r="61" spans="1:10" x14ac:dyDescent="0.3">
      <c r="A61" s="40" t="s">
        <v>1823</v>
      </c>
      <c r="B61" s="34" t="s">
        <v>762</v>
      </c>
      <c r="C61" s="35" t="s">
        <v>1992</v>
      </c>
      <c r="D61" s="48">
        <v>121</v>
      </c>
      <c r="E61" s="42">
        <f>VLOOKUP(D61,episodes!$A$1:$B$76,2,FALSE)</f>
        <v>22</v>
      </c>
      <c r="F61" s="37" t="str">
        <f>VLOOKUP(D61,episodes!$A$1:$E$76,5,FALSE)</f>
        <v>The Return of the Archons</v>
      </c>
      <c r="G61" s="37">
        <f>VLOOKUP(D61,episodes!$A$1:$D$76,3,FALSE)</f>
        <v>1</v>
      </c>
      <c r="H61" s="37">
        <f>VLOOKUP(D61,episodes!$A$1:$D$76,4,FALSE)</f>
        <v>21</v>
      </c>
      <c r="I61" s="36">
        <v>0</v>
      </c>
      <c r="J61" s="43" t="s">
        <v>85</v>
      </c>
    </row>
    <row r="62" spans="1:10" x14ac:dyDescent="0.3">
      <c r="A62" s="40" t="s">
        <v>1823</v>
      </c>
      <c r="B62" s="34" t="s">
        <v>762</v>
      </c>
      <c r="C62" s="35" t="s">
        <v>1992</v>
      </c>
      <c r="D62" s="48">
        <v>121</v>
      </c>
      <c r="E62" s="42">
        <f>VLOOKUP(D62,episodes!$A$1:$B$76,2,FALSE)</f>
        <v>22</v>
      </c>
      <c r="F62" s="37" t="str">
        <f>VLOOKUP(D62,episodes!$A$1:$E$76,5,FALSE)</f>
        <v>The Return of the Archons</v>
      </c>
      <c r="G62" s="37">
        <f>VLOOKUP(D62,episodes!$A$1:$D$76,3,FALSE)</f>
        <v>1</v>
      </c>
      <c r="H62" s="37">
        <f>VLOOKUP(D62,episodes!$A$1:$D$76,4,FALSE)</f>
        <v>21</v>
      </c>
      <c r="I62" s="36">
        <v>1</v>
      </c>
      <c r="J62" s="43" t="s">
        <v>85</v>
      </c>
    </row>
    <row r="63" spans="1:10" x14ac:dyDescent="0.3">
      <c r="A63" s="40" t="s">
        <v>1823</v>
      </c>
      <c r="B63" s="34" t="s">
        <v>762</v>
      </c>
      <c r="C63" s="35" t="s">
        <v>1992</v>
      </c>
      <c r="D63" s="48">
        <v>121</v>
      </c>
      <c r="E63" s="42">
        <f>VLOOKUP(D63,episodes!$A$1:$B$76,2,FALSE)</f>
        <v>22</v>
      </c>
      <c r="F63" s="37" t="str">
        <f>VLOOKUP(D63,episodes!$A$1:$E$76,5,FALSE)</f>
        <v>The Return of the Archons</v>
      </c>
      <c r="G63" s="37">
        <f>VLOOKUP(D63,episodes!$A$1:$D$76,3,FALSE)</f>
        <v>1</v>
      </c>
      <c r="H63" s="37">
        <f>VLOOKUP(D63,episodes!$A$1:$D$76,4,FALSE)</f>
        <v>21</v>
      </c>
      <c r="I63" s="36">
        <v>2</v>
      </c>
      <c r="J63" s="43" t="s">
        <v>85</v>
      </c>
    </row>
    <row r="64" spans="1:10" x14ac:dyDescent="0.3">
      <c r="A64" s="40" t="s">
        <v>1823</v>
      </c>
      <c r="B64" s="34" t="s">
        <v>762</v>
      </c>
      <c r="C64" s="35" t="s">
        <v>1992</v>
      </c>
      <c r="D64" s="48">
        <v>121</v>
      </c>
      <c r="E64" s="42">
        <f>VLOOKUP(D64,episodes!$A$1:$B$76,2,FALSE)</f>
        <v>22</v>
      </c>
      <c r="F64" s="37" t="str">
        <f>VLOOKUP(D64,episodes!$A$1:$E$76,5,FALSE)</f>
        <v>The Return of the Archons</v>
      </c>
      <c r="G64" s="37">
        <f>VLOOKUP(D64,episodes!$A$1:$D$76,3,FALSE)</f>
        <v>1</v>
      </c>
      <c r="H64" s="37">
        <f>VLOOKUP(D64,episodes!$A$1:$D$76,4,FALSE)</f>
        <v>21</v>
      </c>
      <c r="I64" s="36">
        <v>3</v>
      </c>
      <c r="J64" s="43" t="s">
        <v>85</v>
      </c>
    </row>
    <row r="65" spans="1:10" x14ac:dyDescent="0.3">
      <c r="A65" s="40" t="s">
        <v>1823</v>
      </c>
      <c r="B65" s="34" t="s">
        <v>762</v>
      </c>
      <c r="C65" s="35" t="s">
        <v>2236</v>
      </c>
      <c r="D65" s="48">
        <v>121</v>
      </c>
      <c r="E65" s="42">
        <f>VLOOKUP(D65,episodes!$A$1:$B$76,2,FALSE)</f>
        <v>22</v>
      </c>
      <c r="F65" s="37" t="str">
        <f>VLOOKUP(D65,episodes!$A$1:$E$76,5,FALSE)</f>
        <v>The Return of the Archons</v>
      </c>
      <c r="G65" s="37">
        <f>VLOOKUP(D65,episodes!$A$1:$D$76,3,FALSE)</f>
        <v>1</v>
      </c>
      <c r="H65" s="37">
        <f>VLOOKUP(D65,episodes!$A$1:$D$76,4,FALSE)</f>
        <v>21</v>
      </c>
      <c r="I65" s="36">
        <v>4</v>
      </c>
      <c r="J65" s="43" t="s">
        <v>85</v>
      </c>
    </row>
    <row r="66" spans="1:10" x14ac:dyDescent="0.3">
      <c r="A66" s="40" t="s">
        <v>1823</v>
      </c>
      <c r="B66" s="34" t="s">
        <v>762</v>
      </c>
      <c r="C66" s="35" t="s">
        <v>2040</v>
      </c>
      <c r="D66" s="48">
        <v>121</v>
      </c>
      <c r="E66" s="42">
        <f>VLOOKUP(D66,episodes!$A$1:$B$76,2,FALSE)</f>
        <v>22</v>
      </c>
      <c r="F66" s="37" t="str">
        <f>VLOOKUP(D66,episodes!$A$1:$E$76,5,FALSE)</f>
        <v>The Return of the Archons</v>
      </c>
      <c r="G66" s="37">
        <f>VLOOKUP(D66,episodes!$A$1:$D$76,3,FALSE)</f>
        <v>1</v>
      </c>
      <c r="H66" s="37">
        <f>VLOOKUP(D66,episodes!$A$1:$D$76,4,FALSE)</f>
        <v>21</v>
      </c>
      <c r="I66" s="36">
        <v>5</v>
      </c>
      <c r="J66" s="43" t="s">
        <v>85</v>
      </c>
    </row>
    <row r="67" spans="1:10" x14ac:dyDescent="0.3">
      <c r="A67" s="40" t="s">
        <v>1823</v>
      </c>
      <c r="B67" s="34" t="s">
        <v>762</v>
      </c>
      <c r="C67" s="35" t="s">
        <v>1992</v>
      </c>
      <c r="D67" s="48">
        <v>122</v>
      </c>
      <c r="E67" s="42">
        <f>VLOOKUP(D67,episodes!$A$1:$B$76,2,FALSE)</f>
        <v>23</v>
      </c>
      <c r="F67" s="37" t="str">
        <f>VLOOKUP(D67,episodes!$A$1:$E$76,5,FALSE)</f>
        <v>Space Seed</v>
      </c>
      <c r="G67" s="37">
        <f>VLOOKUP(D67,episodes!$A$1:$D$76,3,FALSE)</f>
        <v>1</v>
      </c>
      <c r="H67" s="37">
        <f>VLOOKUP(D67,episodes!$A$1:$D$76,4,FALSE)</f>
        <v>22</v>
      </c>
      <c r="I67" s="36">
        <v>0</v>
      </c>
      <c r="J67" s="43" t="s">
        <v>85</v>
      </c>
    </row>
    <row r="68" spans="1:10" x14ac:dyDescent="0.3">
      <c r="A68" s="40" t="s">
        <v>1823</v>
      </c>
      <c r="B68" s="34" t="s">
        <v>762</v>
      </c>
      <c r="C68" s="35" t="s">
        <v>2276</v>
      </c>
      <c r="D68" s="48">
        <v>123</v>
      </c>
      <c r="E68" s="42">
        <f>VLOOKUP(D68,episodes!$A$1:$B$76,2,FALSE)</f>
        <v>24</v>
      </c>
      <c r="F68" s="37" t="str">
        <f>VLOOKUP(D68,episodes!$A$1:$E$76,5,FALSE)</f>
        <v>A Taste of Armageddon</v>
      </c>
      <c r="G68" s="37">
        <f>VLOOKUP(D68,episodes!$A$1:$D$76,3,FALSE)</f>
        <v>1</v>
      </c>
      <c r="H68" s="37">
        <f>VLOOKUP(D68,episodes!$A$1:$D$76,4,FALSE)</f>
        <v>23</v>
      </c>
      <c r="I68" s="36">
        <v>0</v>
      </c>
      <c r="J68" s="43" t="s">
        <v>85</v>
      </c>
    </row>
    <row r="69" spans="1:10" x14ac:dyDescent="0.3">
      <c r="A69" s="40" t="s">
        <v>1823</v>
      </c>
      <c r="B69" s="34" t="s">
        <v>762</v>
      </c>
      <c r="C69" s="35" t="s">
        <v>2277</v>
      </c>
      <c r="D69" s="48">
        <v>123</v>
      </c>
      <c r="E69" s="42">
        <f>VLOOKUP(D69,episodes!$A$1:$B$76,2,FALSE)</f>
        <v>24</v>
      </c>
      <c r="F69" s="37" t="str">
        <f>VLOOKUP(D69,episodes!$A$1:$E$76,5,FALSE)</f>
        <v>A Taste of Armageddon</v>
      </c>
      <c r="G69" s="37">
        <f>VLOOKUP(D69,episodes!$A$1:$D$76,3,FALSE)</f>
        <v>1</v>
      </c>
      <c r="H69" s="37">
        <f>VLOOKUP(D69,episodes!$A$1:$D$76,4,FALSE)</f>
        <v>23</v>
      </c>
      <c r="I69" s="36">
        <v>1</v>
      </c>
      <c r="J69" s="43" t="s">
        <v>85</v>
      </c>
    </row>
    <row r="70" spans="1:10" x14ac:dyDescent="0.3">
      <c r="A70" s="40" t="s">
        <v>1823</v>
      </c>
      <c r="B70" s="34" t="s">
        <v>762</v>
      </c>
      <c r="C70" s="35" t="s">
        <v>2277</v>
      </c>
      <c r="D70" s="48">
        <v>123</v>
      </c>
      <c r="E70" s="42">
        <f>VLOOKUP(D70,episodes!$A$1:$B$76,2,FALSE)</f>
        <v>24</v>
      </c>
      <c r="F70" s="37" t="str">
        <f>VLOOKUP(D70,episodes!$A$1:$E$76,5,FALSE)</f>
        <v>A Taste of Armageddon</v>
      </c>
      <c r="G70" s="37">
        <f>VLOOKUP(D70,episodes!$A$1:$D$76,3,FALSE)</f>
        <v>1</v>
      </c>
      <c r="H70" s="37">
        <f>VLOOKUP(D70,episodes!$A$1:$D$76,4,FALSE)</f>
        <v>23</v>
      </c>
      <c r="I70" s="36">
        <v>2</v>
      </c>
      <c r="J70" s="43" t="s">
        <v>85</v>
      </c>
    </row>
    <row r="71" spans="1:10" x14ac:dyDescent="0.3">
      <c r="A71" s="40" t="s">
        <v>1823</v>
      </c>
      <c r="B71" s="34" t="s">
        <v>762</v>
      </c>
      <c r="C71" s="35" t="s">
        <v>2199</v>
      </c>
      <c r="D71" s="48">
        <v>123</v>
      </c>
      <c r="E71" s="42">
        <f>VLOOKUP(D71,episodes!$A$1:$B$76,2,FALSE)</f>
        <v>24</v>
      </c>
      <c r="F71" s="37" t="str">
        <f>VLOOKUP(D71,episodes!$A$1:$E$76,5,FALSE)</f>
        <v>A Taste of Armageddon</v>
      </c>
      <c r="G71" s="37">
        <f>VLOOKUP(D71,episodes!$A$1:$D$76,3,FALSE)</f>
        <v>1</v>
      </c>
      <c r="H71" s="37">
        <f>VLOOKUP(D71,episodes!$A$1:$D$76,4,FALSE)</f>
        <v>23</v>
      </c>
      <c r="I71" s="36">
        <v>3</v>
      </c>
      <c r="J71" s="43" t="s">
        <v>85</v>
      </c>
    </row>
    <row r="72" spans="1:10" x14ac:dyDescent="0.3">
      <c r="A72" s="40" t="s">
        <v>1823</v>
      </c>
      <c r="B72" s="34" t="s">
        <v>762</v>
      </c>
      <c r="C72" s="35" t="s">
        <v>1992</v>
      </c>
      <c r="D72" s="48">
        <v>123</v>
      </c>
      <c r="E72" s="42">
        <f>VLOOKUP(D72,episodes!$A$1:$B$76,2,FALSE)</f>
        <v>24</v>
      </c>
      <c r="F72" s="37" t="str">
        <f>VLOOKUP(D72,episodes!$A$1:$E$76,5,FALSE)</f>
        <v>A Taste of Armageddon</v>
      </c>
      <c r="G72" s="37">
        <f>VLOOKUP(D72,episodes!$A$1:$D$76,3,FALSE)</f>
        <v>1</v>
      </c>
      <c r="H72" s="37">
        <f>VLOOKUP(D72,episodes!$A$1:$D$76,4,FALSE)</f>
        <v>23</v>
      </c>
      <c r="I72" s="36">
        <v>4</v>
      </c>
      <c r="J72" s="43" t="s">
        <v>85</v>
      </c>
    </row>
    <row r="73" spans="1:10" x14ac:dyDescent="0.3">
      <c r="A73" s="40" t="s">
        <v>1823</v>
      </c>
      <c r="B73" s="34" t="s">
        <v>762</v>
      </c>
      <c r="C73" s="35" t="s">
        <v>2278</v>
      </c>
      <c r="D73" s="48">
        <v>123</v>
      </c>
      <c r="E73" s="42">
        <f>VLOOKUP(D73,episodes!$A$1:$B$76,2,FALSE)</f>
        <v>24</v>
      </c>
      <c r="F73" s="37" t="str">
        <f>VLOOKUP(D73,episodes!$A$1:$E$76,5,FALSE)</f>
        <v>A Taste of Armageddon</v>
      </c>
      <c r="G73" s="37">
        <f>VLOOKUP(D73,episodes!$A$1:$D$76,3,FALSE)</f>
        <v>1</v>
      </c>
      <c r="H73" s="37">
        <f>VLOOKUP(D73,episodes!$A$1:$D$76,4,FALSE)</f>
        <v>23</v>
      </c>
      <c r="I73" s="36">
        <v>5</v>
      </c>
      <c r="J73" s="43" t="s">
        <v>85</v>
      </c>
    </row>
    <row r="74" spans="1:10" x14ac:dyDescent="0.3">
      <c r="A74" s="40" t="s">
        <v>1823</v>
      </c>
      <c r="B74" s="34" t="s">
        <v>762</v>
      </c>
      <c r="C74" s="35" t="s">
        <v>2158</v>
      </c>
      <c r="D74" s="48">
        <v>124</v>
      </c>
      <c r="E74" s="42">
        <f>VLOOKUP(D74,episodes!$A$1:$B$76,2,FALSE)</f>
        <v>25</v>
      </c>
      <c r="F74" s="37" t="str">
        <f>VLOOKUP(D74,episodes!$A$1:$E$76,5,FALSE)</f>
        <v>This Side of Paradise</v>
      </c>
      <c r="G74" s="37">
        <f>VLOOKUP(D74,episodes!$A$1:$D$76,3,FALSE)</f>
        <v>1</v>
      </c>
      <c r="H74" s="37">
        <f>VLOOKUP(D74,episodes!$A$1:$D$76,4,FALSE)</f>
        <v>24</v>
      </c>
      <c r="I74" s="36">
        <v>0</v>
      </c>
      <c r="J74" s="43" t="s">
        <v>85</v>
      </c>
    </row>
    <row r="75" spans="1:10" x14ac:dyDescent="0.3">
      <c r="A75" s="40" t="s">
        <v>1823</v>
      </c>
      <c r="B75" s="34" t="s">
        <v>762</v>
      </c>
      <c r="C75" s="35" t="s">
        <v>2285</v>
      </c>
      <c r="D75" s="48">
        <v>124</v>
      </c>
      <c r="E75" s="42">
        <f>VLOOKUP(D75,episodes!$A$1:$B$76,2,FALSE)</f>
        <v>25</v>
      </c>
      <c r="F75" s="37" t="str">
        <f>VLOOKUP(D75,episodes!$A$1:$E$76,5,FALSE)</f>
        <v>This Side of Paradise</v>
      </c>
      <c r="G75" s="37">
        <f>VLOOKUP(D75,episodes!$A$1:$D$76,3,FALSE)</f>
        <v>1</v>
      </c>
      <c r="H75" s="37">
        <f>VLOOKUP(D75,episodes!$A$1:$D$76,4,FALSE)</f>
        <v>24</v>
      </c>
      <c r="I75" s="36">
        <v>1</v>
      </c>
      <c r="J75" s="43" t="s">
        <v>85</v>
      </c>
    </row>
    <row r="76" spans="1:10" x14ac:dyDescent="0.3">
      <c r="A76" s="40" t="s">
        <v>1823</v>
      </c>
      <c r="B76" s="34" t="s">
        <v>762</v>
      </c>
      <c r="C76" s="35" t="s">
        <v>2285</v>
      </c>
      <c r="D76" s="48">
        <v>124</v>
      </c>
      <c r="E76" s="42">
        <f>VLOOKUP(D76,episodes!$A$1:$B$76,2,FALSE)</f>
        <v>25</v>
      </c>
      <c r="F76" s="37" t="str">
        <f>VLOOKUP(D76,episodes!$A$1:$E$76,5,FALSE)</f>
        <v>This Side of Paradise</v>
      </c>
      <c r="G76" s="37">
        <f>VLOOKUP(D76,episodes!$A$1:$D$76,3,FALSE)</f>
        <v>1</v>
      </c>
      <c r="H76" s="37">
        <f>VLOOKUP(D76,episodes!$A$1:$D$76,4,FALSE)</f>
        <v>24</v>
      </c>
      <c r="I76" s="36">
        <v>2</v>
      </c>
      <c r="J76" s="43" t="s">
        <v>85</v>
      </c>
    </row>
    <row r="77" spans="1:10" x14ac:dyDescent="0.3">
      <c r="A77" s="40" t="s">
        <v>1823</v>
      </c>
      <c r="B77" s="34" t="s">
        <v>762</v>
      </c>
      <c r="C77" s="35" t="s">
        <v>1993</v>
      </c>
      <c r="D77" s="48">
        <v>124</v>
      </c>
      <c r="E77" s="42">
        <f>VLOOKUP(D77,episodes!$A$1:$B$76,2,FALSE)</f>
        <v>25</v>
      </c>
      <c r="F77" s="37" t="str">
        <f>VLOOKUP(D77,episodes!$A$1:$E$76,5,FALSE)</f>
        <v>This Side of Paradise</v>
      </c>
      <c r="G77" s="37">
        <f>VLOOKUP(D77,episodes!$A$1:$D$76,3,FALSE)</f>
        <v>1</v>
      </c>
      <c r="H77" s="37">
        <f>VLOOKUP(D77,episodes!$A$1:$D$76,4,FALSE)</f>
        <v>24</v>
      </c>
      <c r="I77" s="36">
        <v>3</v>
      </c>
      <c r="J77" s="43" t="s">
        <v>85</v>
      </c>
    </row>
    <row r="78" spans="1:10" x14ac:dyDescent="0.3">
      <c r="A78" s="40" t="s">
        <v>1823</v>
      </c>
      <c r="B78" s="34" t="s">
        <v>762</v>
      </c>
      <c r="C78" s="35" t="s">
        <v>2092</v>
      </c>
      <c r="D78" s="48">
        <v>124</v>
      </c>
      <c r="E78" s="42">
        <f>VLOOKUP(D78,episodes!$A$1:$B$76,2,FALSE)</f>
        <v>25</v>
      </c>
      <c r="F78" s="37" t="str">
        <f>VLOOKUP(D78,episodes!$A$1:$E$76,5,FALSE)</f>
        <v>This Side of Paradise</v>
      </c>
      <c r="G78" s="37">
        <f>VLOOKUP(D78,episodes!$A$1:$D$76,3,FALSE)</f>
        <v>1</v>
      </c>
      <c r="H78" s="37">
        <f>VLOOKUP(D78,episodes!$A$1:$D$76,4,FALSE)</f>
        <v>24</v>
      </c>
      <c r="I78" s="36">
        <v>4</v>
      </c>
      <c r="J78" s="43" t="s">
        <v>85</v>
      </c>
    </row>
    <row r="79" spans="1:10" x14ac:dyDescent="0.3">
      <c r="A79" s="40" t="s">
        <v>1823</v>
      </c>
      <c r="B79" s="34" t="s">
        <v>762</v>
      </c>
      <c r="C79" s="35" t="s">
        <v>2092</v>
      </c>
      <c r="D79" s="48">
        <v>124</v>
      </c>
      <c r="E79" s="42">
        <f>VLOOKUP(D79,episodes!$A$1:$B$76,2,FALSE)</f>
        <v>25</v>
      </c>
      <c r="F79" s="37" t="str">
        <f>VLOOKUP(D79,episodes!$A$1:$E$76,5,FALSE)</f>
        <v>This Side of Paradise</v>
      </c>
      <c r="G79" s="37">
        <f>VLOOKUP(D79,episodes!$A$1:$D$76,3,FALSE)</f>
        <v>1</v>
      </c>
      <c r="H79" s="37">
        <f>VLOOKUP(D79,episodes!$A$1:$D$76,4,FALSE)</f>
        <v>24</v>
      </c>
      <c r="I79" s="36">
        <v>5</v>
      </c>
      <c r="J79" s="43" t="s">
        <v>85</v>
      </c>
    </row>
    <row r="80" spans="1:10" x14ac:dyDescent="0.3">
      <c r="A80" s="40" t="s">
        <v>1823</v>
      </c>
      <c r="B80" s="34" t="s">
        <v>762</v>
      </c>
      <c r="C80" s="35" t="s">
        <v>2092</v>
      </c>
      <c r="D80" s="48">
        <v>124</v>
      </c>
      <c r="E80" s="42">
        <f>VLOOKUP(D80,episodes!$A$1:$B$76,2,FALSE)</f>
        <v>25</v>
      </c>
      <c r="F80" s="37" t="str">
        <f>VLOOKUP(D80,episodes!$A$1:$E$76,5,FALSE)</f>
        <v>This Side of Paradise</v>
      </c>
      <c r="G80" s="37">
        <f>VLOOKUP(D80,episodes!$A$1:$D$76,3,FALSE)</f>
        <v>1</v>
      </c>
      <c r="H80" s="37">
        <f>VLOOKUP(D80,episodes!$A$1:$D$76,4,FALSE)</f>
        <v>24</v>
      </c>
      <c r="I80" s="36">
        <v>6</v>
      </c>
      <c r="J80" s="43" t="s">
        <v>85</v>
      </c>
    </row>
    <row r="81" spans="1:10" x14ac:dyDescent="0.3">
      <c r="A81" s="40" t="s">
        <v>1823</v>
      </c>
      <c r="B81" s="34" t="s">
        <v>762</v>
      </c>
      <c r="C81" s="35" t="s">
        <v>2160</v>
      </c>
      <c r="D81" s="48">
        <v>124</v>
      </c>
      <c r="E81" s="42">
        <f>VLOOKUP(D81,episodes!$A$1:$B$76,2,FALSE)</f>
        <v>25</v>
      </c>
      <c r="F81" s="37" t="str">
        <f>VLOOKUP(D81,episodes!$A$1:$E$76,5,FALSE)</f>
        <v>This Side of Paradise</v>
      </c>
      <c r="G81" s="37">
        <f>VLOOKUP(D81,episodes!$A$1:$D$76,3,FALSE)</f>
        <v>1</v>
      </c>
      <c r="H81" s="37">
        <f>VLOOKUP(D81,episodes!$A$1:$D$76,4,FALSE)</f>
        <v>24</v>
      </c>
      <c r="I81" s="36">
        <v>7</v>
      </c>
      <c r="J81" s="43" t="s">
        <v>85</v>
      </c>
    </row>
    <row r="82" spans="1:10" x14ac:dyDescent="0.3">
      <c r="A82" s="40" t="s">
        <v>1823</v>
      </c>
      <c r="B82" s="34" t="s">
        <v>762</v>
      </c>
      <c r="C82" s="35" t="s">
        <v>1994</v>
      </c>
      <c r="D82" s="48">
        <v>124</v>
      </c>
      <c r="E82" s="42">
        <f>VLOOKUP(D82,episodes!$A$1:$B$76,2,FALSE)</f>
        <v>25</v>
      </c>
      <c r="F82" s="37" t="str">
        <f>VLOOKUP(D82,episodes!$A$1:$E$76,5,FALSE)</f>
        <v>This Side of Paradise</v>
      </c>
      <c r="G82" s="37">
        <f>VLOOKUP(D82,episodes!$A$1:$D$76,3,FALSE)</f>
        <v>1</v>
      </c>
      <c r="H82" s="37">
        <f>VLOOKUP(D82,episodes!$A$1:$D$76,4,FALSE)</f>
        <v>24</v>
      </c>
      <c r="I82" s="36">
        <v>8</v>
      </c>
      <c r="J82" s="43" t="s">
        <v>85</v>
      </c>
    </row>
    <row r="83" spans="1:10" x14ac:dyDescent="0.3">
      <c r="A83" s="40" t="s">
        <v>1823</v>
      </c>
      <c r="B83" s="34" t="s">
        <v>762</v>
      </c>
      <c r="C83" s="35" t="s">
        <v>1994</v>
      </c>
      <c r="D83" s="48">
        <v>124</v>
      </c>
      <c r="E83" s="42">
        <f>VLOOKUP(D83,episodes!$A$1:$B$76,2,FALSE)</f>
        <v>25</v>
      </c>
      <c r="F83" s="37" t="str">
        <f>VLOOKUP(D83,episodes!$A$1:$E$76,5,FALSE)</f>
        <v>This Side of Paradise</v>
      </c>
      <c r="G83" s="37">
        <f>VLOOKUP(D83,episodes!$A$1:$D$76,3,FALSE)</f>
        <v>1</v>
      </c>
      <c r="H83" s="37">
        <f>VLOOKUP(D83,episodes!$A$1:$D$76,4,FALSE)</f>
        <v>24</v>
      </c>
      <c r="I83" s="36">
        <v>9</v>
      </c>
      <c r="J83" s="43" t="s">
        <v>85</v>
      </c>
    </row>
    <row r="84" spans="1:10" x14ac:dyDescent="0.3">
      <c r="A84" s="40" t="s">
        <v>1823</v>
      </c>
      <c r="B84" s="34" t="s">
        <v>762</v>
      </c>
      <c r="C84" s="35" t="s">
        <v>2300</v>
      </c>
      <c r="D84" s="48">
        <v>125</v>
      </c>
      <c r="E84" s="42">
        <f>VLOOKUP(D84,episodes!$A$1:$B$76,2,FALSE)</f>
        <v>26</v>
      </c>
      <c r="F84" s="37" t="str">
        <f>VLOOKUP(D84,episodes!$A$1:$E$76,5,FALSE)</f>
        <v>The Devil in the Dark</v>
      </c>
      <c r="G84" s="37">
        <f>VLOOKUP(D84,episodes!$A$1:$D$76,3,FALSE)</f>
        <v>1</v>
      </c>
      <c r="H84" s="37">
        <f>VLOOKUP(D84,episodes!$A$1:$D$76,4,FALSE)</f>
        <v>25</v>
      </c>
      <c r="I84" s="36">
        <v>0</v>
      </c>
      <c r="J84" s="43" t="s">
        <v>85</v>
      </c>
    </row>
    <row r="85" spans="1:10" x14ac:dyDescent="0.3">
      <c r="A85" s="40" t="s">
        <v>1823</v>
      </c>
      <c r="B85" s="34" t="s">
        <v>762</v>
      </c>
      <c r="C85" s="35" t="s">
        <v>2300</v>
      </c>
      <c r="D85" s="48">
        <v>125</v>
      </c>
      <c r="E85" s="42">
        <f>VLOOKUP(D85,episodes!$A$1:$B$76,2,FALSE)</f>
        <v>26</v>
      </c>
      <c r="F85" s="37" t="str">
        <f>VLOOKUP(D85,episodes!$A$1:$E$76,5,FALSE)</f>
        <v>The Devil in the Dark</v>
      </c>
      <c r="G85" s="37">
        <f>VLOOKUP(D85,episodes!$A$1:$D$76,3,FALSE)</f>
        <v>1</v>
      </c>
      <c r="H85" s="37">
        <f>VLOOKUP(D85,episodes!$A$1:$D$76,4,FALSE)</f>
        <v>25</v>
      </c>
      <c r="I85" s="36">
        <v>1</v>
      </c>
      <c r="J85" s="43" t="s">
        <v>85</v>
      </c>
    </row>
    <row r="86" spans="1:10" x14ac:dyDescent="0.3">
      <c r="A86" s="40" t="s">
        <v>1823</v>
      </c>
      <c r="B86" s="34" t="s">
        <v>762</v>
      </c>
      <c r="C86" s="35" t="s">
        <v>2199</v>
      </c>
      <c r="D86" s="48">
        <v>125</v>
      </c>
      <c r="E86" s="42">
        <f>VLOOKUP(D86,episodes!$A$1:$B$76,2,FALSE)</f>
        <v>26</v>
      </c>
      <c r="F86" s="37" t="str">
        <f>VLOOKUP(D86,episodes!$A$1:$E$76,5,FALSE)</f>
        <v>The Devil in the Dark</v>
      </c>
      <c r="G86" s="37">
        <f>VLOOKUP(D86,episodes!$A$1:$D$76,3,FALSE)</f>
        <v>1</v>
      </c>
      <c r="H86" s="37">
        <f>VLOOKUP(D86,episodes!$A$1:$D$76,4,FALSE)</f>
        <v>25</v>
      </c>
      <c r="I86" s="36">
        <v>2</v>
      </c>
      <c r="J86" s="43" t="s">
        <v>85</v>
      </c>
    </row>
    <row r="87" spans="1:10" x14ac:dyDescent="0.3">
      <c r="A87" s="40" t="s">
        <v>1823</v>
      </c>
      <c r="B87" s="34" t="s">
        <v>762</v>
      </c>
      <c r="C87" s="35" t="s">
        <v>2301</v>
      </c>
      <c r="D87" s="48">
        <v>125</v>
      </c>
      <c r="E87" s="42">
        <f>VLOOKUP(D87,episodes!$A$1:$B$76,2,FALSE)</f>
        <v>26</v>
      </c>
      <c r="F87" s="37" t="str">
        <f>VLOOKUP(D87,episodes!$A$1:$E$76,5,FALSE)</f>
        <v>The Devil in the Dark</v>
      </c>
      <c r="G87" s="37">
        <f>VLOOKUP(D87,episodes!$A$1:$D$76,3,FALSE)</f>
        <v>1</v>
      </c>
      <c r="H87" s="37">
        <f>VLOOKUP(D87,episodes!$A$1:$D$76,4,FALSE)</f>
        <v>25</v>
      </c>
      <c r="I87" s="36">
        <v>3</v>
      </c>
      <c r="J87" s="43" t="s">
        <v>85</v>
      </c>
    </row>
    <row r="88" spans="1:10" x14ac:dyDescent="0.3">
      <c r="A88" s="40" t="s">
        <v>1823</v>
      </c>
      <c r="B88" s="34" t="s">
        <v>762</v>
      </c>
      <c r="C88" s="35" t="s">
        <v>2158</v>
      </c>
      <c r="D88" s="48">
        <v>125</v>
      </c>
      <c r="E88" s="42">
        <f>VLOOKUP(D88,episodes!$A$1:$B$76,2,FALSE)</f>
        <v>26</v>
      </c>
      <c r="F88" s="37" t="str">
        <f>VLOOKUP(D88,episodes!$A$1:$E$76,5,FALSE)</f>
        <v>The Devil in the Dark</v>
      </c>
      <c r="G88" s="37">
        <f>VLOOKUP(D88,episodes!$A$1:$D$76,3,FALSE)</f>
        <v>1</v>
      </c>
      <c r="H88" s="37">
        <f>VLOOKUP(D88,episodes!$A$1:$D$76,4,FALSE)</f>
        <v>25</v>
      </c>
      <c r="I88" s="36">
        <v>4</v>
      </c>
      <c r="J88" s="43" t="s">
        <v>85</v>
      </c>
    </row>
    <row r="89" spans="1:10" x14ac:dyDescent="0.3">
      <c r="A89" s="40" t="s">
        <v>1823</v>
      </c>
      <c r="B89" s="34" t="s">
        <v>762</v>
      </c>
      <c r="C89" s="35" t="s">
        <v>2302</v>
      </c>
      <c r="D89" s="48">
        <v>125</v>
      </c>
      <c r="E89" s="42">
        <f>VLOOKUP(D89,episodes!$A$1:$B$76,2,FALSE)</f>
        <v>26</v>
      </c>
      <c r="F89" s="37" t="str">
        <f>VLOOKUP(D89,episodes!$A$1:$E$76,5,FALSE)</f>
        <v>The Devil in the Dark</v>
      </c>
      <c r="G89" s="37">
        <f>VLOOKUP(D89,episodes!$A$1:$D$76,3,FALSE)</f>
        <v>1</v>
      </c>
      <c r="H89" s="37">
        <f>VLOOKUP(D89,episodes!$A$1:$D$76,4,FALSE)</f>
        <v>25</v>
      </c>
      <c r="I89" s="36">
        <v>5</v>
      </c>
      <c r="J89" s="43" t="s">
        <v>85</v>
      </c>
    </row>
    <row r="90" spans="1:10" x14ac:dyDescent="0.3">
      <c r="A90" s="40" t="s">
        <v>1823</v>
      </c>
      <c r="B90" s="34" t="s">
        <v>762</v>
      </c>
      <c r="C90" s="35" t="s">
        <v>1993</v>
      </c>
      <c r="D90" s="48">
        <v>125</v>
      </c>
      <c r="E90" s="42">
        <f>VLOOKUP(D90,episodes!$A$1:$B$76,2,FALSE)</f>
        <v>26</v>
      </c>
      <c r="F90" s="37" t="str">
        <f>VLOOKUP(D90,episodes!$A$1:$E$76,5,FALSE)</f>
        <v>The Devil in the Dark</v>
      </c>
      <c r="G90" s="37">
        <f>VLOOKUP(D90,episodes!$A$1:$D$76,3,FALSE)</f>
        <v>1</v>
      </c>
      <c r="H90" s="37">
        <f>VLOOKUP(D90,episodes!$A$1:$D$76,4,FALSE)</f>
        <v>25</v>
      </c>
      <c r="I90" s="36">
        <v>6</v>
      </c>
      <c r="J90" s="43" t="s">
        <v>85</v>
      </c>
    </row>
    <row r="91" spans="1:10" x14ac:dyDescent="0.3">
      <c r="A91" s="40" t="s">
        <v>1823</v>
      </c>
      <c r="B91" s="34" t="s">
        <v>762</v>
      </c>
      <c r="C91" s="35" t="s">
        <v>1993</v>
      </c>
      <c r="D91" s="48">
        <v>125</v>
      </c>
      <c r="E91" s="42">
        <f>VLOOKUP(D91,episodes!$A$1:$B$76,2,FALSE)</f>
        <v>26</v>
      </c>
      <c r="F91" s="37" t="str">
        <f>VLOOKUP(D91,episodes!$A$1:$E$76,5,FALSE)</f>
        <v>The Devil in the Dark</v>
      </c>
      <c r="G91" s="37">
        <f>VLOOKUP(D91,episodes!$A$1:$D$76,3,FALSE)</f>
        <v>1</v>
      </c>
      <c r="H91" s="37">
        <f>VLOOKUP(D91,episodes!$A$1:$D$76,4,FALSE)</f>
        <v>25</v>
      </c>
      <c r="I91" s="36">
        <v>7</v>
      </c>
      <c r="J91" s="43" t="s">
        <v>85</v>
      </c>
    </row>
    <row r="92" spans="1:10" x14ac:dyDescent="0.3">
      <c r="A92" s="40" t="s">
        <v>1823</v>
      </c>
      <c r="B92" s="34" t="s">
        <v>762</v>
      </c>
      <c r="C92" s="35" t="s">
        <v>2303</v>
      </c>
      <c r="D92" s="48">
        <v>125</v>
      </c>
      <c r="E92" s="42">
        <f>VLOOKUP(D92,episodes!$A$1:$B$76,2,FALSE)</f>
        <v>26</v>
      </c>
      <c r="F92" s="37" t="str">
        <f>VLOOKUP(D92,episodes!$A$1:$E$76,5,FALSE)</f>
        <v>The Devil in the Dark</v>
      </c>
      <c r="G92" s="37">
        <f>VLOOKUP(D92,episodes!$A$1:$D$76,3,FALSE)</f>
        <v>1</v>
      </c>
      <c r="H92" s="37">
        <f>VLOOKUP(D92,episodes!$A$1:$D$76,4,FALSE)</f>
        <v>25</v>
      </c>
      <c r="I92" s="36">
        <v>8</v>
      </c>
      <c r="J92" s="43" t="s">
        <v>85</v>
      </c>
    </row>
    <row r="93" spans="1:10" x14ac:dyDescent="0.3">
      <c r="A93" s="40" t="s">
        <v>1823</v>
      </c>
      <c r="B93" s="34" t="s">
        <v>762</v>
      </c>
      <c r="C93" s="35" t="s">
        <v>1994</v>
      </c>
      <c r="D93" s="48">
        <v>125</v>
      </c>
      <c r="E93" s="42">
        <f>VLOOKUP(D93,episodes!$A$1:$B$76,2,FALSE)</f>
        <v>26</v>
      </c>
      <c r="F93" s="37" t="str">
        <f>VLOOKUP(D93,episodes!$A$1:$E$76,5,FALSE)</f>
        <v>The Devil in the Dark</v>
      </c>
      <c r="G93" s="37">
        <f>VLOOKUP(D93,episodes!$A$1:$D$76,3,FALSE)</f>
        <v>1</v>
      </c>
      <c r="H93" s="37">
        <f>VLOOKUP(D93,episodes!$A$1:$D$76,4,FALSE)</f>
        <v>25</v>
      </c>
      <c r="I93" s="36">
        <v>9</v>
      </c>
      <c r="J93" s="43" t="s">
        <v>85</v>
      </c>
    </row>
    <row r="94" spans="1:10" x14ac:dyDescent="0.3">
      <c r="A94" s="40" t="s">
        <v>1823</v>
      </c>
      <c r="B94" s="34" t="s">
        <v>762</v>
      </c>
      <c r="C94" s="35" t="s">
        <v>2200</v>
      </c>
      <c r="D94" s="48">
        <v>126</v>
      </c>
      <c r="E94" s="42">
        <f>VLOOKUP(D94,episodes!$A$1:$B$76,2,FALSE)</f>
        <v>27</v>
      </c>
      <c r="F94" s="37" t="str">
        <f>VLOOKUP(D94,episodes!$A$1:$E$76,5,FALSE)</f>
        <v>Errand of Mercy</v>
      </c>
      <c r="G94" s="37">
        <f>VLOOKUP(D94,episodes!$A$1:$D$76,3,FALSE)</f>
        <v>1</v>
      </c>
      <c r="H94" s="37">
        <f>VLOOKUP(D94,episodes!$A$1:$D$76,4,FALSE)</f>
        <v>26</v>
      </c>
      <c r="I94" s="36">
        <v>0</v>
      </c>
      <c r="J94" s="43" t="s">
        <v>85</v>
      </c>
    </row>
    <row r="95" spans="1:10" x14ac:dyDescent="0.3">
      <c r="A95" s="40" t="s">
        <v>1823</v>
      </c>
      <c r="B95" s="34" t="s">
        <v>762</v>
      </c>
      <c r="C95" s="35" t="s">
        <v>2200</v>
      </c>
      <c r="D95" s="48">
        <v>126</v>
      </c>
      <c r="E95" s="42">
        <f>VLOOKUP(D95,episodes!$A$1:$B$76,2,FALSE)</f>
        <v>27</v>
      </c>
      <c r="F95" s="37" t="str">
        <f>VLOOKUP(D95,episodes!$A$1:$E$76,5,FALSE)</f>
        <v>Errand of Mercy</v>
      </c>
      <c r="G95" s="37">
        <f>VLOOKUP(D95,episodes!$A$1:$D$76,3,FALSE)</f>
        <v>1</v>
      </c>
      <c r="H95" s="37">
        <f>VLOOKUP(D95,episodes!$A$1:$D$76,4,FALSE)</f>
        <v>26</v>
      </c>
      <c r="I95" s="36">
        <v>1</v>
      </c>
      <c r="J95" s="43" t="s">
        <v>85</v>
      </c>
    </row>
    <row r="96" spans="1:10" x14ac:dyDescent="0.3">
      <c r="A96" s="40" t="s">
        <v>1823</v>
      </c>
      <c r="B96" s="34" t="s">
        <v>762</v>
      </c>
      <c r="C96" s="35" t="s">
        <v>2315</v>
      </c>
      <c r="D96" s="48">
        <v>126</v>
      </c>
      <c r="E96" s="42">
        <f>VLOOKUP(D96,episodes!$A$1:$B$76,2,FALSE)</f>
        <v>27</v>
      </c>
      <c r="F96" s="37" t="str">
        <f>VLOOKUP(D96,episodes!$A$1:$E$76,5,FALSE)</f>
        <v>Errand of Mercy</v>
      </c>
      <c r="G96" s="37">
        <f>VLOOKUP(D96,episodes!$A$1:$D$76,3,FALSE)</f>
        <v>1</v>
      </c>
      <c r="H96" s="37">
        <f>VLOOKUP(D96,episodes!$A$1:$D$76,4,FALSE)</f>
        <v>26</v>
      </c>
      <c r="I96" s="36">
        <v>2</v>
      </c>
      <c r="J96" s="43" t="s">
        <v>85</v>
      </c>
    </row>
    <row r="97" spans="1:10" x14ac:dyDescent="0.3">
      <c r="A97" s="40" t="s">
        <v>1823</v>
      </c>
      <c r="B97" s="34" t="s">
        <v>762</v>
      </c>
      <c r="C97" s="35" t="s">
        <v>2349</v>
      </c>
      <c r="D97" s="48">
        <v>128</v>
      </c>
      <c r="E97" s="42">
        <f>VLOOKUP(D97,episodes!$A$1:$B$76,2,FALSE)</f>
        <v>29</v>
      </c>
      <c r="F97" s="37" t="str">
        <f>VLOOKUP(D97,episodes!$A$1:$E$76,5,FALSE)</f>
        <v>The City on the Edge of Forever</v>
      </c>
      <c r="G97" s="37">
        <f>VLOOKUP(D97,episodes!$A$1:$D$76,3,FALSE)</f>
        <v>1</v>
      </c>
      <c r="H97" s="37">
        <f>VLOOKUP(D97,episodes!$A$1:$D$76,4,FALSE)</f>
        <v>28</v>
      </c>
      <c r="I97" s="36">
        <v>0</v>
      </c>
      <c r="J97" s="43" t="s">
        <v>85</v>
      </c>
    </row>
    <row r="98" spans="1:10" x14ac:dyDescent="0.3">
      <c r="A98" s="40" t="s">
        <v>1823</v>
      </c>
      <c r="B98" s="34" t="s">
        <v>762</v>
      </c>
      <c r="C98" s="35" t="s">
        <v>2350</v>
      </c>
      <c r="D98" s="48">
        <v>128</v>
      </c>
      <c r="E98" s="42">
        <f>VLOOKUP(D98,episodes!$A$1:$B$76,2,FALSE)</f>
        <v>29</v>
      </c>
      <c r="F98" s="37" t="str">
        <f>VLOOKUP(D98,episodes!$A$1:$E$76,5,FALSE)</f>
        <v>The City on the Edge of Forever</v>
      </c>
      <c r="G98" s="37">
        <f>VLOOKUP(D98,episodes!$A$1:$D$76,3,FALSE)</f>
        <v>1</v>
      </c>
      <c r="H98" s="37">
        <f>VLOOKUP(D98,episodes!$A$1:$D$76,4,FALSE)</f>
        <v>28</v>
      </c>
      <c r="I98" s="36">
        <v>1</v>
      </c>
      <c r="J98" s="43" t="s">
        <v>85</v>
      </c>
    </row>
    <row r="99" spans="1:10" x14ac:dyDescent="0.3">
      <c r="A99" s="40" t="s">
        <v>1823</v>
      </c>
      <c r="B99" s="34" t="s">
        <v>762</v>
      </c>
      <c r="C99" s="35" t="s">
        <v>2698</v>
      </c>
      <c r="D99" s="48">
        <v>128</v>
      </c>
      <c r="E99" s="42">
        <f>VLOOKUP(D99,episodes!$A$1:$B$76,2,FALSE)</f>
        <v>29</v>
      </c>
      <c r="F99" s="37" t="str">
        <f>VLOOKUP(D99,episodes!$A$1:$E$76,5,FALSE)</f>
        <v>The City on the Edge of Forever</v>
      </c>
      <c r="G99" s="37">
        <f>VLOOKUP(D99,episodes!$A$1:$D$76,3,FALSE)</f>
        <v>1</v>
      </c>
      <c r="H99" s="37">
        <f>VLOOKUP(D99,episodes!$A$1:$D$76,4,FALSE)</f>
        <v>28</v>
      </c>
      <c r="I99" s="36">
        <v>2</v>
      </c>
      <c r="J99" s="43" t="s">
        <v>85</v>
      </c>
    </row>
    <row r="100" spans="1:10" x14ac:dyDescent="0.3">
      <c r="A100" s="40" t="s">
        <v>1823</v>
      </c>
      <c r="B100" s="34" t="s">
        <v>762</v>
      </c>
      <c r="C100" s="35" t="s">
        <v>2352</v>
      </c>
      <c r="D100" s="48">
        <v>128</v>
      </c>
      <c r="E100" s="42">
        <f>VLOOKUP(D100,episodes!$A$1:$B$76,2,FALSE)</f>
        <v>29</v>
      </c>
      <c r="F100" s="37" t="str">
        <f>VLOOKUP(D100,episodes!$A$1:$E$76,5,FALSE)</f>
        <v>The City on the Edge of Forever</v>
      </c>
      <c r="G100" s="37">
        <f>VLOOKUP(D100,episodes!$A$1:$D$76,3,FALSE)</f>
        <v>1</v>
      </c>
      <c r="H100" s="37">
        <f>VLOOKUP(D100,episodes!$A$1:$D$76,4,FALSE)</f>
        <v>28</v>
      </c>
      <c r="I100" s="36">
        <v>3</v>
      </c>
      <c r="J100" s="43" t="s">
        <v>85</v>
      </c>
    </row>
    <row r="101" spans="1:10" x14ac:dyDescent="0.3">
      <c r="A101" s="40" t="s">
        <v>1823</v>
      </c>
      <c r="B101" s="34" t="s">
        <v>762</v>
      </c>
      <c r="C101" s="35" t="s">
        <v>2092</v>
      </c>
      <c r="D101" s="48">
        <v>129</v>
      </c>
      <c r="E101" s="42">
        <f>VLOOKUP(D101,episodes!$A$1:$B$76,2,FALSE)</f>
        <v>30</v>
      </c>
      <c r="F101" s="37" t="str">
        <f>VLOOKUP(D101,episodes!$A$1:$E$76,5,FALSE)</f>
        <v>Operation: Annihilate!</v>
      </c>
      <c r="G101" s="37">
        <f>VLOOKUP(D101,episodes!$A$1:$D$76,3,FALSE)</f>
        <v>1</v>
      </c>
      <c r="H101" s="37">
        <f>VLOOKUP(D101,episodes!$A$1:$D$76,4,FALSE)</f>
        <v>29</v>
      </c>
      <c r="I101" s="36">
        <v>0</v>
      </c>
      <c r="J101" s="43" t="s">
        <v>85</v>
      </c>
    </row>
    <row r="102" spans="1:10" x14ac:dyDescent="0.3">
      <c r="A102" s="40" t="s">
        <v>1823</v>
      </c>
      <c r="B102" s="34" t="s">
        <v>762</v>
      </c>
      <c r="C102" s="35" t="s">
        <v>2190</v>
      </c>
      <c r="D102" s="48">
        <v>201</v>
      </c>
      <c r="E102" s="42">
        <f>VLOOKUP(D102,episodes!$A$1:$B$76,2,FALSE)</f>
        <v>31</v>
      </c>
      <c r="F102" s="37" t="str">
        <f>VLOOKUP(D102,episodes!$A$1:$E$76,5,FALSE)</f>
        <v>Amok Time</v>
      </c>
      <c r="G102" s="37">
        <f>VLOOKUP(D102,episodes!$A$1:$D$76,3,FALSE)</f>
        <v>2</v>
      </c>
      <c r="H102" s="37">
        <f>VLOOKUP(D102,episodes!$A$1:$D$76,4,FALSE)</f>
        <v>1</v>
      </c>
      <c r="I102" s="36">
        <v>0</v>
      </c>
      <c r="J102" s="43" t="s">
        <v>85</v>
      </c>
    </row>
    <row r="103" spans="1:10" x14ac:dyDescent="0.3">
      <c r="A103" s="40" t="s">
        <v>1823</v>
      </c>
      <c r="B103" s="34" t="s">
        <v>762</v>
      </c>
      <c r="C103" s="35" t="s">
        <v>1972</v>
      </c>
      <c r="D103" s="48">
        <v>201</v>
      </c>
      <c r="E103" s="42">
        <f>VLOOKUP(D103,episodes!$A$1:$B$76,2,FALSE)</f>
        <v>31</v>
      </c>
      <c r="F103" s="37" t="str">
        <f>VLOOKUP(D103,episodes!$A$1:$E$76,5,FALSE)</f>
        <v>Amok Time</v>
      </c>
      <c r="G103" s="37">
        <f>VLOOKUP(D103,episodes!$A$1:$D$76,3,FALSE)</f>
        <v>2</v>
      </c>
      <c r="H103" s="37">
        <f>VLOOKUP(D103,episodes!$A$1:$D$76,4,FALSE)</f>
        <v>1</v>
      </c>
      <c r="I103" s="36">
        <v>1</v>
      </c>
      <c r="J103" s="43" t="s">
        <v>85</v>
      </c>
    </row>
    <row r="104" spans="1:10" x14ac:dyDescent="0.3">
      <c r="A104" s="40" t="s">
        <v>1823</v>
      </c>
      <c r="B104" s="34" t="s">
        <v>762</v>
      </c>
      <c r="C104" s="35" t="s">
        <v>1972</v>
      </c>
      <c r="D104" s="48">
        <v>201</v>
      </c>
      <c r="E104" s="42">
        <f>VLOOKUP(D104,episodes!$A$1:$B$76,2,FALSE)</f>
        <v>31</v>
      </c>
      <c r="F104" s="37" t="str">
        <f>VLOOKUP(D104,episodes!$A$1:$E$76,5,FALSE)</f>
        <v>Amok Time</v>
      </c>
      <c r="G104" s="37">
        <f>VLOOKUP(D104,episodes!$A$1:$D$76,3,FALSE)</f>
        <v>2</v>
      </c>
      <c r="H104" s="37">
        <f>VLOOKUP(D104,episodes!$A$1:$D$76,4,FALSE)</f>
        <v>1</v>
      </c>
      <c r="I104" s="36">
        <v>2</v>
      </c>
      <c r="J104" s="43" t="s">
        <v>85</v>
      </c>
    </row>
    <row r="105" spans="1:10" x14ac:dyDescent="0.3">
      <c r="A105" s="40" t="s">
        <v>1823</v>
      </c>
      <c r="B105" s="34" t="s">
        <v>762</v>
      </c>
      <c r="C105" s="35" t="s">
        <v>2425</v>
      </c>
      <c r="D105" s="48">
        <v>202</v>
      </c>
      <c r="E105" s="42">
        <f>VLOOKUP(D105,episodes!$A$1:$B$76,2,FALSE)</f>
        <v>32</v>
      </c>
      <c r="F105" s="37" t="str">
        <f>VLOOKUP(D105,episodes!$A$1:$E$76,5,FALSE)</f>
        <v>Who Mourns for Adonais?</v>
      </c>
      <c r="G105" s="37">
        <f>VLOOKUP(D105,episodes!$A$1:$D$76,3,FALSE)</f>
        <v>2</v>
      </c>
      <c r="H105" s="37">
        <f>VLOOKUP(D105,episodes!$A$1:$D$76,4,FALSE)</f>
        <v>2</v>
      </c>
      <c r="I105" s="36">
        <v>0</v>
      </c>
      <c r="J105" s="43" t="s">
        <v>85</v>
      </c>
    </row>
    <row r="106" spans="1:10" x14ac:dyDescent="0.3">
      <c r="A106" s="40" t="s">
        <v>1823</v>
      </c>
      <c r="B106" s="34" t="s">
        <v>762</v>
      </c>
      <c r="C106" s="35" t="s">
        <v>2426</v>
      </c>
      <c r="D106" s="48">
        <v>202</v>
      </c>
      <c r="E106" s="42">
        <f>VLOOKUP(D106,episodes!$A$1:$B$76,2,FALSE)</f>
        <v>32</v>
      </c>
      <c r="F106" s="37" t="str">
        <f>VLOOKUP(D106,episodes!$A$1:$E$76,5,FALSE)</f>
        <v>Who Mourns for Adonais?</v>
      </c>
      <c r="G106" s="37">
        <f>VLOOKUP(D106,episodes!$A$1:$D$76,3,FALSE)</f>
        <v>2</v>
      </c>
      <c r="H106" s="37">
        <f>VLOOKUP(D106,episodes!$A$1:$D$76,4,FALSE)</f>
        <v>2</v>
      </c>
      <c r="I106" s="36">
        <v>1</v>
      </c>
      <c r="J106" s="43" t="s">
        <v>85</v>
      </c>
    </row>
    <row r="107" spans="1:10" x14ac:dyDescent="0.3">
      <c r="A107" s="40" t="s">
        <v>1823</v>
      </c>
      <c r="B107" s="34" t="s">
        <v>762</v>
      </c>
      <c r="C107" s="35" t="s">
        <v>2427</v>
      </c>
      <c r="D107" s="48">
        <v>202</v>
      </c>
      <c r="E107" s="42">
        <f>VLOOKUP(D107,episodes!$A$1:$B$76,2,FALSE)</f>
        <v>32</v>
      </c>
      <c r="F107" s="37" t="str">
        <f>VLOOKUP(D107,episodes!$A$1:$E$76,5,FALSE)</f>
        <v>Who Mourns for Adonais?</v>
      </c>
      <c r="G107" s="37">
        <f>VLOOKUP(D107,episodes!$A$1:$D$76,3,FALSE)</f>
        <v>2</v>
      </c>
      <c r="H107" s="37">
        <f>VLOOKUP(D107,episodes!$A$1:$D$76,4,FALSE)</f>
        <v>2</v>
      </c>
      <c r="I107" s="36">
        <v>2</v>
      </c>
      <c r="J107" s="43" t="s">
        <v>85</v>
      </c>
    </row>
    <row r="108" spans="1:10" x14ac:dyDescent="0.3">
      <c r="A108" s="40" t="s">
        <v>1823</v>
      </c>
      <c r="B108" s="40" t="s">
        <v>762</v>
      </c>
      <c r="C108" s="35" t="s">
        <v>2425</v>
      </c>
      <c r="D108" s="41">
        <v>204</v>
      </c>
      <c r="E108" s="42">
        <f>VLOOKUP(D108,episodes!$A$1:$B$81,2,FALSE)</f>
        <v>34</v>
      </c>
      <c r="F108" s="37" t="str">
        <f>VLOOKUP(D108,episodes!$A$1:$E$81,5,FALSE)</f>
        <v>Mirror, Mirror</v>
      </c>
      <c r="G108" s="37">
        <f>VLOOKUP(D108,episodes!$A$1:$D$81,3,FALSE)</f>
        <v>2</v>
      </c>
      <c r="H108" s="37">
        <f>VLOOKUP(D108,episodes!$A$1:$D$81,4,FALSE)</f>
        <v>4</v>
      </c>
      <c r="I108" s="36">
        <v>0</v>
      </c>
      <c r="J108" s="43" t="s">
        <v>85</v>
      </c>
    </row>
    <row r="109" spans="1:10" x14ac:dyDescent="0.3">
      <c r="A109" s="40" t="s">
        <v>1823</v>
      </c>
      <c r="B109" s="40" t="s">
        <v>762</v>
      </c>
      <c r="C109" s="35" t="s">
        <v>2302</v>
      </c>
      <c r="D109" s="41">
        <v>204</v>
      </c>
      <c r="E109" s="42">
        <f>VLOOKUP(D109,episodes!$A$1:$B$81,2,FALSE)</f>
        <v>34</v>
      </c>
      <c r="F109" s="37" t="str">
        <f>VLOOKUP(D109,episodes!$A$1:$E$81,5,FALSE)</f>
        <v>Mirror, Mirror</v>
      </c>
      <c r="G109" s="37">
        <f>VLOOKUP(D109,episodes!$A$1:$D$81,3,FALSE)</f>
        <v>2</v>
      </c>
      <c r="H109" s="37">
        <f>VLOOKUP(D109,episodes!$A$1:$D$81,4,FALSE)</f>
        <v>4</v>
      </c>
      <c r="I109" s="36">
        <v>1</v>
      </c>
      <c r="J109" s="43" t="s">
        <v>85</v>
      </c>
    </row>
    <row r="110" spans="1:10" x14ac:dyDescent="0.3">
      <c r="A110" s="40" t="s">
        <v>1823</v>
      </c>
      <c r="B110" s="40" t="s">
        <v>762</v>
      </c>
      <c r="C110" s="35" t="s">
        <v>3428</v>
      </c>
      <c r="D110" s="41">
        <v>204</v>
      </c>
      <c r="E110" s="42">
        <f>VLOOKUP(D110,episodes!$A$1:$B$81,2,FALSE)</f>
        <v>34</v>
      </c>
      <c r="F110" s="37" t="str">
        <f>VLOOKUP(D110,episodes!$A$1:$E$81,5,FALSE)</f>
        <v>Mirror, Mirror</v>
      </c>
      <c r="G110" s="37">
        <f>VLOOKUP(D110,episodes!$A$1:$D$81,3,FALSE)</f>
        <v>2</v>
      </c>
      <c r="H110" s="37">
        <f>VLOOKUP(D110,episodes!$A$1:$D$81,4,FALSE)</f>
        <v>4</v>
      </c>
      <c r="I110" s="36">
        <v>2</v>
      </c>
      <c r="J110" s="43" t="s">
        <v>85</v>
      </c>
    </row>
    <row r="111" spans="1:10" x14ac:dyDescent="0.3">
      <c r="A111" s="40" t="s">
        <v>1823</v>
      </c>
      <c r="B111" s="40" t="s">
        <v>762</v>
      </c>
      <c r="C111" s="35" t="s">
        <v>3435</v>
      </c>
      <c r="D111" s="41">
        <v>204</v>
      </c>
      <c r="E111" s="42">
        <f>VLOOKUP(D111,episodes!$A$1:$B$81,2,FALSE)</f>
        <v>34</v>
      </c>
      <c r="F111" s="37" t="str">
        <f>VLOOKUP(D111,episodes!$A$1:$E$81,5,FALSE)</f>
        <v>Mirror, Mirror</v>
      </c>
      <c r="G111" s="37">
        <f>VLOOKUP(D111,episodes!$A$1:$D$81,3,FALSE)</f>
        <v>2</v>
      </c>
      <c r="H111" s="37">
        <f>VLOOKUP(D111,episodes!$A$1:$D$81,4,FALSE)</f>
        <v>4</v>
      </c>
      <c r="I111" s="36">
        <v>3</v>
      </c>
      <c r="J111" s="43" t="s">
        <v>85</v>
      </c>
    </row>
    <row r="112" spans="1:10" x14ac:dyDescent="0.3">
      <c r="A112" s="40" t="s">
        <v>1823</v>
      </c>
      <c r="B112" s="40" t="s">
        <v>762</v>
      </c>
      <c r="C112" s="35" t="s">
        <v>3422</v>
      </c>
      <c r="D112" s="41">
        <v>204</v>
      </c>
      <c r="E112" s="42">
        <f>VLOOKUP(D112,episodes!$A$1:$B$81,2,FALSE)</f>
        <v>34</v>
      </c>
      <c r="F112" s="37" t="str">
        <f>VLOOKUP(D112,episodes!$A$1:$E$81,5,FALSE)</f>
        <v>Mirror, Mirror</v>
      </c>
      <c r="G112" s="37">
        <f>VLOOKUP(D112,episodes!$A$1:$D$81,3,FALSE)</f>
        <v>2</v>
      </c>
      <c r="H112" s="37">
        <f>VLOOKUP(D112,episodes!$A$1:$D$81,4,FALSE)</f>
        <v>4</v>
      </c>
      <c r="I112" s="36">
        <v>4</v>
      </c>
      <c r="J112" s="43" t="s">
        <v>85</v>
      </c>
    </row>
    <row r="113" spans="1:10" x14ac:dyDescent="0.3">
      <c r="A113" s="40" t="s">
        <v>1823</v>
      </c>
      <c r="B113" s="40" t="s">
        <v>762</v>
      </c>
      <c r="C113" s="35" t="s">
        <v>3431</v>
      </c>
      <c r="D113" s="41">
        <v>204</v>
      </c>
      <c r="E113" s="42">
        <f>VLOOKUP(D113,episodes!$A$1:$B$81,2,FALSE)</f>
        <v>34</v>
      </c>
      <c r="F113" s="37" t="str">
        <f>VLOOKUP(D113,episodes!$A$1:$E$81,5,FALSE)</f>
        <v>Mirror, Mirror</v>
      </c>
      <c r="G113" s="37">
        <f>VLOOKUP(D113,episodes!$A$1:$D$81,3,FALSE)</f>
        <v>2</v>
      </c>
      <c r="H113" s="37">
        <f>VLOOKUP(D113,episodes!$A$1:$D$81,4,FALSE)</f>
        <v>4</v>
      </c>
      <c r="I113" s="36">
        <v>5</v>
      </c>
      <c r="J113" s="43" t="s">
        <v>85</v>
      </c>
    </row>
    <row r="114" spans="1:10" x14ac:dyDescent="0.3">
      <c r="A114" s="40" t="s">
        <v>1823</v>
      </c>
      <c r="B114" s="40" t="s">
        <v>762</v>
      </c>
      <c r="C114" s="35" t="s">
        <v>3423</v>
      </c>
      <c r="D114" s="41">
        <v>204</v>
      </c>
      <c r="E114" s="42">
        <f>VLOOKUP(D114,episodes!$A$1:$B$81,2,FALSE)</f>
        <v>34</v>
      </c>
      <c r="F114" s="37" t="str">
        <f>VLOOKUP(D114,episodes!$A$1:$E$81,5,FALSE)</f>
        <v>Mirror, Mirror</v>
      </c>
      <c r="G114" s="37">
        <f>VLOOKUP(D114,episodes!$A$1:$D$81,3,FALSE)</f>
        <v>2</v>
      </c>
      <c r="H114" s="37">
        <f>VLOOKUP(D114,episodes!$A$1:$D$81,4,FALSE)</f>
        <v>4</v>
      </c>
      <c r="I114" s="36">
        <v>6</v>
      </c>
      <c r="J114" s="43" t="s">
        <v>85</v>
      </c>
    </row>
    <row r="115" spans="1:10" x14ac:dyDescent="0.3">
      <c r="A115" s="40" t="s">
        <v>1823</v>
      </c>
      <c r="B115" s="40" t="s">
        <v>762</v>
      </c>
      <c r="C115" s="35" t="s">
        <v>3429</v>
      </c>
      <c r="D115" s="41">
        <v>204</v>
      </c>
      <c r="E115" s="42">
        <f>VLOOKUP(D115,episodes!$A$1:$B$81,2,FALSE)</f>
        <v>34</v>
      </c>
      <c r="F115" s="37" t="str">
        <f>VLOOKUP(D115,episodes!$A$1:$E$81,5,FALSE)</f>
        <v>Mirror, Mirror</v>
      </c>
      <c r="G115" s="37">
        <f>VLOOKUP(D115,episodes!$A$1:$D$81,3,FALSE)</f>
        <v>2</v>
      </c>
      <c r="H115" s="37">
        <f>VLOOKUP(D115,episodes!$A$1:$D$81,4,FALSE)</f>
        <v>4</v>
      </c>
      <c r="I115" s="36">
        <v>7</v>
      </c>
      <c r="J115" s="43" t="s">
        <v>85</v>
      </c>
    </row>
    <row r="116" spans="1:10" x14ac:dyDescent="0.3">
      <c r="A116" s="40" t="s">
        <v>1823</v>
      </c>
      <c r="B116" s="40" t="s">
        <v>762</v>
      </c>
      <c r="C116" s="35" t="s">
        <v>3434</v>
      </c>
      <c r="D116" s="41">
        <v>204</v>
      </c>
      <c r="E116" s="42">
        <f>VLOOKUP(D116,episodes!$A$1:$B$81,2,FALSE)</f>
        <v>34</v>
      </c>
      <c r="F116" s="37" t="str">
        <f>VLOOKUP(D116,episodes!$A$1:$E$81,5,FALSE)</f>
        <v>Mirror, Mirror</v>
      </c>
      <c r="G116" s="37">
        <f>VLOOKUP(D116,episodes!$A$1:$D$81,3,FALSE)</f>
        <v>2</v>
      </c>
      <c r="H116" s="37">
        <f>VLOOKUP(D116,episodes!$A$1:$D$81,4,FALSE)</f>
        <v>4</v>
      </c>
      <c r="I116" s="36">
        <v>8</v>
      </c>
      <c r="J116" s="43" t="s">
        <v>85</v>
      </c>
    </row>
  </sheetData>
  <sortState ref="A2:J116">
    <sortCondition ref="E2:E116"/>
    <sortCondition ref="C2:C116"/>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116"/>
  <sheetViews>
    <sheetView workbookViewId="0">
      <selection activeCell="K4" sqref="K4"/>
    </sheetView>
  </sheetViews>
  <sheetFormatPr defaultRowHeight="12" x14ac:dyDescent="0.3"/>
  <cols>
    <col min="1" max="1" width="8.33203125" bestFit="1" customWidth="1"/>
    <col min="2" max="2" width="13.77734375" bestFit="1" customWidth="1"/>
    <col min="3" max="3" width="73.88671875" bestFit="1" customWidth="1"/>
    <col min="4" max="4" width="6.77734375" bestFit="1" customWidth="1"/>
    <col min="5" max="5" width="6.5546875" bestFit="1" customWidth="1"/>
    <col min="6" max="6" width="26.88671875" bestFit="1" customWidth="1"/>
    <col min="7" max="7" width="2" bestFit="1" customWidth="1"/>
    <col min="8" max="8" width="3" bestFit="1" customWidth="1"/>
    <col min="9" max="9" width="14" bestFit="1" customWidth="1"/>
    <col min="10" max="10" width="4.33203125" bestFit="1" customWidth="1"/>
  </cols>
  <sheetData>
    <row r="1" spans="1:10" x14ac:dyDescent="0.3">
      <c r="A1" s="1" t="s">
        <v>23</v>
      </c>
      <c r="B1" s="1" t="s">
        <v>738</v>
      </c>
      <c r="C1" s="9" t="s">
        <v>901</v>
      </c>
      <c r="D1" s="11" t="s">
        <v>898</v>
      </c>
      <c r="E1" s="7" t="s">
        <v>42</v>
      </c>
      <c r="F1" s="7" t="s">
        <v>43</v>
      </c>
      <c r="G1" s="7" t="s">
        <v>894</v>
      </c>
      <c r="H1" s="7" t="s">
        <v>895</v>
      </c>
      <c r="I1" s="1" t="s">
        <v>1744</v>
      </c>
      <c r="J1" s="1" t="s">
        <v>1745</v>
      </c>
    </row>
    <row r="2" spans="1:10" x14ac:dyDescent="0.3">
      <c r="A2" s="40" t="s">
        <v>1828</v>
      </c>
      <c r="B2" s="34" t="s">
        <v>765</v>
      </c>
      <c r="C2" s="35" t="s">
        <v>1975</v>
      </c>
      <c r="D2" s="41">
        <v>100</v>
      </c>
      <c r="E2" s="42">
        <f>VLOOKUP(D2,episodes!$A$1:$B$76,2,FALSE)</f>
        <v>1</v>
      </c>
      <c r="F2" s="37" t="str">
        <f>VLOOKUP(D2,episodes!$A$1:$E$76,5,FALSE)</f>
        <v>The Cage</v>
      </c>
      <c r="G2" s="37">
        <f>VLOOKUP(D2,episodes!$A$1:$D$76,3,FALSE)</f>
        <v>1</v>
      </c>
      <c r="H2" s="37">
        <f>VLOOKUP(D2,episodes!$A$1:$D$76,4,FALSE)</f>
        <v>0</v>
      </c>
      <c r="I2" s="36">
        <v>0</v>
      </c>
      <c r="J2" s="43" t="s">
        <v>85</v>
      </c>
    </row>
    <row r="3" spans="1:10" x14ac:dyDescent="0.3">
      <c r="A3" s="40" t="s">
        <v>1828</v>
      </c>
      <c r="B3" s="34" t="s">
        <v>765</v>
      </c>
      <c r="C3" s="35" t="s">
        <v>1995</v>
      </c>
      <c r="D3" s="41">
        <v>101</v>
      </c>
      <c r="E3" s="42">
        <f>VLOOKUP(D3,episodes!$A$1:$B$76,2,FALSE)</f>
        <v>2</v>
      </c>
      <c r="F3" s="37" t="str">
        <f>VLOOKUP(D3,episodes!$A$1:$E$76,5,FALSE)</f>
        <v>The Man Trap</v>
      </c>
      <c r="G3" s="37">
        <f>VLOOKUP(D3,episodes!$A$1:$D$76,3,FALSE)</f>
        <v>1</v>
      </c>
      <c r="H3" s="37">
        <f>VLOOKUP(D3,episodes!$A$1:$D$76,4,FALSE)</f>
        <v>1</v>
      </c>
      <c r="I3" s="36">
        <v>0</v>
      </c>
      <c r="J3" s="43" t="s">
        <v>85</v>
      </c>
    </row>
    <row r="4" spans="1:10" x14ac:dyDescent="0.3">
      <c r="A4" s="40" t="s">
        <v>1828</v>
      </c>
      <c r="B4" s="34" t="s">
        <v>765</v>
      </c>
      <c r="C4" s="35" t="s">
        <v>2002</v>
      </c>
      <c r="D4" s="41">
        <v>102</v>
      </c>
      <c r="E4" s="42">
        <f>VLOOKUP(D4,episodes!$A$1:$B$76,2,FALSE)</f>
        <v>3</v>
      </c>
      <c r="F4" s="37" t="str">
        <f>VLOOKUP(D4,episodes!$A$1:$E$76,5,FALSE)</f>
        <v>Charlie X</v>
      </c>
      <c r="G4" s="37">
        <f>VLOOKUP(D4,episodes!$A$1:$D$76,3,FALSE)</f>
        <v>1</v>
      </c>
      <c r="H4" s="37">
        <f>VLOOKUP(D4,episodes!$A$1:$D$76,4,FALSE)</f>
        <v>2</v>
      </c>
      <c r="I4" s="36">
        <v>0</v>
      </c>
      <c r="J4" s="43" t="s">
        <v>85</v>
      </c>
    </row>
    <row r="5" spans="1:10" x14ac:dyDescent="0.3">
      <c r="A5" s="40" t="s">
        <v>1828</v>
      </c>
      <c r="B5" s="34" t="s">
        <v>765</v>
      </c>
      <c r="C5" s="35" t="s">
        <v>2003</v>
      </c>
      <c r="D5" s="41">
        <v>102</v>
      </c>
      <c r="E5" s="42">
        <f>VLOOKUP(D5,episodes!$A$1:$B$76,2,FALSE)</f>
        <v>3</v>
      </c>
      <c r="F5" s="37" t="str">
        <f>VLOOKUP(D5,episodes!$A$1:$E$76,5,FALSE)</f>
        <v>Charlie X</v>
      </c>
      <c r="G5" s="37">
        <f>VLOOKUP(D5,episodes!$A$1:$D$76,3,FALSE)</f>
        <v>1</v>
      </c>
      <c r="H5" s="37">
        <f>VLOOKUP(D5,episodes!$A$1:$D$76,4,FALSE)</f>
        <v>2</v>
      </c>
      <c r="I5" s="36">
        <v>1</v>
      </c>
      <c r="J5" s="43" t="s">
        <v>85</v>
      </c>
    </row>
    <row r="6" spans="1:10" x14ac:dyDescent="0.3">
      <c r="A6" s="40" t="s">
        <v>1828</v>
      </c>
      <c r="B6" s="34" t="s">
        <v>765</v>
      </c>
      <c r="C6" s="35" t="s">
        <v>2624</v>
      </c>
      <c r="D6" s="36">
        <v>104</v>
      </c>
      <c r="E6" s="42">
        <f>VLOOKUP(D6,episodes!$A$1:$B$76,2,FALSE)</f>
        <v>5</v>
      </c>
      <c r="F6" s="37" t="str">
        <f>VLOOKUP(D6,episodes!$A$1:$E$76,5,FALSE)</f>
        <v>The Naked Time</v>
      </c>
      <c r="G6" s="37">
        <f>VLOOKUP(D6,episodes!$A$1:$D$76,3,FALSE)</f>
        <v>1</v>
      </c>
      <c r="H6" s="37">
        <f>VLOOKUP(D6,episodes!$A$1:$D$76,4,FALSE)</f>
        <v>4</v>
      </c>
      <c r="I6" s="36">
        <v>0</v>
      </c>
      <c r="J6" s="43" t="s">
        <v>85</v>
      </c>
    </row>
    <row r="7" spans="1:10" x14ac:dyDescent="0.3">
      <c r="A7" s="40" t="s">
        <v>1828</v>
      </c>
      <c r="B7" s="34" t="s">
        <v>765</v>
      </c>
      <c r="C7" s="35" t="s">
        <v>2637</v>
      </c>
      <c r="D7" s="36">
        <v>104</v>
      </c>
      <c r="E7" s="42">
        <f>VLOOKUP(D7,episodes!$A$1:$B$76,2,FALSE)</f>
        <v>5</v>
      </c>
      <c r="F7" s="37" t="str">
        <f>VLOOKUP(D7,episodes!$A$1:$E$76,5,FALSE)</f>
        <v>The Naked Time</v>
      </c>
      <c r="G7" s="37">
        <f>VLOOKUP(D7,episodes!$A$1:$D$76,3,FALSE)</f>
        <v>1</v>
      </c>
      <c r="H7" s="37">
        <f>VLOOKUP(D7,episodes!$A$1:$D$76,4,FALSE)</f>
        <v>4</v>
      </c>
      <c r="I7" s="36">
        <v>1</v>
      </c>
      <c r="J7" s="43" t="s">
        <v>85</v>
      </c>
    </row>
    <row r="8" spans="1:10" x14ac:dyDescent="0.3">
      <c r="A8" s="40" t="s">
        <v>1828</v>
      </c>
      <c r="B8" s="34" t="s">
        <v>765</v>
      </c>
      <c r="C8" s="35" t="s">
        <v>2637</v>
      </c>
      <c r="D8" s="36">
        <v>104</v>
      </c>
      <c r="E8" s="42">
        <f>VLOOKUP(D8,episodes!$A$1:$B$76,2,FALSE)</f>
        <v>5</v>
      </c>
      <c r="F8" s="37" t="str">
        <f>VLOOKUP(D8,episodes!$A$1:$E$76,5,FALSE)</f>
        <v>The Naked Time</v>
      </c>
      <c r="G8" s="37">
        <f>VLOOKUP(D8,episodes!$A$1:$D$76,3,FALSE)</f>
        <v>1</v>
      </c>
      <c r="H8" s="37">
        <f>VLOOKUP(D8,episodes!$A$1:$D$76,4,FALSE)</f>
        <v>4</v>
      </c>
      <c r="I8" s="36">
        <v>2</v>
      </c>
      <c r="J8" s="43" t="s">
        <v>85</v>
      </c>
    </row>
    <row r="9" spans="1:10" x14ac:dyDescent="0.3">
      <c r="A9" s="40" t="s">
        <v>1828</v>
      </c>
      <c r="B9" s="34" t="s">
        <v>765</v>
      </c>
      <c r="C9" s="35" t="s">
        <v>2003</v>
      </c>
      <c r="D9" s="36">
        <v>104</v>
      </c>
      <c r="E9" s="42">
        <f>VLOOKUP(D9,episodes!$A$1:$B$76,2,FALSE)</f>
        <v>5</v>
      </c>
      <c r="F9" s="37" t="str">
        <f>VLOOKUP(D9,episodes!$A$1:$E$76,5,FALSE)</f>
        <v>The Naked Time</v>
      </c>
      <c r="G9" s="37">
        <f>VLOOKUP(D9,episodes!$A$1:$D$76,3,FALSE)</f>
        <v>1</v>
      </c>
      <c r="H9" s="37">
        <f>VLOOKUP(D9,episodes!$A$1:$D$76,4,FALSE)</f>
        <v>4</v>
      </c>
      <c r="I9" s="36">
        <v>3</v>
      </c>
      <c r="J9" s="43" t="s">
        <v>85</v>
      </c>
    </row>
    <row r="10" spans="1:10" x14ac:dyDescent="0.3">
      <c r="A10" s="40" t="s">
        <v>1828</v>
      </c>
      <c r="B10" s="34" t="s">
        <v>765</v>
      </c>
      <c r="C10" s="35" t="s">
        <v>2638</v>
      </c>
      <c r="D10" s="36">
        <v>104</v>
      </c>
      <c r="E10" s="42">
        <f>VLOOKUP(D10,episodes!$A$1:$B$76,2,FALSE)</f>
        <v>5</v>
      </c>
      <c r="F10" s="37" t="str">
        <f>VLOOKUP(D10,episodes!$A$1:$E$76,5,FALSE)</f>
        <v>The Naked Time</v>
      </c>
      <c r="G10" s="37">
        <f>VLOOKUP(D10,episodes!$A$1:$D$76,3,FALSE)</f>
        <v>1</v>
      </c>
      <c r="H10" s="37">
        <f>VLOOKUP(D10,episodes!$A$1:$D$76,4,FALSE)</f>
        <v>4</v>
      </c>
      <c r="I10" s="36">
        <v>4</v>
      </c>
      <c r="J10" s="43" t="s">
        <v>85</v>
      </c>
    </row>
    <row r="11" spans="1:10" x14ac:dyDescent="0.3">
      <c r="A11" s="40" t="s">
        <v>1828</v>
      </c>
      <c r="B11" s="34" t="s">
        <v>765</v>
      </c>
      <c r="C11" s="35" t="s">
        <v>2041</v>
      </c>
      <c r="D11" s="41">
        <v>105</v>
      </c>
      <c r="E11" s="42">
        <f>VLOOKUP(D11,episodes!$A$1:$B$76,2,FALSE)</f>
        <v>6</v>
      </c>
      <c r="F11" s="37" t="str">
        <f>VLOOKUP(D11,episodes!$A$1:$E$76,5,FALSE)</f>
        <v>The Enemy Within</v>
      </c>
      <c r="G11" s="37">
        <f>VLOOKUP(D11,episodes!$A$1:$D$76,3,FALSE)</f>
        <v>1</v>
      </c>
      <c r="H11" s="37">
        <f>VLOOKUP(D11,episodes!$A$1:$D$76,4,FALSE)</f>
        <v>5</v>
      </c>
      <c r="I11" s="36">
        <v>0</v>
      </c>
      <c r="J11" s="43" t="s">
        <v>85</v>
      </c>
    </row>
    <row r="12" spans="1:10" x14ac:dyDescent="0.3">
      <c r="A12" s="40" t="s">
        <v>1828</v>
      </c>
      <c r="B12" s="34" t="s">
        <v>765</v>
      </c>
      <c r="C12" s="35" t="s">
        <v>2639</v>
      </c>
      <c r="D12" s="41">
        <v>106</v>
      </c>
      <c r="E12" s="42">
        <f>VLOOKUP(D12,episodes!$A$1:$B$76,2,FALSE)</f>
        <v>7</v>
      </c>
      <c r="F12" s="37" t="str">
        <f>VLOOKUP(D12,episodes!$A$1:$E$76,5,FALSE)</f>
        <v>Mudd's Women</v>
      </c>
      <c r="G12" s="37">
        <f>VLOOKUP(D12,episodes!$A$1:$D$76,3,FALSE)</f>
        <v>1</v>
      </c>
      <c r="H12" s="37">
        <f>VLOOKUP(D12,episodes!$A$1:$D$76,4,FALSE)</f>
        <v>6</v>
      </c>
      <c r="I12" s="36">
        <v>0</v>
      </c>
      <c r="J12" s="43" t="s">
        <v>85</v>
      </c>
    </row>
    <row r="13" spans="1:10" x14ac:dyDescent="0.3">
      <c r="A13" s="40" t="s">
        <v>1828</v>
      </c>
      <c r="B13" s="34" t="s">
        <v>765</v>
      </c>
      <c r="C13" s="35" t="s">
        <v>2639</v>
      </c>
      <c r="D13" s="41">
        <v>106</v>
      </c>
      <c r="E13" s="42">
        <f>VLOOKUP(D13,episodes!$A$1:$B$76,2,FALSE)</f>
        <v>7</v>
      </c>
      <c r="F13" s="37" t="str">
        <f>VLOOKUP(D13,episodes!$A$1:$E$76,5,FALSE)</f>
        <v>Mudd's Women</v>
      </c>
      <c r="G13" s="37">
        <f>VLOOKUP(D13,episodes!$A$1:$D$76,3,FALSE)</f>
        <v>1</v>
      </c>
      <c r="H13" s="37">
        <f>VLOOKUP(D13,episodes!$A$1:$D$76,4,FALSE)</f>
        <v>6</v>
      </c>
      <c r="I13" s="36">
        <v>1</v>
      </c>
      <c r="J13" s="43" t="s">
        <v>85</v>
      </c>
    </row>
    <row r="14" spans="1:10" x14ac:dyDescent="0.3">
      <c r="A14" s="40" t="s">
        <v>1828</v>
      </c>
      <c r="B14" s="34" t="s">
        <v>765</v>
      </c>
      <c r="C14" s="35" t="s">
        <v>2058</v>
      </c>
      <c r="D14" s="41">
        <v>106</v>
      </c>
      <c r="E14" s="42">
        <f>VLOOKUP(D14,episodes!$A$1:$B$76,2,FALSE)</f>
        <v>7</v>
      </c>
      <c r="F14" s="37" t="str">
        <f>VLOOKUP(D14,episodes!$A$1:$E$76,5,FALSE)</f>
        <v>Mudd's Women</v>
      </c>
      <c r="G14" s="37">
        <f>VLOOKUP(D14,episodes!$A$1:$D$76,3,FALSE)</f>
        <v>1</v>
      </c>
      <c r="H14" s="37">
        <f>VLOOKUP(D14,episodes!$A$1:$D$76,4,FALSE)</f>
        <v>6</v>
      </c>
      <c r="I14" s="36">
        <v>2</v>
      </c>
      <c r="J14" s="43" t="s">
        <v>85</v>
      </c>
    </row>
    <row r="15" spans="1:10" x14ac:dyDescent="0.3">
      <c r="A15" s="40" t="s">
        <v>1828</v>
      </c>
      <c r="B15" s="34" t="s">
        <v>765</v>
      </c>
      <c r="C15" s="35" t="s">
        <v>2056</v>
      </c>
      <c r="D15" s="41">
        <v>106</v>
      </c>
      <c r="E15" s="42">
        <f>VLOOKUP(D15,episodes!$A$1:$B$76,2,FALSE)</f>
        <v>7</v>
      </c>
      <c r="F15" s="37" t="str">
        <f>VLOOKUP(D15,episodes!$A$1:$E$76,5,FALSE)</f>
        <v>Mudd's Women</v>
      </c>
      <c r="G15" s="37">
        <f>VLOOKUP(D15,episodes!$A$1:$D$76,3,FALSE)</f>
        <v>1</v>
      </c>
      <c r="H15" s="37">
        <f>VLOOKUP(D15,episodes!$A$1:$D$76,4,FALSE)</f>
        <v>6</v>
      </c>
      <c r="I15" s="36">
        <v>3</v>
      </c>
      <c r="J15" s="43" t="s">
        <v>85</v>
      </c>
    </row>
    <row r="16" spans="1:10" x14ac:dyDescent="0.3">
      <c r="A16" s="40" t="s">
        <v>1828</v>
      </c>
      <c r="B16" s="34" t="s">
        <v>765</v>
      </c>
      <c r="C16" s="35" t="s">
        <v>2003</v>
      </c>
      <c r="D16" s="41">
        <v>107</v>
      </c>
      <c r="E16" s="42">
        <f>VLOOKUP(D16,episodes!$A$1:$B$76,2,FALSE)</f>
        <v>8</v>
      </c>
      <c r="F16" s="37" t="str">
        <f>VLOOKUP(D16,episodes!$A$1:$E$76,5,FALSE)</f>
        <v>What Are Little Girls Made Of?</v>
      </c>
      <c r="G16" s="37">
        <f>VLOOKUP(D16,episodes!$A$1:$D$76,3,FALSE)</f>
        <v>1</v>
      </c>
      <c r="H16" s="37">
        <f>VLOOKUP(D16,episodes!$A$1:$D$76,4,FALSE)</f>
        <v>7</v>
      </c>
      <c r="I16" s="36">
        <v>0</v>
      </c>
      <c r="J16" s="43" t="s">
        <v>85</v>
      </c>
    </row>
    <row r="17" spans="1:10" x14ac:dyDescent="0.3">
      <c r="A17" s="40" t="s">
        <v>1828</v>
      </c>
      <c r="B17" s="34" t="s">
        <v>765</v>
      </c>
      <c r="C17" s="35" t="s">
        <v>2627</v>
      </c>
      <c r="D17" s="41">
        <v>107</v>
      </c>
      <c r="E17" s="42">
        <f>VLOOKUP(D17,episodes!$A$1:$B$76,2,FALSE)</f>
        <v>8</v>
      </c>
      <c r="F17" s="37" t="str">
        <f>VLOOKUP(D17,episodes!$A$1:$E$76,5,FALSE)</f>
        <v>What Are Little Girls Made Of?</v>
      </c>
      <c r="G17" s="37">
        <f>VLOOKUP(D17,episodes!$A$1:$D$76,3,FALSE)</f>
        <v>1</v>
      </c>
      <c r="H17" s="37">
        <f>VLOOKUP(D17,episodes!$A$1:$D$76,4,FALSE)</f>
        <v>7</v>
      </c>
      <c r="I17" s="36">
        <v>1</v>
      </c>
      <c r="J17" s="43" t="s">
        <v>85</v>
      </c>
    </row>
    <row r="18" spans="1:10" x14ac:dyDescent="0.3">
      <c r="A18" s="40" t="s">
        <v>1828</v>
      </c>
      <c r="B18" s="34" t="s">
        <v>765</v>
      </c>
      <c r="C18" s="35" t="s">
        <v>2144</v>
      </c>
      <c r="D18" s="41">
        <v>109</v>
      </c>
      <c r="E18" s="42">
        <f>VLOOKUP(D18,episodes!$A$1:$B$76,2,FALSE)</f>
        <v>10</v>
      </c>
      <c r="F18" s="37" t="str">
        <f>VLOOKUP(D18,episodes!$A$1:$E$76,5,FALSE)</f>
        <v>Dagger of the Mind</v>
      </c>
      <c r="G18" s="37">
        <f>VLOOKUP(D18,episodes!$A$1:$D$76,3,FALSE)</f>
        <v>1</v>
      </c>
      <c r="H18" s="37">
        <f>VLOOKUP(D18,episodes!$A$1:$D$76,4,FALSE)</f>
        <v>9</v>
      </c>
      <c r="I18" s="36">
        <v>0</v>
      </c>
      <c r="J18" s="43" t="s">
        <v>85</v>
      </c>
    </row>
    <row r="19" spans="1:10" x14ac:dyDescent="0.3">
      <c r="A19" s="40" t="s">
        <v>1828</v>
      </c>
      <c r="B19" s="34" t="s">
        <v>765</v>
      </c>
      <c r="C19" s="35" t="s">
        <v>2625</v>
      </c>
      <c r="D19" s="41">
        <v>109</v>
      </c>
      <c r="E19" s="42">
        <f>VLOOKUP(D19,episodes!$A$1:$B$76,2,FALSE)</f>
        <v>10</v>
      </c>
      <c r="F19" s="37" t="str">
        <f>VLOOKUP(D19,episodes!$A$1:$E$76,5,FALSE)</f>
        <v>Dagger of the Mind</v>
      </c>
      <c r="G19" s="37">
        <f>VLOOKUP(D19,episodes!$A$1:$D$76,3,FALSE)</f>
        <v>1</v>
      </c>
      <c r="H19" s="37">
        <f>VLOOKUP(D19,episodes!$A$1:$D$76,4,FALSE)</f>
        <v>9</v>
      </c>
      <c r="I19" s="36">
        <v>1</v>
      </c>
      <c r="J19" s="43" t="s">
        <v>85</v>
      </c>
    </row>
    <row r="20" spans="1:10" x14ac:dyDescent="0.3">
      <c r="A20" s="40" t="s">
        <v>1828</v>
      </c>
      <c r="B20" s="34" t="s">
        <v>765</v>
      </c>
      <c r="C20" s="35" t="s">
        <v>2114</v>
      </c>
      <c r="D20" s="41">
        <v>110</v>
      </c>
      <c r="E20" s="42">
        <f>VLOOKUP(D20,episodes!$A$1:$B$76,2,FALSE)</f>
        <v>11</v>
      </c>
      <c r="F20" s="37" t="str">
        <f>VLOOKUP(D20,episodes!$A$1:$E$76,5,FALSE)</f>
        <v>The Corbomite Maneuver</v>
      </c>
      <c r="G20" s="37">
        <f>VLOOKUP(D20,episodes!$A$1:$D$76,3,FALSE)</f>
        <v>1</v>
      </c>
      <c r="H20" s="37">
        <f>VLOOKUP(D20,episodes!$A$1:$D$76,4,FALSE)</f>
        <v>10</v>
      </c>
      <c r="I20" s="36">
        <v>0</v>
      </c>
      <c r="J20" s="43" t="s">
        <v>85</v>
      </c>
    </row>
    <row r="21" spans="1:10" x14ac:dyDescent="0.3">
      <c r="A21" s="40" t="s">
        <v>1828</v>
      </c>
      <c r="B21" s="34" t="s">
        <v>765</v>
      </c>
      <c r="C21" s="35" t="s">
        <v>2115</v>
      </c>
      <c r="D21" s="41">
        <v>110</v>
      </c>
      <c r="E21" s="42">
        <f>VLOOKUP(D21,episodes!$A$1:$B$76,2,FALSE)</f>
        <v>11</v>
      </c>
      <c r="F21" s="37" t="str">
        <f>VLOOKUP(D21,episodes!$A$1:$E$76,5,FALSE)</f>
        <v>The Corbomite Maneuver</v>
      </c>
      <c r="G21" s="37">
        <f>VLOOKUP(D21,episodes!$A$1:$D$76,3,FALSE)</f>
        <v>1</v>
      </c>
      <c r="H21" s="37">
        <f>VLOOKUP(D21,episodes!$A$1:$D$76,4,FALSE)</f>
        <v>10</v>
      </c>
      <c r="I21" s="36">
        <v>1</v>
      </c>
      <c r="J21" s="43" t="s">
        <v>85</v>
      </c>
    </row>
    <row r="22" spans="1:10" x14ac:dyDescent="0.3">
      <c r="A22" s="40" t="s">
        <v>1828</v>
      </c>
      <c r="B22" s="34" t="s">
        <v>765</v>
      </c>
      <c r="C22" s="35" t="s">
        <v>2116</v>
      </c>
      <c r="D22" s="41">
        <v>110</v>
      </c>
      <c r="E22" s="42">
        <f>VLOOKUP(D22,episodes!$A$1:$B$76,2,FALSE)</f>
        <v>11</v>
      </c>
      <c r="F22" s="37" t="str">
        <f>VLOOKUP(D22,episodes!$A$1:$E$76,5,FALSE)</f>
        <v>The Corbomite Maneuver</v>
      </c>
      <c r="G22" s="37">
        <f>VLOOKUP(D22,episodes!$A$1:$D$76,3,FALSE)</f>
        <v>1</v>
      </c>
      <c r="H22" s="37">
        <f>VLOOKUP(D22,episodes!$A$1:$D$76,4,FALSE)</f>
        <v>10</v>
      </c>
      <c r="I22" s="36">
        <v>2</v>
      </c>
      <c r="J22" s="43" t="s">
        <v>85</v>
      </c>
    </row>
    <row r="23" spans="1:10" x14ac:dyDescent="0.3">
      <c r="A23" s="40" t="s">
        <v>1828</v>
      </c>
      <c r="B23" s="34" t="s">
        <v>765</v>
      </c>
      <c r="C23" s="35" t="s">
        <v>2626</v>
      </c>
      <c r="D23" s="41">
        <v>110</v>
      </c>
      <c r="E23" s="42">
        <f>VLOOKUP(D23,episodes!$A$1:$B$76,2,FALSE)</f>
        <v>11</v>
      </c>
      <c r="F23" s="37" t="str">
        <f>VLOOKUP(D23,episodes!$A$1:$E$76,5,FALSE)</f>
        <v>The Corbomite Maneuver</v>
      </c>
      <c r="G23" s="37">
        <f>VLOOKUP(D23,episodes!$A$1:$D$76,3,FALSE)</f>
        <v>1</v>
      </c>
      <c r="H23" s="37">
        <f>VLOOKUP(D23,episodes!$A$1:$D$76,4,FALSE)</f>
        <v>10</v>
      </c>
      <c r="I23" s="36">
        <v>3</v>
      </c>
      <c r="J23" s="43" t="s">
        <v>85</v>
      </c>
    </row>
    <row r="24" spans="1:10" x14ac:dyDescent="0.3">
      <c r="A24" s="40" t="s">
        <v>1828</v>
      </c>
      <c r="B24" s="34" t="s">
        <v>765</v>
      </c>
      <c r="C24" s="35" t="s">
        <v>2118</v>
      </c>
      <c r="D24" s="41">
        <v>110</v>
      </c>
      <c r="E24" s="42">
        <f>VLOOKUP(D24,episodes!$A$1:$B$76,2,FALSE)</f>
        <v>11</v>
      </c>
      <c r="F24" s="37" t="str">
        <f>VLOOKUP(D24,episodes!$A$1:$E$76,5,FALSE)</f>
        <v>The Corbomite Maneuver</v>
      </c>
      <c r="G24" s="37">
        <f>VLOOKUP(D24,episodes!$A$1:$D$76,3,FALSE)</f>
        <v>1</v>
      </c>
      <c r="H24" s="37">
        <f>VLOOKUP(D24,episodes!$A$1:$D$76,4,FALSE)</f>
        <v>10</v>
      </c>
      <c r="I24" s="36">
        <v>4</v>
      </c>
      <c r="J24" s="43" t="s">
        <v>85</v>
      </c>
    </row>
    <row r="25" spans="1:10" x14ac:dyDescent="0.3">
      <c r="A25" s="40" t="s">
        <v>1828</v>
      </c>
      <c r="B25" s="34" t="s">
        <v>765</v>
      </c>
      <c r="C25" s="35" t="s">
        <v>1995</v>
      </c>
      <c r="D25" s="41">
        <v>110</v>
      </c>
      <c r="E25" s="42">
        <f>VLOOKUP(D25,episodes!$A$1:$B$76,2,FALSE)</f>
        <v>11</v>
      </c>
      <c r="F25" s="37" t="str">
        <f>VLOOKUP(D25,episodes!$A$1:$E$76,5,FALSE)</f>
        <v>The Corbomite Maneuver</v>
      </c>
      <c r="G25" s="37">
        <f>VLOOKUP(D25,episodes!$A$1:$D$76,3,FALSE)</f>
        <v>1</v>
      </c>
      <c r="H25" s="37">
        <f>VLOOKUP(D25,episodes!$A$1:$D$76,4,FALSE)</f>
        <v>10</v>
      </c>
      <c r="I25" s="36">
        <v>5</v>
      </c>
      <c r="J25" s="43" t="s">
        <v>85</v>
      </c>
    </row>
    <row r="26" spans="1:10" x14ac:dyDescent="0.3">
      <c r="A26" s="40" t="s">
        <v>1828</v>
      </c>
      <c r="B26" s="34" t="s">
        <v>765</v>
      </c>
      <c r="C26" s="35" t="s">
        <v>2132</v>
      </c>
      <c r="D26" s="41">
        <v>111</v>
      </c>
      <c r="E26" s="42">
        <f>VLOOKUP(D26,episodes!$A$1:$B$76,2,FALSE)</f>
        <v>12</v>
      </c>
      <c r="F26" s="37" t="str">
        <f>VLOOKUP(D26,episodes!$A$1:$E$76,5,FALSE)</f>
        <v>The Menagerie, Part I</v>
      </c>
      <c r="G26" s="37">
        <f>VLOOKUP(D26,episodes!$A$1:$D$76,3,FALSE)</f>
        <v>1</v>
      </c>
      <c r="H26" s="37">
        <f>VLOOKUP(D26,episodes!$A$1:$D$76,4,FALSE)</f>
        <v>11</v>
      </c>
      <c r="I26" s="36">
        <v>0</v>
      </c>
      <c r="J26" s="43" t="s">
        <v>85</v>
      </c>
    </row>
    <row r="27" spans="1:10" x14ac:dyDescent="0.3">
      <c r="A27" s="40" t="s">
        <v>1828</v>
      </c>
      <c r="B27" s="34" t="s">
        <v>765</v>
      </c>
      <c r="C27" s="35" t="s">
        <v>2132</v>
      </c>
      <c r="D27" s="41">
        <v>111</v>
      </c>
      <c r="E27" s="42">
        <f>VLOOKUP(D27,episodes!$A$1:$B$76,2,FALSE)</f>
        <v>12</v>
      </c>
      <c r="F27" s="37" t="str">
        <f>VLOOKUP(D27,episodes!$A$1:$E$76,5,FALSE)</f>
        <v>The Menagerie, Part I</v>
      </c>
      <c r="G27" s="37">
        <f>VLOOKUP(D27,episodes!$A$1:$D$76,3,FALSE)</f>
        <v>1</v>
      </c>
      <c r="H27" s="37">
        <f>VLOOKUP(D27,episodes!$A$1:$D$76,4,FALSE)</f>
        <v>11</v>
      </c>
      <c r="I27" s="36">
        <v>1</v>
      </c>
      <c r="J27" s="43" t="s">
        <v>85</v>
      </c>
    </row>
    <row r="28" spans="1:10" x14ac:dyDescent="0.3">
      <c r="A28" s="40" t="s">
        <v>1828</v>
      </c>
      <c r="B28" s="34" t="s">
        <v>765</v>
      </c>
      <c r="C28" s="35" t="s">
        <v>2133</v>
      </c>
      <c r="D28" s="41">
        <v>111</v>
      </c>
      <c r="E28" s="42">
        <f>VLOOKUP(D28,episodes!$A$1:$B$76,2,FALSE)</f>
        <v>12</v>
      </c>
      <c r="F28" s="37" t="str">
        <f>VLOOKUP(D28,episodes!$A$1:$E$76,5,FALSE)</f>
        <v>The Menagerie, Part I</v>
      </c>
      <c r="G28" s="37">
        <f>VLOOKUP(D28,episodes!$A$1:$D$76,3,FALSE)</f>
        <v>1</v>
      </c>
      <c r="H28" s="37">
        <f>VLOOKUP(D28,episodes!$A$1:$D$76,4,FALSE)</f>
        <v>11</v>
      </c>
      <c r="I28" s="36">
        <v>2</v>
      </c>
      <c r="J28" s="43" t="s">
        <v>85</v>
      </c>
    </row>
    <row r="29" spans="1:10" x14ac:dyDescent="0.3">
      <c r="A29" s="40" t="s">
        <v>1828</v>
      </c>
      <c r="B29" s="34" t="s">
        <v>765</v>
      </c>
      <c r="C29" s="35" t="s">
        <v>2003</v>
      </c>
      <c r="D29" s="41">
        <v>111</v>
      </c>
      <c r="E29" s="42">
        <f>VLOOKUP(D29,episodes!$A$1:$B$76,2,FALSE)</f>
        <v>12</v>
      </c>
      <c r="F29" s="37" t="str">
        <f>VLOOKUP(D29,episodes!$A$1:$E$76,5,FALSE)</f>
        <v>The Menagerie, Part I</v>
      </c>
      <c r="G29" s="37">
        <f>VLOOKUP(D29,episodes!$A$1:$D$76,3,FALSE)</f>
        <v>1</v>
      </c>
      <c r="H29" s="37">
        <f>VLOOKUP(D29,episodes!$A$1:$D$76,4,FALSE)</f>
        <v>11</v>
      </c>
      <c r="I29" s="36">
        <v>3</v>
      </c>
      <c r="J29" s="43" t="s">
        <v>85</v>
      </c>
    </row>
    <row r="30" spans="1:10" x14ac:dyDescent="0.3">
      <c r="A30" s="40" t="s">
        <v>1828</v>
      </c>
      <c r="B30" s="34" t="s">
        <v>765</v>
      </c>
      <c r="C30" s="35" t="s">
        <v>2134</v>
      </c>
      <c r="D30" s="41">
        <v>111</v>
      </c>
      <c r="E30" s="42">
        <f>VLOOKUP(D30,episodes!$A$1:$B$76,2,FALSE)</f>
        <v>12</v>
      </c>
      <c r="F30" s="37" t="str">
        <f>VLOOKUP(D30,episodes!$A$1:$E$76,5,FALSE)</f>
        <v>The Menagerie, Part I</v>
      </c>
      <c r="G30" s="37">
        <f>VLOOKUP(D30,episodes!$A$1:$D$76,3,FALSE)</f>
        <v>1</v>
      </c>
      <c r="H30" s="37">
        <f>VLOOKUP(D30,episodes!$A$1:$D$76,4,FALSE)</f>
        <v>11</v>
      </c>
      <c r="I30" s="36">
        <v>4</v>
      </c>
      <c r="J30" s="43" t="s">
        <v>85</v>
      </c>
    </row>
    <row r="31" spans="1:10" x14ac:dyDescent="0.3">
      <c r="A31" s="40" t="s">
        <v>1828</v>
      </c>
      <c r="B31" s="34" t="s">
        <v>765</v>
      </c>
      <c r="C31" s="35" t="s">
        <v>2137</v>
      </c>
      <c r="D31" s="41">
        <v>111</v>
      </c>
      <c r="E31" s="42">
        <f>VLOOKUP(D31,episodes!$A$1:$B$76,2,FALSE)</f>
        <v>12</v>
      </c>
      <c r="F31" s="37" t="str">
        <f>VLOOKUP(D31,episodes!$A$1:$E$76,5,FALSE)</f>
        <v>The Menagerie, Part I</v>
      </c>
      <c r="G31" s="37">
        <f>VLOOKUP(D31,episodes!$A$1:$D$76,3,FALSE)</f>
        <v>1</v>
      </c>
      <c r="H31" s="37">
        <f>VLOOKUP(D31,episodes!$A$1:$D$76,4,FALSE)</f>
        <v>11</v>
      </c>
      <c r="I31" s="36">
        <v>5</v>
      </c>
      <c r="J31" s="43" t="s">
        <v>85</v>
      </c>
    </row>
    <row r="32" spans="1:10" x14ac:dyDescent="0.3">
      <c r="A32" s="40" t="s">
        <v>1828</v>
      </c>
      <c r="B32" s="34" t="s">
        <v>765</v>
      </c>
      <c r="C32" s="35" t="s">
        <v>3379</v>
      </c>
      <c r="D32" s="41">
        <v>111</v>
      </c>
      <c r="E32" s="42">
        <f>VLOOKUP(D32,episodes!$A$1:$B$76,2,FALSE)</f>
        <v>12</v>
      </c>
      <c r="F32" s="37" t="str">
        <f>VLOOKUP(D32,episodes!$A$1:$E$76,5,FALSE)</f>
        <v>The Menagerie, Part I</v>
      </c>
      <c r="G32" s="37">
        <f>VLOOKUP(D32,episodes!$A$1:$D$76,3,FALSE)</f>
        <v>1</v>
      </c>
      <c r="H32" s="37">
        <f>VLOOKUP(D32,episodes!$A$1:$D$76,4,FALSE)</f>
        <v>11</v>
      </c>
      <c r="I32" s="36">
        <v>6</v>
      </c>
      <c r="J32" s="43" t="s">
        <v>85</v>
      </c>
    </row>
    <row r="33" spans="1:10" x14ac:dyDescent="0.3">
      <c r="A33" s="40" t="s">
        <v>1828</v>
      </c>
      <c r="B33" s="34" t="s">
        <v>765</v>
      </c>
      <c r="C33" s="35" t="s">
        <v>2138</v>
      </c>
      <c r="D33" s="41">
        <v>111</v>
      </c>
      <c r="E33" s="42">
        <f>VLOOKUP(D33,episodes!$A$1:$B$76,2,FALSE)</f>
        <v>12</v>
      </c>
      <c r="F33" s="37" t="str">
        <f>VLOOKUP(D33,episodes!$A$1:$E$76,5,FALSE)</f>
        <v>The Menagerie, Part I</v>
      </c>
      <c r="G33" s="37">
        <f>VLOOKUP(D33,episodes!$A$1:$D$76,3,FALSE)</f>
        <v>1</v>
      </c>
      <c r="H33" s="37">
        <f>VLOOKUP(D33,episodes!$A$1:$D$76,4,FALSE)</f>
        <v>11</v>
      </c>
      <c r="I33" s="36">
        <v>7</v>
      </c>
      <c r="J33" s="43" t="s">
        <v>85</v>
      </c>
    </row>
    <row r="34" spans="1:10" x14ac:dyDescent="0.3">
      <c r="A34" s="40" t="s">
        <v>1828</v>
      </c>
      <c r="B34" s="34" t="s">
        <v>765</v>
      </c>
      <c r="C34" s="35" t="s">
        <v>2136</v>
      </c>
      <c r="D34" s="41">
        <v>111</v>
      </c>
      <c r="E34" s="42">
        <f>VLOOKUP(D34,episodes!$A$1:$B$76,2,FALSE)</f>
        <v>12</v>
      </c>
      <c r="F34" s="37" t="str">
        <f>VLOOKUP(D34,episodes!$A$1:$E$76,5,FALSE)</f>
        <v>The Menagerie, Part I</v>
      </c>
      <c r="G34" s="37">
        <f>VLOOKUP(D34,episodes!$A$1:$D$76,3,FALSE)</f>
        <v>1</v>
      </c>
      <c r="H34" s="37">
        <f>VLOOKUP(D34,episodes!$A$1:$D$76,4,FALSE)</f>
        <v>11</v>
      </c>
      <c r="I34" s="36">
        <v>8</v>
      </c>
      <c r="J34" s="43" t="s">
        <v>85</v>
      </c>
    </row>
    <row r="35" spans="1:10" x14ac:dyDescent="0.3">
      <c r="A35" s="40" t="s">
        <v>1828</v>
      </c>
      <c r="B35" s="34" t="s">
        <v>765</v>
      </c>
      <c r="C35" s="35" t="s">
        <v>2143</v>
      </c>
      <c r="D35" s="41">
        <v>113</v>
      </c>
      <c r="E35" s="42">
        <f>VLOOKUP(D35,episodes!$A$1:$B$76,2,FALSE)</f>
        <v>14</v>
      </c>
      <c r="F35" s="37" t="str">
        <f>VLOOKUP(D35,episodes!$A$1:$E$76,5,FALSE)</f>
        <v>The Conscience of the King</v>
      </c>
      <c r="G35" s="37">
        <f>VLOOKUP(D35,episodes!$A$1:$D$76,3,FALSE)</f>
        <v>1</v>
      </c>
      <c r="H35" s="37">
        <f>VLOOKUP(D35,episodes!$A$1:$D$76,4,FALSE)</f>
        <v>13</v>
      </c>
      <c r="I35" s="36">
        <v>0</v>
      </c>
      <c r="J35" s="43" t="s">
        <v>85</v>
      </c>
    </row>
    <row r="36" spans="1:10" x14ac:dyDescent="0.3">
      <c r="A36" s="40" t="s">
        <v>1828</v>
      </c>
      <c r="B36" s="34" t="s">
        <v>765</v>
      </c>
      <c r="C36" s="35" t="s">
        <v>2003</v>
      </c>
      <c r="D36" s="41">
        <v>113</v>
      </c>
      <c r="E36" s="42">
        <f>VLOOKUP(D36,episodes!$A$1:$B$76,2,FALSE)</f>
        <v>14</v>
      </c>
      <c r="F36" s="37" t="str">
        <f>VLOOKUP(D36,episodes!$A$1:$E$76,5,FALSE)</f>
        <v>The Conscience of the King</v>
      </c>
      <c r="G36" s="37">
        <f>VLOOKUP(D36,episodes!$A$1:$D$76,3,FALSE)</f>
        <v>1</v>
      </c>
      <c r="H36" s="37">
        <f>VLOOKUP(D36,episodes!$A$1:$D$76,4,FALSE)</f>
        <v>13</v>
      </c>
      <c r="I36" s="36">
        <v>1</v>
      </c>
      <c r="J36" s="43" t="s">
        <v>85</v>
      </c>
    </row>
    <row r="37" spans="1:10" x14ac:dyDescent="0.3">
      <c r="A37" s="40" t="s">
        <v>1828</v>
      </c>
      <c r="B37" s="34" t="s">
        <v>765</v>
      </c>
      <c r="C37" s="35" t="s">
        <v>2144</v>
      </c>
      <c r="D37" s="41">
        <v>113</v>
      </c>
      <c r="E37" s="42">
        <f>VLOOKUP(D37,episodes!$A$1:$B$76,2,FALSE)</f>
        <v>14</v>
      </c>
      <c r="F37" s="37" t="str">
        <f>VLOOKUP(D37,episodes!$A$1:$E$76,5,FALSE)</f>
        <v>The Conscience of the King</v>
      </c>
      <c r="G37" s="37">
        <f>VLOOKUP(D37,episodes!$A$1:$D$76,3,FALSE)</f>
        <v>1</v>
      </c>
      <c r="H37" s="37">
        <f>VLOOKUP(D37,episodes!$A$1:$D$76,4,FALSE)</f>
        <v>13</v>
      </c>
      <c r="I37" s="36">
        <v>2</v>
      </c>
      <c r="J37" s="43" t="s">
        <v>85</v>
      </c>
    </row>
    <row r="38" spans="1:10" x14ac:dyDescent="0.3">
      <c r="A38" s="40" t="s">
        <v>1828</v>
      </c>
      <c r="B38" s="34" t="s">
        <v>765</v>
      </c>
      <c r="C38" s="35" t="s">
        <v>2144</v>
      </c>
      <c r="D38" s="41">
        <v>113</v>
      </c>
      <c r="E38" s="42">
        <f>VLOOKUP(D38,episodes!$A$1:$B$76,2,FALSE)</f>
        <v>14</v>
      </c>
      <c r="F38" s="37" t="str">
        <f>VLOOKUP(D38,episodes!$A$1:$E$76,5,FALSE)</f>
        <v>The Conscience of the King</v>
      </c>
      <c r="G38" s="37">
        <f>VLOOKUP(D38,episodes!$A$1:$D$76,3,FALSE)</f>
        <v>1</v>
      </c>
      <c r="H38" s="37">
        <f>VLOOKUP(D38,episodes!$A$1:$D$76,4,FALSE)</f>
        <v>13</v>
      </c>
      <c r="I38" s="36">
        <v>3</v>
      </c>
      <c r="J38" s="43" t="s">
        <v>85</v>
      </c>
    </row>
    <row r="39" spans="1:10" x14ac:dyDescent="0.3">
      <c r="A39" s="40" t="s">
        <v>1828</v>
      </c>
      <c r="B39" s="34" t="s">
        <v>765</v>
      </c>
      <c r="C39" s="35" t="s">
        <v>2145</v>
      </c>
      <c r="D39" s="41">
        <v>113</v>
      </c>
      <c r="E39" s="42">
        <f>VLOOKUP(D39,episodes!$A$1:$B$76,2,FALSE)</f>
        <v>14</v>
      </c>
      <c r="F39" s="37" t="str">
        <f>VLOOKUP(D39,episodes!$A$1:$E$76,5,FALSE)</f>
        <v>The Conscience of the King</v>
      </c>
      <c r="G39" s="37">
        <f>VLOOKUP(D39,episodes!$A$1:$D$76,3,FALSE)</f>
        <v>1</v>
      </c>
      <c r="H39" s="37">
        <f>VLOOKUP(D39,episodes!$A$1:$D$76,4,FALSE)</f>
        <v>13</v>
      </c>
      <c r="I39" s="36">
        <v>4</v>
      </c>
      <c r="J39" s="43" t="s">
        <v>85</v>
      </c>
    </row>
    <row r="40" spans="1:10" x14ac:dyDescent="0.3">
      <c r="A40" s="40" t="s">
        <v>1828</v>
      </c>
      <c r="B40" s="34" t="s">
        <v>765</v>
      </c>
      <c r="C40" s="35" t="s">
        <v>2627</v>
      </c>
      <c r="D40" s="48">
        <v>114</v>
      </c>
      <c r="E40" s="42">
        <f>VLOOKUP(D40,episodes!$A$1:$B$76,2,FALSE)</f>
        <v>15</v>
      </c>
      <c r="F40" s="37" t="str">
        <f>VLOOKUP(D40,episodes!$A$1:$E$76,5,FALSE)</f>
        <v>Balance of Terror</v>
      </c>
      <c r="G40" s="37">
        <f>VLOOKUP(D40,episodes!$A$1:$D$76,3,FALSE)</f>
        <v>1</v>
      </c>
      <c r="H40" s="37">
        <f>VLOOKUP(D40,episodes!$A$1:$D$76,4,FALSE)</f>
        <v>14</v>
      </c>
      <c r="I40" s="36">
        <v>0</v>
      </c>
      <c r="J40" s="43" t="s">
        <v>85</v>
      </c>
    </row>
    <row r="41" spans="1:10" x14ac:dyDescent="0.3">
      <c r="A41" s="40" t="s">
        <v>1828</v>
      </c>
      <c r="B41" s="34" t="s">
        <v>765</v>
      </c>
      <c r="C41" s="35" t="s">
        <v>3273</v>
      </c>
      <c r="D41" s="48">
        <v>115</v>
      </c>
      <c r="E41" s="42">
        <f>VLOOKUP(D41,episodes!$A$1:$B$76,2,FALSE)</f>
        <v>16</v>
      </c>
      <c r="F41" s="37" t="str">
        <f>VLOOKUP(D41,episodes!$A$1:$E$76,5,FALSE)</f>
        <v>Shore Leave</v>
      </c>
      <c r="G41" s="37">
        <f>VLOOKUP(D41,episodes!$A$1:$D$76,3,FALSE)</f>
        <v>1</v>
      </c>
      <c r="H41" s="37">
        <f>VLOOKUP(D41,episodes!$A$1:$D$76,4,FALSE)</f>
        <v>15</v>
      </c>
      <c r="I41" s="36">
        <v>0</v>
      </c>
      <c r="J41" s="43" t="s">
        <v>85</v>
      </c>
    </row>
    <row r="42" spans="1:10" x14ac:dyDescent="0.3">
      <c r="A42" s="40" t="s">
        <v>1828</v>
      </c>
      <c r="B42" s="34" t="s">
        <v>766</v>
      </c>
      <c r="C42" s="35" t="s">
        <v>2946</v>
      </c>
      <c r="D42" s="48">
        <v>115</v>
      </c>
      <c r="E42" s="42">
        <f>VLOOKUP(D42,episodes!$A$1:$B$76,2,FALSE)</f>
        <v>16</v>
      </c>
      <c r="F42" s="37" t="str">
        <f>VLOOKUP(D42,episodes!$A$1:$E$76,5,FALSE)</f>
        <v>Shore Leave</v>
      </c>
      <c r="G42" s="37">
        <f>VLOOKUP(D42,episodes!$A$1:$D$76,3,FALSE)</f>
        <v>1</v>
      </c>
      <c r="H42" s="37">
        <f>VLOOKUP(D42,episodes!$A$1:$D$76,4,FALSE)</f>
        <v>15</v>
      </c>
      <c r="I42" s="36">
        <v>1</v>
      </c>
      <c r="J42" s="43" t="s">
        <v>85</v>
      </c>
    </row>
    <row r="43" spans="1:10" x14ac:dyDescent="0.3">
      <c r="A43" s="40" t="s">
        <v>1828</v>
      </c>
      <c r="B43" s="34" t="s">
        <v>766</v>
      </c>
      <c r="C43" s="35" t="s">
        <v>2181</v>
      </c>
      <c r="D43" s="48">
        <v>116</v>
      </c>
      <c r="E43" s="42">
        <f>VLOOKUP(D43,episodes!$A$1:$B$76,2,FALSE)</f>
        <v>17</v>
      </c>
      <c r="F43" s="37" t="str">
        <f>VLOOKUP(D43,episodes!$A$1:$E$76,5,FALSE)</f>
        <v>The Galileo Seven</v>
      </c>
      <c r="G43" s="37">
        <f>VLOOKUP(D43,episodes!$A$1:$D$76,3,FALSE)</f>
        <v>1</v>
      </c>
      <c r="H43" s="37">
        <f>VLOOKUP(D43,episodes!$A$1:$D$76,4,FALSE)</f>
        <v>16</v>
      </c>
      <c r="I43" s="36">
        <v>0</v>
      </c>
      <c r="J43" s="43" t="s">
        <v>85</v>
      </c>
    </row>
    <row r="44" spans="1:10" x14ac:dyDescent="0.3">
      <c r="A44" s="40" t="s">
        <v>1828</v>
      </c>
      <c r="B44" s="34" t="s">
        <v>765</v>
      </c>
      <c r="C44" s="35" t="s">
        <v>2003</v>
      </c>
      <c r="D44" s="48">
        <v>117</v>
      </c>
      <c r="E44" s="42">
        <f>VLOOKUP(D44,episodes!$A$1:$B$76,2,FALSE)</f>
        <v>18</v>
      </c>
      <c r="F44" s="37" t="str">
        <f>VLOOKUP(D44,episodes!$A$1:$E$76,5,FALSE)</f>
        <v>The Squire of Gothos</v>
      </c>
      <c r="G44" s="37">
        <f>VLOOKUP(D44,episodes!$A$1:$D$76,3,FALSE)</f>
        <v>1</v>
      </c>
      <c r="H44" s="37">
        <f>VLOOKUP(D44,episodes!$A$1:$D$76,4,FALSE)</f>
        <v>17</v>
      </c>
      <c r="I44" s="36">
        <v>0</v>
      </c>
      <c r="J44" s="43" t="s">
        <v>85</v>
      </c>
    </row>
    <row r="45" spans="1:10" x14ac:dyDescent="0.3">
      <c r="A45" s="40" t="s">
        <v>1828</v>
      </c>
      <c r="B45" s="34" t="s">
        <v>765</v>
      </c>
      <c r="C45" s="35" t="s">
        <v>1995</v>
      </c>
      <c r="D45" s="48">
        <v>117</v>
      </c>
      <c r="E45" s="42">
        <f>VLOOKUP(D45,episodes!$A$1:$B$76,2,FALSE)</f>
        <v>18</v>
      </c>
      <c r="F45" s="37" t="str">
        <f>VLOOKUP(D45,episodes!$A$1:$E$76,5,FALSE)</f>
        <v>The Squire of Gothos</v>
      </c>
      <c r="G45" s="37">
        <f>VLOOKUP(D45,episodes!$A$1:$D$76,3,FALSE)</f>
        <v>1</v>
      </c>
      <c r="H45" s="37">
        <f>VLOOKUP(D45,episodes!$A$1:$D$76,4,FALSE)</f>
        <v>17</v>
      </c>
      <c r="I45" s="36">
        <v>1</v>
      </c>
      <c r="J45" s="43" t="s">
        <v>85</v>
      </c>
    </row>
    <row r="46" spans="1:10" x14ac:dyDescent="0.3">
      <c r="A46" s="40" t="s">
        <v>1828</v>
      </c>
      <c r="B46" s="34" t="s">
        <v>765</v>
      </c>
      <c r="C46" s="35" t="s">
        <v>2213</v>
      </c>
      <c r="D46" s="48">
        <v>119</v>
      </c>
      <c r="E46" s="42">
        <f>VLOOKUP(D46,episodes!$A$1:$B$76,2,FALSE)</f>
        <v>20</v>
      </c>
      <c r="F46" s="37" t="str">
        <f>VLOOKUP(D46,episodes!$A$1:$E$76,5,FALSE)</f>
        <v>Tomorrow Is Yesterday</v>
      </c>
      <c r="G46" s="37">
        <f>VLOOKUP(D46,episodes!$A$1:$D$76,3,FALSE)</f>
        <v>1</v>
      </c>
      <c r="H46" s="37">
        <f>VLOOKUP(D46,episodes!$A$1:$D$76,4,FALSE)</f>
        <v>19</v>
      </c>
      <c r="I46" s="36">
        <v>0</v>
      </c>
      <c r="J46" s="43" t="s">
        <v>85</v>
      </c>
    </row>
    <row r="47" spans="1:10" x14ac:dyDescent="0.3">
      <c r="A47" s="40" t="s">
        <v>1828</v>
      </c>
      <c r="B47" s="34" t="s">
        <v>765</v>
      </c>
      <c r="C47" s="35" t="s">
        <v>2214</v>
      </c>
      <c r="D47" s="48">
        <v>119</v>
      </c>
      <c r="E47" s="42">
        <f>VLOOKUP(D47,episodes!$A$1:$B$76,2,FALSE)</f>
        <v>20</v>
      </c>
      <c r="F47" s="37" t="str">
        <f>VLOOKUP(D47,episodes!$A$1:$E$76,5,FALSE)</f>
        <v>Tomorrow Is Yesterday</v>
      </c>
      <c r="G47" s="37">
        <f>VLOOKUP(D47,episodes!$A$1:$D$76,3,FALSE)</f>
        <v>1</v>
      </c>
      <c r="H47" s="37">
        <f>VLOOKUP(D47,episodes!$A$1:$D$76,4,FALSE)</f>
        <v>19</v>
      </c>
      <c r="I47" s="36">
        <v>1</v>
      </c>
      <c r="J47" s="43" t="s">
        <v>85</v>
      </c>
    </row>
    <row r="48" spans="1:10" x14ac:dyDescent="0.3">
      <c r="A48" s="40" t="s">
        <v>1828</v>
      </c>
      <c r="B48" s="34" t="s">
        <v>765</v>
      </c>
      <c r="C48" s="35" t="s">
        <v>2227</v>
      </c>
      <c r="D48" s="48">
        <v>120</v>
      </c>
      <c r="E48" s="42">
        <f>VLOOKUP(D48,episodes!$A$1:$B$76,2,FALSE)</f>
        <v>21</v>
      </c>
      <c r="F48" s="37" t="str">
        <f>VLOOKUP(D48,episodes!$A$1:$E$76,5,FALSE)</f>
        <v>Court Martial</v>
      </c>
      <c r="G48" s="37">
        <f>VLOOKUP(D48,episodes!$A$1:$D$76,3,FALSE)</f>
        <v>1</v>
      </c>
      <c r="H48" s="37">
        <f>VLOOKUP(D48,episodes!$A$1:$D$76,4,FALSE)</f>
        <v>20</v>
      </c>
      <c r="I48" s="36">
        <v>0</v>
      </c>
      <c r="J48" s="43" t="s">
        <v>85</v>
      </c>
    </row>
    <row r="49" spans="1:10" x14ac:dyDescent="0.3">
      <c r="A49" s="40" t="s">
        <v>1828</v>
      </c>
      <c r="B49" s="34" t="s">
        <v>765</v>
      </c>
      <c r="C49" s="35" t="s">
        <v>2228</v>
      </c>
      <c r="D49" s="48">
        <v>120</v>
      </c>
      <c r="E49" s="42">
        <f>VLOOKUP(D49,episodes!$A$1:$B$76,2,FALSE)</f>
        <v>21</v>
      </c>
      <c r="F49" s="37" t="str">
        <f>VLOOKUP(D49,episodes!$A$1:$E$76,5,FALSE)</f>
        <v>Court Martial</v>
      </c>
      <c r="G49" s="37">
        <f>VLOOKUP(D49,episodes!$A$1:$D$76,3,FALSE)</f>
        <v>1</v>
      </c>
      <c r="H49" s="37">
        <f>VLOOKUP(D49,episodes!$A$1:$D$76,4,FALSE)</f>
        <v>20</v>
      </c>
      <c r="I49" s="36">
        <v>1</v>
      </c>
      <c r="J49" s="43" t="s">
        <v>85</v>
      </c>
    </row>
    <row r="50" spans="1:10" x14ac:dyDescent="0.3">
      <c r="A50" s="40" t="s">
        <v>1828</v>
      </c>
      <c r="B50" s="34" t="s">
        <v>765</v>
      </c>
      <c r="C50" s="35" t="s">
        <v>2628</v>
      </c>
      <c r="D50" s="48">
        <v>121</v>
      </c>
      <c r="E50" s="42">
        <f>VLOOKUP(D50,episodes!$A$1:$B$76,2,FALSE)</f>
        <v>22</v>
      </c>
      <c r="F50" s="37" t="str">
        <f>VLOOKUP(D50,episodes!$A$1:$E$76,5,FALSE)</f>
        <v>The Return of the Archons</v>
      </c>
      <c r="G50" s="37">
        <f>VLOOKUP(D50,episodes!$A$1:$D$76,3,FALSE)</f>
        <v>1</v>
      </c>
      <c r="H50" s="37">
        <f>VLOOKUP(D50,episodes!$A$1:$D$76,4,FALSE)</f>
        <v>21</v>
      </c>
      <c r="I50" s="36">
        <v>0</v>
      </c>
      <c r="J50" s="43" t="s">
        <v>85</v>
      </c>
    </row>
    <row r="51" spans="1:10" x14ac:dyDescent="0.3">
      <c r="A51" s="40" t="s">
        <v>1828</v>
      </c>
      <c r="B51" s="34" t="s">
        <v>765</v>
      </c>
      <c r="C51" s="35" t="s">
        <v>2629</v>
      </c>
      <c r="D51" s="48">
        <v>121</v>
      </c>
      <c r="E51" s="42">
        <f>VLOOKUP(D51,episodes!$A$1:$B$76,2,FALSE)</f>
        <v>22</v>
      </c>
      <c r="F51" s="37" t="str">
        <f>VLOOKUP(D51,episodes!$A$1:$E$76,5,FALSE)</f>
        <v>The Return of the Archons</v>
      </c>
      <c r="G51" s="37">
        <f>VLOOKUP(D51,episodes!$A$1:$D$76,3,FALSE)</f>
        <v>1</v>
      </c>
      <c r="H51" s="37">
        <f>VLOOKUP(D51,episodes!$A$1:$D$76,4,FALSE)</f>
        <v>21</v>
      </c>
      <c r="I51" s="36">
        <v>1</v>
      </c>
      <c r="J51" s="43" t="s">
        <v>85</v>
      </c>
    </row>
    <row r="52" spans="1:10" x14ac:dyDescent="0.3">
      <c r="A52" s="40" t="s">
        <v>1828</v>
      </c>
      <c r="B52" s="34" t="s">
        <v>765</v>
      </c>
      <c r="C52" s="35" t="s">
        <v>3383</v>
      </c>
      <c r="D52" s="48">
        <v>122</v>
      </c>
      <c r="E52" s="42">
        <f>VLOOKUP(D52,episodes!$A$1:$B$76,2,FALSE)</f>
        <v>23</v>
      </c>
      <c r="F52" s="37" t="str">
        <f>VLOOKUP(D52,episodes!$A$1:$E$76,5,FALSE)</f>
        <v>Space Seed</v>
      </c>
      <c r="G52" s="37">
        <f>VLOOKUP(D52,episodes!$A$1:$D$76,3,FALSE)</f>
        <v>1</v>
      </c>
      <c r="H52" s="37">
        <f>VLOOKUP(D52,episodes!$A$1:$D$76,4,FALSE)</f>
        <v>22</v>
      </c>
      <c r="I52" s="36">
        <v>0</v>
      </c>
      <c r="J52" s="43" t="s">
        <v>85</v>
      </c>
    </row>
    <row r="53" spans="1:10" x14ac:dyDescent="0.3">
      <c r="A53" s="40" t="s">
        <v>1828</v>
      </c>
      <c r="B53" s="34" t="s">
        <v>765</v>
      </c>
      <c r="C53" s="35" t="s">
        <v>2248</v>
      </c>
      <c r="D53" s="48">
        <v>122</v>
      </c>
      <c r="E53" s="42">
        <f>VLOOKUP(D53,episodes!$A$1:$B$76,2,FALSE)</f>
        <v>23</v>
      </c>
      <c r="F53" s="37" t="str">
        <f>VLOOKUP(D53,episodes!$A$1:$E$76,5,FALSE)</f>
        <v>Space Seed</v>
      </c>
      <c r="G53" s="37">
        <f>VLOOKUP(D53,episodes!$A$1:$D$76,3,FALSE)</f>
        <v>1</v>
      </c>
      <c r="H53" s="37">
        <f>VLOOKUP(D53,episodes!$A$1:$D$76,4,FALSE)</f>
        <v>22</v>
      </c>
      <c r="I53" s="36">
        <v>1</v>
      </c>
      <c r="J53" s="43" t="s">
        <v>85</v>
      </c>
    </row>
    <row r="54" spans="1:10" x14ac:dyDescent="0.3">
      <c r="A54" s="40" t="s">
        <v>1828</v>
      </c>
      <c r="B54" s="34" t="s">
        <v>765</v>
      </c>
      <c r="C54" s="35" t="s">
        <v>2249</v>
      </c>
      <c r="D54" s="48">
        <v>122</v>
      </c>
      <c r="E54" s="42">
        <f>VLOOKUP(D54,episodes!$A$1:$B$76,2,FALSE)</f>
        <v>23</v>
      </c>
      <c r="F54" s="37" t="str">
        <f>VLOOKUP(D54,episodes!$A$1:$E$76,5,FALSE)</f>
        <v>Space Seed</v>
      </c>
      <c r="G54" s="37">
        <f>VLOOKUP(D54,episodes!$A$1:$D$76,3,FALSE)</f>
        <v>1</v>
      </c>
      <c r="H54" s="37">
        <f>VLOOKUP(D54,episodes!$A$1:$D$76,4,FALSE)</f>
        <v>22</v>
      </c>
      <c r="I54" s="36">
        <v>2</v>
      </c>
      <c r="J54" s="43" t="s">
        <v>85</v>
      </c>
    </row>
    <row r="55" spans="1:10" x14ac:dyDescent="0.3">
      <c r="A55" s="40" t="s">
        <v>1828</v>
      </c>
      <c r="B55" s="34" t="s">
        <v>765</v>
      </c>
      <c r="C55" s="35" t="s">
        <v>2630</v>
      </c>
      <c r="D55" s="48">
        <v>122</v>
      </c>
      <c r="E55" s="42">
        <f>VLOOKUP(D55,episodes!$A$1:$B$76,2,FALSE)</f>
        <v>23</v>
      </c>
      <c r="F55" s="37" t="str">
        <f>VLOOKUP(D55,episodes!$A$1:$E$76,5,FALSE)</f>
        <v>Space Seed</v>
      </c>
      <c r="G55" s="37">
        <f>VLOOKUP(D55,episodes!$A$1:$D$76,3,FALSE)</f>
        <v>1</v>
      </c>
      <c r="H55" s="37">
        <f>VLOOKUP(D55,episodes!$A$1:$D$76,4,FALSE)</f>
        <v>22</v>
      </c>
      <c r="I55" s="36">
        <v>3</v>
      </c>
      <c r="J55" s="43" t="s">
        <v>85</v>
      </c>
    </row>
    <row r="56" spans="1:10" x14ac:dyDescent="0.3">
      <c r="A56" s="40" t="s">
        <v>1828</v>
      </c>
      <c r="B56" s="34" t="s">
        <v>765</v>
      </c>
      <c r="C56" s="35" t="s">
        <v>2279</v>
      </c>
      <c r="D56" s="48">
        <v>123</v>
      </c>
      <c r="E56" s="42">
        <f>VLOOKUP(D56,episodes!$A$1:$B$76,2,FALSE)</f>
        <v>24</v>
      </c>
      <c r="F56" s="37" t="str">
        <f>VLOOKUP(D56,episodes!$A$1:$E$76,5,FALSE)</f>
        <v>A Taste of Armageddon</v>
      </c>
      <c r="G56" s="37">
        <f>VLOOKUP(D56,episodes!$A$1:$D$76,3,FALSE)</f>
        <v>1</v>
      </c>
      <c r="H56" s="37">
        <f>VLOOKUP(D56,episodes!$A$1:$D$76,4,FALSE)</f>
        <v>23</v>
      </c>
      <c r="I56" s="36">
        <v>0</v>
      </c>
      <c r="J56" s="43" t="s">
        <v>85</v>
      </c>
    </row>
    <row r="57" spans="1:10" x14ac:dyDescent="0.3">
      <c r="A57" s="40" t="s">
        <v>1828</v>
      </c>
      <c r="B57" s="34" t="s">
        <v>765</v>
      </c>
      <c r="C57" s="35" t="s">
        <v>2288</v>
      </c>
      <c r="D57" s="48">
        <v>124</v>
      </c>
      <c r="E57" s="42">
        <f>VLOOKUP(D57,episodes!$A$1:$B$76,2,FALSE)</f>
        <v>25</v>
      </c>
      <c r="F57" s="37" t="str">
        <f>VLOOKUP(D57,episodes!$A$1:$E$76,5,FALSE)</f>
        <v>This Side of Paradise</v>
      </c>
      <c r="G57" s="37">
        <f>VLOOKUP(D57,episodes!$A$1:$D$76,3,FALSE)</f>
        <v>1</v>
      </c>
      <c r="H57" s="37">
        <f>VLOOKUP(D57,episodes!$A$1:$D$76,4,FALSE)</f>
        <v>24</v>
      </c>
      <c r="I57" s="36">
        <v>0</v>
      </c>
      <c r="J57" s="43" t="s">
        <v>85</v>
      </c>
    </row>
    <row r="58" spans="1:10" x14ac:dyDescent="0.3">
      <c r="A58" s="40" t="s">
        <v>1828</v>
      </c>
      <c r="B58" s="34" t="s">
        <v>765</v>
      </c>
      <c r="C58" s="35" t="s">
        <v>2631</v>
      </c>
      <c r="D58" s="48">
        <v>124</v>
      </c>
      <c r="E58" s="42">
        <f>VLOOKUP(D58,episodes!$A$1:$B$76,2,FALSE)</f>
        <v>25</v>
      </c>
      <c r="F58" s="37" t="str">
        <f>VLOOKUP(D58,episodes!$A$1:$E$76,5,FALSE)</f>
        <v>This Side of Paradise</v>
      </c>
      <c r="G58" s="37">
        <f>VLOOKUP(D58,episodes!$A$1:$D$76,3,FALSE)</f>
        <v>1</v>
      </c>
      <c r="H58" s="37">
        <f>VLOOKUP(D58,episodes!$A$1:$D$76,4,FALSE)</f>
        <v>24</v>
      </c>
      <c r="I58" s="36">
        <v>1</v>
      </c>
      <c r="J58" s="43" t="s">
        <v>85</v>
      </c>
    </row>
    <row r="59" spans="1:10" x14ac:dyDescent="0.3">
      <c r="A59" s="40" t="s">
        <v>1828</v>
      </c>
      <c r="B59" s="34" t="s">
        <v>765</v>
      </c>
      <c r="C59" s="35" t="s">
        <v>2289</v>
      </c>
      <c r="D59" s="48">
        <v>124</v>
      </c>
      <c r="E59" s="42">
        <f>VLOOKUP(D59,episodes!$A$1:$B$76,2,FALSE)</f>
        <v>25</v>
      </c>
      <c r="F59" s="37" t="str">
        <f>VLOOKUP(D59,episodes!$A$1:$E$76,5,FALSE)</f>
        <v>This Side of Paradise</v>
      </c>
      <c r="G59" s="37">
        <f>VLOOKUP(D59,episodes!$A$1:$D$76,3,FALSE)</f>
        <v>1</v>
      </c>
      <c r="H59" s="37">
        <f>VLOOKUP(D59,episodes!$A$1:$D$76,4,FALSE)</f>
        <v>24</v>
      </c>
      <c r="I59" s="36">
        <v>2</v>
      </c>
      <c r="J59" s="43" t="s">
        <v>85</v>
      </c>
    </row>
    <row r="60" spans="1:10" x14ac:dyDescent="0.3">
      <c r="A60" s="40" t="s">
        <v>1828</v>
      </c>
      <c r="B60" s="34" t="s">
        <v>765</v>
      </c>
      <c r="C60" s="35" t="s">
        <v>2626</v>
      </c>
      <c r="D60" s="48">
        <v>124</v>
      </c>
      <c r="E60" s="42">
        <f>VLOOKUP(D60,episodes!$A$1:$B$76,2,FALSE)</f>
        <v>25</v>
      </c>
      <c r="F60" s="37" t="str">
        <f>VLOOKUP(D60,episodes!$A$1:$E$76,5,FALSE)</f>
        <v>This Side of Paradise</v>
      </c>
      <c r="G60" s="37">
        <f>VLOOKUP(D60,episodes!$A$1:$D$76,3,FALSE)</f>
        <v>1</v>
      </c>
      <c r="H60" s="37">
        <f>VLOOKUP(D60,episodes!$A$1:$D$76,4,FALSE)</f>
        <v>24</v>
      </c>
      <c r="I60" s="36">
        <v>3</v>
      </c>
      <c r="J60" s="43" t="s">
        <v>85</v>
      </c>
    </row>
    <row r="61" spans="1:10" x14ac:dyDescent="0.3">
      <c r="A61" s="40" t="s">
        <v>1828</v>
      </c>
      <c r="B61" s="34" t="s">
        <v>765</v>
      </c>
      <c r="C61" s="35" t="s">
        <v>1995</v>
      </c>
      <c r="D61" s="48">
        <v>124</v>
      </c>
      <c r="E61" s="42">
        <f>VLOOKUP(D61,episodes!$A$1:$B$76,2,FALSE)</f>
        <v>25</v>
      </c>
      <c r="F61" s="37" t="str">
        <f>VLOOKUP(D61,episodes!$A$1:$E$76,5,FALSE)</f>
        <v>This Side of Paradise</v>
      </c>
      <c r="G61" s="37">
        <f>VLOOKUP(D61,episodes!$A$1:$D$76,3,FALSE)</f>
        <v>1</v>
      </c>
      <c r="H61" s="37">
        <f>VLOOKUP(D61,episodes!$A$1:$D$76,4,FALSE)</f>
        <v>24</v>
      </c>
      <c r="I61" s="36">
        <v>4</v>
      </c>
      <c r="J61" s="43" t="s">
        <v>85</v>
      </c>
    </row>
    <row r="62" spans="1:10" x14ac:dyDescent="0.3">
      <c r="A62" s="40" t="s">
        <v>1828</v>
      </c>
      <c r="B62" s="34" t="s">
        <v>765</v>
      </c>
      <c r="C62" s="35" t="s">
        <v>3384</v>
      </c>
      <c r="D62" s="48">
        <v>125</v>
      </c>
      <c r="E62" s="42">
        <f>VLOOKUP(D62,episodes!$A$1:$B$76,2,FALSE)</f>
        <v>26</v>
      </c>
      <c r="F62" s="37" t="str">
        <f>VLOOKUP(D62,episodes!$A$1:$E$76,5,FALSE)</f>
        <v>The Devil in the Dark</v>
      </c>
      <c r="G62" s="37">
        <f>VLOOKUP(D62,episodes!$A$1:$D$76,3,FALSE)</f>
        <v>1</v>
      </c>
      <c r="H62" s="37">
        <f>VLOOKUP(D62,episodes!$A$1:$D$76,4,FALSE)</f>
        <v>25</v>
      </c>
      <c r="I62" s="36">
        <v>0</v>
      </c>
      <c r="J62" s="43" t="s">
        <v>85</v>
      </c>
    </row>
    <row r="63" spans="1:10" x14ac:dyDescent="0.3">
      <c r="A63" s="40" t="s">
        <v>1828</v>
      </c>
      <c r="B63" s="34" t="s">
        <v>765</v>
      </c>
      <c r="C63" s="35" t="s">
        <v>3385</v>
      </c>
      <c r="D63" s="48">
        <v>126</v>
      </c>
      <c r="E63" s="42">
        <f>VLOOKUP(D63,episodes!$A$1:$B$76,2,FALSE)</f>
        <v>27</v>
      </c>
      <c r="F63" s="37" t="str">
        <f>VLOOKUP(D63,episodes!$A$1:$E$76,5,FALSE)</f>
        <v>Errand of Mercy</v>
      </c>
      <c r="G63" s="37">
        <f>VLOOKUP(D63,episodes!$A$1:$D$76,3,FALSE)</f>
        <v>1</v>
      </c>
      <c r="H63" s="37">
        <f>VLOOKUP(D63,episodes!$A$1:$D$76,4,FALSE)</f>
        <v>26</v>
      </c>
      <c r="I63" s="36">
        <v>0</v>
      </c>
      <c r="J63" s="43" t="s">
        <v>85</v>
      </c>
    </row>
    <row r="64" spans="1:10" x14ac:dyDescent="0.3">
      <c r="A64" s="40" t="s">
        <v>1828</v>
      </c>
      <c r="B64" s="34" t="s">
        <v>765</v>
      </c>
      <c r="C64" s="35" t="s">
        <v>1995</v>
      </c>
      <c r="D64" s="48">
        <v>126</v>
      </c>
      <c r="E64" s="42">
        <f>VLOOKUP(D64,episodes!$A$1:$B$76,2,FALSE)</f>
        <v>27</v>
      </c>
      <c r="F64" s="37" t="str">
        <f>VLOOKUP(D64,episodes!$A$1:$E$76,5,FALSE)</f>
        <v>Errand of Mercy</v>
      </c>
      <c r="G64" s="37">
        <f>VLOOKUP(D64,episodes!$A$1:$D$76,3,FALSE)</f>
        <v>1</v>
      </c>
      <c r="H64" s="37">
        <f>VLOOKUP(D64,episodes!$A$1:$D$76,4,FALSE)</f>
        <v>26</v>
      </c>
      <c r="I64" s="36">
        <v>1</v>
      </c>
      <c r="J64" s="43" t="s">
        <v>85</v>
      </c>
    </row>
    <row r="65" spans="1:10" x14ac:dyDescent="0.3">
      <c r="A65" s="40" t="s">
        <v>1828</v>
      </c>
      <c r="B65" s="34" t="s">
        <v>765</v>
      </c>
      <c r="C65" s="35" t="s">
        <v>2327</v>
      </c>
      <c r="D65" s="48">
        <v>127</v>
      </c>
      <c r="E65" s="42">
        <f>VLOOKUP(D65,episodes!$A$1:$B$76,2,FALSE)</f>
        <v>28</v>
      </c>
      <c r="F65" s="37" t="str">
        <f>VLOOKUP(D65,episodes!$A$1:$E$76,5,FALSE)</f>
        <v>The Alternative Factor</v>
      </c>
      <c r="G65" s="37">
        <f>VLOOKUP(D65,episodes!$A$1:$D$76,3,FALSE)</f>
        <v>1</v>
      </c>
      <c r="H65" s="37">
        <f>VLOOKUP(D65,episodes!$A$1:$D$76,4,FALSE)</f>
        <v>27</v>
      </c>
      <c r="I65" s="36">
        <v>0</v>
      </c>
      <c r="J65" s="43" t="s">
        <v>85</v>
      </c>
    </row>
    <row r="66" spans="1:10" x14ac:dyDescent="0.3">
      <c r="A66" s="40" t="s">
        <v>1828</v>
      </c>
      <c r="B66" s="34" t="s">
        <v>765</v>
      </c>
      <c r="C66" s="35" t="s">
        <v>2632</v>
      </c>
      <c r="D66" s="48">
        <v>127</v>
      </c>
      <c r="E66" s="42">
        <f>VLOOKUP(D66,episodes!$A$1:$B$76,2,FALSE)</f>
        <v>28</v>
      </c>
      <c r="F66" s="37" t="str">
        <f>VLOOKUP(D66,episodes!$A$1:$E$76,5,FALSE)</f>
        <v>The Alternative Factor</v>
      </c>
      <c r="G66" s="37">
        <f>VLOOKUP(D66,episodes!$A$1:$D$76,3,FALSE)</f>
        <v>1</v>
      </c>
      <c r="H66" s="37">
        <f>VLOOKUP(D66,episodes!$A$1:$D$76,4,FALSE)</f>
        <v>27</v>
      </c>
      <c r="I66" s="36">
        <v>1</v>
      </c>
      <c r="J66" s="43" t="s">
        <v>85</v>
      </c>
    </row>
    <row r="67" spans="1:10" x14ac:dyDescent="0.3">
      <c r="A67" s="40" t="s">
        <v>1828</v>
      </c>
      <c r="B67" s="34" t="s">
        <v>765</v>
      </c>
      <c r="C67" s="35" t="s">
        <v>3378</v>
      </c>
      <c r="D67" s="48">
        <v>127</v>
      </c>
      <c r="E67" s="42">
        <f>VLOOKUP(D67,episodes!$A$1:$B$76,2,FALSE)</f>
        <v>28</v>
      </c>
      <c r="F67" s="37" t="str">
        <f>VLOOKUP(D67,episodes!$A$1:$E$76,5,FALSE)</f>
        <v>The Alternative Factor</v>
      </c>
      <c r="G67" s="37">
        <f>VLOOKUP(D67,episodes!$A$1:$D$76,3,FALSE)</f>
        <v>1</v>
      </c>
      <c r="H67" s="37">
        <f>VLOOKUP(D67,episodes!$A$1:$D$76,4,FALSE)</f>
        <v>27</v>
      </c>
      <c r="I67" s="36">
        <v>2</v>
      </c>
      <c r="J67" s="43" t="s">
        <v>85</v>
      </c>
    </row>
    <row r="68" spans="1:10" x14ac:dyDescent="0.3">
      <c r="A68" s="40" t="s">
        <v>1828</v>
      </c>
      <c r="B68" s="34" t="s">
        <v>766</v>
      </c>
      <c r="C68" s="35" t="s">
        <v>2333</v>
      </c>
      <c r="D68" s="48">
        <v>127</v>
      </c>
      <c r="E68" s="42">
        <f>VLOOKUP(D68,episodes!$A$1:$B$76,2,FALSE)</f>
        <v>28</v>
      </c>
      <c r="F68" s="37" t="str">
        <f>VLOOKUP(D68,episodes!$A$1:$E$76,5,FALSE)</f>
        <v>The Alternative Factor</v>
      </c>
      <c r="G68" s="37">
        <f>VLOOKUP(D68,episodes!$A$1:$D$76,3,FALSE)</f>
        <v>1</v>
      </c>
      <c r="H68" s="37">
        <f>VLOOKUP(D68,episodes!$A$1:$D$76,4,FALSE)</f>
        <v>27</v>
      </c>
      <c r="I68" s="36">
        <v>3</v>
      </c>
      <c r="J68" s="43" t="s">
        <v>85</v>
      </c>
    </row>
    <row r="69" spans="1:10" x14ac:dyDescent="0.3">
      <c r="A69" s="40" t="s">
        <v>1828</v>
      </c>
      <c r="B69" s="34" t="s">
        <v>765</v>
      </c>
      <c r="C69" s="35" t="s">
        <v>2330</v>
      </c>
      <c r="D69" s="48">
        <v>127</v>
      </c>
      <c r="E69" s="42">
        <f>VLOOKUP(D69,episodes!$A$1:$B$76,2,FALSE)</f>
        <v>28</v>
      </c>
      <c r="F69" s="37" t="str">
        <f>VLOOKUP(D69,episodes!$A$1:$E$76,5,FALSE)</f>
        <v>The Alternative Factor</v>
      </c>
      <c r="G69" s="37">
        <f>VLOOKUP(D69,episodes!$A$1:$D$76,3,FALSE)</f>
        <v>1</v>
      </c>
      <c r="H69" s="37">
        <f>VLOOKUP(D69,episodes!$A$1:$D$76,4,FALSE)</f>
        <v>27</v>
      </c>
      <c r="I69" s="36">
        <v>4</v>
      </c>
      <c r="J69" s="43" t="s">
        <v>85</v>
      </c>
    </row>
    <row r="70" spans="1:10" x14ac:dyDescent="0.3">
      <c r="A70" s="40" t="s">
        <v>1828</v>
      </c>
      <c r="B70" s="34" t="s">
        <v>765</v>
      </c>
      <c r="C70" s="35" t="s">
        <v>2630</v>
      </c>
      <c r="D70" s="48">
        <v>127</v>
      </c>
      <c r="E70" s="42">
        <f>VLOOKUP(D70,episodes!$A$1:$B$76,2,FALSE)</f>
        <v>28</v>
      </c>
      <c r="F70" s="37" t="str">
        <f>VLOOKUP(D70,episodes!$A$1:$E$76,5,FALSE)</f>
        <v>The Alternative Factor</v>
      </c>
      <c r="G70" s="37">
        <f>VLOOKUP(D70,episodes!$A$1:$D$76,3,FALSE)</f>
        <v>1</v>
      </c>
      <c r="H70" s="37">
        <f>VLOOKUP(D70,episodes!$A$1:$D$76,4,FALSE)</f>
        <v>27</v>
      </c>
      <c r="I70" s="36">
        <v>5</v>
      </c>
      <c r="J70" s="43" t="s">
        <v>85</v>
      </c>
    </row>
    <row r="71" spans="1:10" x14ac:dyDescent="0.3">
      <c r="A71" s="40" t="s">
        <v>1828</v>
      </c>
      <c r="B71" s="34" t="s">
        <v>765</v>
      </c>
      <c r="C71" s="35" t="s">
        <v>2630</v>
      </c>
      <c r="D71" s="48">
        <v>127</v>
      </c>
      <c r="E71" s="42">
        <f>VLOOKUP(D71,episodes!$A$1:$B$76,2,FALSE)</f>
        <v>28</v>
      </c>
      <c r="F71" s="37" t="str">
        <f>VLOOKUP(D71,episodes!$A$1:$E$76,5,FALSE)</f>
        <v>The Alternative Factor</v>
      </c>
      <c r="G71" s="37">
        <f>VLOOKUP(D71,episodes!$A$1:$D$76,3,FALSE)</f>
        <v>1</v>
      </c>
      <c r="H71" s="37">
        <f>VLOOKUP(D71,episodes!$A$1:$D$76,4,FALSE)</f>
        <v>27</v>
      </c>
      <c r="I71" s="36">
        <v>6</v>
      </c>
      <c r="J71" s="43" t="s">
        <v>85</v>
      </c>
    </row>
    <row r="72" spans="1:10" x14ac:dyDescent="0.3">
      <c r="A72" s="40" t="s">
        <v>1828</v>
      </c>
      <c r="B72" s="34" t="s">
        <v>765</v>
      </c>
      <c r="C72" s="35" t="s">
        <v>2331</v>
      </c>
      <c r="D72" s="48">
        <v>127</v>
      </c>
      <c r="E72" s="42">
        <f>VLOOKUP(D72,episodes!$A$1:$B$76,2,FALSE)</f>
        <v>28</v>
      </c>
      <c r="F72" s="37" t="str">
        <f>VLOOKUP(D72,episodes!$A$1:$E$76,5,FALSE)</f>
        <v>The Alternative Factor</v>
      </c>
      <c r="G72" s="37">
        <f>VLOOKUP(D72,episodes!$A$1:$D$76,3,FALSE)</f>
        <v>1</v>
      </c>
      <c r="H72" s="37">
        <f>VLOOKUP(D72,episodes!$A$1:$D$76,4,FALSE)</f>
        <v>27</v>
      </c>
      <c r="I72" s="36">
        <v>7</v>
      </c>
      <c r="J72" s="43" t="s">
        <v>85</v>
      </c>
    </row>
    <row r="73" spans="1:10" x14ac:dyDescent="0.3">
      <c r="A73" s="40" t="s">
        <v>1828</v>
      </c>
      <c r="B73" s="34" t="s">
        <v>766</v>
      </c>
      <c r="C73" s="35" t="s">
        <v>2633</v>
      </c>
      <c r="D73" s="48">
        <v>127</v>
      </c>
      <c r="E73" s="42">
        <f>VLOOKUP(D73,episodes!$A$1:$B$76,2,FALSE)</f>
        <v>28</v>
      </c>
      <c r="F73" s="37" t="str">
        <f>VLOOKUP(D73,episodes!$A$1:$E$76,5,FALSE)</f>
        <v>The Alternative Factor</v>
      </c>
      <c r="G73" s="37">
        <f>VLOOKUP(D73,episodes!$A$1:$D$76,3,FALSE)</f>
        <v>1</v>
      </c>
      <c r="H73" s="37">
        <f>VLOOKUP(D73,episodes!$A$1:$D$76,4,FALSE)</f>
        <v>27</v>
      </c>
      <c r="I73" s="36">
        <v>8</v>
      </c>
      <c r="J73" s="43" t="s">
        <v>85</v>
      </c>
    </row>
    <row r="74" spans="1:10" x14ac:dyDescent="0.3">
      <c r="A74" s="40" t="s">
        <v>1828</v>
      </c>
      <c r="B74" s="34" t="s">
        <v>766</v>
      </c>
      <c r="C74" s="35" t="s">
        <v>2354</v>
      </c>
      <c r="D74" s="48">
        <v>128</v>
      </c>
      <c r="E74" s="42">
        <f>VLOOKUP(D74,episodes!$A$1:$B$76,2,FALSE)</f>
        <v>29</v>
      </c>
      <c r="F74" s="37" t="str">
        <f>VLOOKUP(D74,episodes!$A$1:$E$76,5,FALSE)</f>
        <v>The City on the Edge of Forever</v>
      </c>
      <c r="G74" s="37">
        <f>VLOOKUP(D74,episodes!$A$1:$D$76,3,FALSE)</f>
        <v>1</v>
      </c>
      <c r="H74" s="37">
        <f>VLOOKUP(D74,episodes!$A$1:$D$76,4,FALSE)</f>
        <v>28</v>
      </c>
      <c r="I74" s="36">
        <v>0</v>
      </c>
      <c r="J74" s="43" t="s">
        <v>85</v>
      </c>
    </row>
    <row r="75" spans="1:10" x14ac:dyDescent="0.3">
      <c r="A75" s="40" t="s">
        <v>1828</v>
      </c>
      <c r="B75" s="34" t="s">
        <v>765</v>
      </c>
      <c r="C75" s="35" t="s">
        <v>2353</v>
      </c>
      <c r="D75" s="48">
        <v>128</v>
      </c>
      <c r="E75" s="42">
        <f>VLOOKUP(D75,episodes!$A$1:$B$76,2,FALSE)</f>
        <v>29</v>
      </c>
      <c r="F75" s="37" t="str">
        <f>VLOOKUP(D75,episodes!$A$1:$E$76,5,FALSE)</f>
        <v>The City on the Edge of Forever</v>
      </c>
      <c r="G75" s="37">
        <f>VLOOKUP(D75,episodes!$A$1:$D$76,3,FALSE)</f>
        <v>1</v>
      </c>
      <c r="H75" s="37">
        <f>VLOOKUP(D75,episodes!$A$1:$D$76,4,FALSE)</f>
        <v>28</v>
      </c>
      <c r="I75" s="36">
        <v>1</v>
      </c>
      <c r="J75" s="43" t="s">
        <v>85</v>
      </c>
    </row>
    <row r="76" spans="1:10" x14ac:dyDescent="0.3">
      <c r="A76" s="40" t="s">
        <v>1828</v>
      </c>
      <c r="B76" s="34" t="s">
        <v>765</v>
      </c>
      <c r="C76" s="35" t="s">
        <v>2145</v>
      </c>
      <c r="D76" s="48">
        <v>128</v>
      </c>
      <c r="E76" s="42">
        <f>VLOOKUP(D76,episodes!$A$1:$B$76,2,FALSE)</f>
        <v>29</v>
      </c>
      <c r="F76" s="37" t="str">
        <f>VLOOKUP(D76,episodes!$A$1:$E$76,5,FALSE)</f>
        <v>The City on the Edge of Forever</v>
      </c>
      <c r="G76" s="37">
        <f>VLOOKUP(D76,episodes!$A$1:$D$76,3,FALSE)</f>
        <v>1</v>
      </c>
      <c r="H76" s="37">
        <f>VLOOKUP(D76,episodes!$A$1:$D$76,4,FALSE)</f>
        <v>28</v>
      </c>
      <c r="I76" s="36">
        <v>2</v>
      </c>
      <c r="J76" s="43" t="s">
        <v>85</v>
      </c>
    </row>
    <row r="77" spans="1:10" x14ac:dyDescent="0.3">
      <c r="A77" s="40" t="s">
        <v>1828</v>
      </c>
      <c r="B77" s="34" t="s">
        <v>765</v>
      </c>
      <c r="C77" s="35" t="s">
        <v>2370</v>
      </c>
      <c r="D77" s="48">
        <v>129</v>
      </c>
      <c r="E77" s="42">
        <f>VLOOKUP(D77,episodes!$A$1:$B$76,2,FALSE)</f>
        <v>30</v>
      </c>
      <c r="F77" s="37" t="str">
        <f>VLOOKUP(D77,episodes!$A$1:$E$76,5,FALSE)</f>
        <v>Operation: Annihilate!</v>
      </c>
      <c r="G77" s="37">
        <f>VLOOKUP(D77,episodes!$A$1:$D$76,3,FALSE)</f>
        <v>1</v>
      </c>
      <c r="H77" s="37">
        <f>VLOOKUP(D77,episodes!$A$1:$D$76,4,FALSE)</f>
        <v>29</v>
      </c>
      <c r="I77" s="36">
        <v>0</v>
      </c>
      <c r="J77" s="43" t="s">
        <v>85</v>
      </c>
    </row>
    <row r="78" spans="1:10" x14ac:dyDescent="0.3">
      <c r="A78" s="40" t="s">
        <v>1828</v>
      </c>
      <c r="B78" s="34" t="s">
        <v>765</v>
      </c>
      <c r="C78" s="35" t="s">
        <v>2640</v>
      </c>
      <c r="D78" s="48">
        <v>129</v>
      </c>
      <c r="E78" s="42">
        <f>VLOOKUP(D78,episodes!$A$1:$B$76,2,FALSE)</f>
        <v>30</v>
      </c>
      <c r="F78" s="37" t="str">
        <f>VLOOKUP(D78,episodes!$A$1:$E$76,5,FALSE)</f>
        <v>Operation: Annihilate!</v>
      </c>
      <c r="G78" s="37">
        <f>VLOOKUP(D78,episodes!$A$1:$D$76,3,FALSE)</f>
        <v>1</v>
      </c>
      <c r="H78" s="37">
        <f>VLOOKUP(D78,episodes!$A$1:$D$76,4,FALSE)</f>
        <v>29</v>
      </c>
      <c r="I78" s="36">
        <v>1</v>
      </c>
      <c r="J78" s="43" t="s">
        <v>85</v>
      </c>
    </row>
    <row r="79" spans="1:10" x14ac:dyDescent="0.3">
      <c r="A79" s="40" t="s">
        <v>1828</v>
      </c>
      <c r="B79" s="34" t="s">
        <v>765</v>
      </c>
      <c r="C79" s="35" t="s">
        <v>2372</v>
      </c>
      <c r="D79" s="48">
        <v>129</v>
      </c>
      <c r="E79" s="42">
        <f>VLOOKUP(D79,episodes!$A$1:$B$76,2,FALSE)</f>
        <v>30</v>
      </c>
      <c r="F79" s="37" t="str">
        <f>VLOOKUP(D79,episodes!$A$1:$E$76,5,FALSE)</f>
        <v>Operation: Annihilate!</v>
      </c>
      <c r="G79" s="37">
        <f>VLOOKUP(D79,episodes!$A$1:$D$76,3,FALSE)</f>
        <v>1</v>
      </c>
      <c r="H79" s="37">
        <f>VLOOKUP(D79,episodes!$A$1:$D$76,4,FALSE)</f>
        <v>29</v>
      </c>
      <c r="I79" s="36">
        <v>2</v>
      </c>
      <c r="J79" s="43" t="s">
        <v>85</v>
      </c>
    </row>
    <row r="80" spans="1:10" x14ac:dyDescent="0.3">
      <c r="A80" s="40" t="s">
        <v>1828</v>
      </c>
      <c r="B80" s="34" t="s">
        <v>766</v>
      </c>
      <c r="C80" s="35" t="s">
        <v>2372</v>
      </c>
      <c r="D80" s="48">
        <v>129</v>
      </c>
      <c r="E80" s="42">
        <f>VLOOKUP(D80,episodes!$A$1:$B$76,2,FALSE)</f>
        <v>30</v>
      </c>
      <c r="F80" s="37" t="str">
        <f>VLOOKUP(D80,episodes!$A$1:$E$76,5,FALSE)</f>
        <v>Operation: Annihilate!</v>
      </c>
      <c r="G80" s="37">
        <f>VLOOKUP(D80,episodes!$A$1:$D$76,3,FALSE)</f>
        <v>1</v>
      </c>
      <c r="H80" s="37">
        <f>VLOOKUP(D80,episodes!$A$1:$D$76,4,FALSE)</f>
        <v>29</v>
      </c>
      <c r="I80" s="36">
        <v>3</v>
      </c>
      <c r="J80" s="43" t="s">
        <v>85</v>
      </c>
    </row>
    <row r="81" spans="1:10" x14ac:dyDescent="0.3">
      <c r="A81" s="40" t="s">
        <v>1828</v>
      </c>
      <c r="B81" s="34" t="s">
        <v>765</v>
      </c>
      <c r="C81" s="35" t="s">
        <v>2373</v>
      </c>
      <c r="D81" s="48">
        <v>129</v>
      </c>
      <c r="E81" s="42">
        <f>VLOOKUP(D81,episodes!$A$1:$B$76,2,FALSE)</f>
        <v>30</v>
      </c>
      <c r="F81" s="37" t="str">
        <f>VLOOKUP(D81,episodes!$A$1:$E$76,5,FALSE)</f>
        <v>Operation: Annihilate!</v>
      </c>
      <c r="G81" s="37">
        <f>VLOOKUP(D81,episodes!$A$1:$D$76,3,FALSE)</f>
        <v>1</v>
      </c>
      <c r="H81" s="37">
        <f>VLOOKUP(D81,episodes!$A$1:$D$76,4,FALSE)</f>
        <v>29</v>
      </c>
      <c r="I81" s="36">
        <v>4</v>
      </c>
      <c r="J81" s="43" t="s">
        <v>85</v>
      </c>
    </row>
    <row r="82" spans="1:10" x14ac:dyDescent="0.3">
      <c r="A82" s="40" t="s">
        <v>1828</v>
      </c>
      <c r="B82" s="34" t="s">
        <v>766</v>
      </c>
      <c r="C82" s="35" t="s">
        <v>2378</v>
      </c>
      <c r="D82" s="48">
        <v>129</v>
      </c>
      <c r="E82" s="42">
        <f>VLOOKUP(D82,episodes!$A$1:$B$76,2,FALSE)</f>
        <v>30</v>
      </c>
      <c r="F82" s="37" t="str">
        <f>VLOOKUP(D82,episodes!$A$1:$E$76,5,FALSE)</f>
        <v>Operation: Annihilate!</v>
      </c>
      <c r="G82" s="37">
        <f>VLOOKUP(D82,episodes!$A$1:$D$76,3,FALSE)</f>
        <v>1</v>
      </c>
      <c r="H82" s="37">
        <f>VLOOKUP(D82,episodes!$A$1:$D$76,4,FALSE)</f>
        <v>29</v>
      </c>
      <c r="I82" s="36">
        <v>5</v>
      </c>
      <c r="J82" s="43" t="s">
        <v>85</v>
      </c>
    </row>
    <row r="83" spans="1:10" x14ac:dyDescent="0.3">
      <c r="A83" s="40" t="s">
        <v>1828</v>
      </c>
      <c r="B83" s="34" t="s">
        <v>765</v>
      </c>
      <c r="C83" s="35" t="s">
        <v>2641</v>
      </c>
      <c r="D83" s="48">
        <v>129</v>
      </c>
      <c r="E83" s="42">
        <f>VLOOKUP(D83,episodes!$A$1:$B$76,2,FALSE)</f>
        <v>30</v>
      </c>
      <c r="F83" s="37" t="str">
        <f>VLOOKUP(D83,episodes!$A$1:$E$76,5,FALSE)</f>
        <v>Operation: Annihilate!</v>
      </c>
      <c r="G83" s="37">
        <f>VLOOKUP(D83,episodes!$A$1:$D$76,3,FALSE)</f>
        <v>1</v>
      </c>
      <c r="H83" s="37">
        <f>VLOOKUP(D83,episodes!$A$1:$D$76,4,FALSE)</f>
        <v>29</v>
      </c>
      <c r="I83" s="36">
        <v>6</v>
      </c>
      <c r="J83" s="43" t="s">
        <v>85</v>
      </c>
    </row>
    <row r="84" spans="1:10" x14ac:dyDescent="0.3">
      <c r="A84" s="40" t="s">
        <v>1828</v>
      </c>
      <c r="B84" s="34" t="s">
        <v>765</v>
      </c>
      <c r="C84" s="35" t="s">
        <v>2375</v>
      </c>
      <c r="D84" s="48">
        <v>129</v>
      </c>
      <c r="E84" s="42">
        <f>VLOOKUP(D84,episodes!$A$1:$B$76,2,FALSE)</f>
        <v>30</v>
      </c>
      <c r="F84" s="37" t="str">
        <f>VLOOKUP(D84,episodes!$A$1:$E$76,5,FALSE)</f>
        <v>Operation: Annihilate!</v>
      </c>
      <c r="G84" s="37">
        <f>VLOOKUP(D84,episodes!$A$1:$D$76,3,FALSE)</f>
        <v>1</v>
      </c>
      <c r="H84" s="37">
        <f>VLOOKUP(D84,episodes!$A$1:$D$76,4,FALSE)</f>
        <v>29</v>
      </c>
      <c r="I84" s="36">
        <v>7</v>
      </c>
      <c r="J84" s="43" t="s">
        <v>85</v>
      </c>
    </row>
    <row r="85" spans="1:10" x14ac:dyDescent="0.3">
      <c r="A85" s="40" t="s">
        <v>1828</v>
      </c>
      <c r="B85" s="34" t="s">
        <v>765</v>
      </c>
      <c r="C85" s="35" t="s">
        <v>2630</v>
      </c>
      <c r="D85" s="48">
        <v>129</v>
      </c>
      <c r="E85" s="42">
        <f>VLOOKUP(D85,episodes!$A$1:$B$76,2,FALSE)</f>
        <v>30</v>
      </c>
      <c r="F85" s="37" t="str">
        <f>VLOOKUP(D85,episodes!$A$1:$E$76,5,FALSE)</f>
        <v>Operation: Annihilate!</v>
      </c>
      <c r="G85" s="37">
        <f>VLOOKUP(D85,episodes!$A$1:$D$76,3,FALSE)</f>
        <v>1</v>
      </c>
      <c r="H85" s="37">
        <f>VLOOKUP(D85,episodes!$A$1:$D$76,4,FALSE)</f>
        <v>29</v>
      </c>
      <c r="I85" s="36">
        <v>8</v>
      </c>
      <c r="J85" s="43" t="s">
        <v>85</v>
      </c>
    </row>
    <row r="86" spans="1:10" x14ac:dyDescent="0.3">
      <c r="A86" s="40" t="s">
        <v>1828</v>
      </c>
      <c r="B86" s="34" t="s">
        <v>765</v>
      </c>
      <c r="C86" s="35" t="s">
        <v>2642</v>
      </c>
      <c r="D86" s="48">
        <v>129</v>
      </c>
      <c r="E86" s="42">
        <f>VLOOKUP(D86,episodes!$A$1:$B$76,2,FALSE)</f>
        <v>30</v>
      </c>
      <c r="F86" s="37" t="str">
        <f>VLOOKUP(D86,episodes!$A$1:$E$76,5,FALSE)</f>
        <v>Operation: Annihilate!</v>
      </c>
      <c r="G86" s="37">
        <f>VLOOKUP(D86,episodes!$A$1:$D$76,3,FALSE)</f>
        <v>1</v>
      </c>
      <c r="H86" s="37">
        <f>VLOOKUP(D86,episodes!$A$1:$D$76,4,FALSE)</f>
        <v>29</v>
      </c>
      <c r="I86" s="36">
        <v>9</v>
      </c>
      <c r="J86" s="43" t="s">
        <v>85</v>
      </c>
    </row>
    <row r="87" spans="1:10" x14ac:dyDescent="0.3">
      <c r="A87" s="40" t="s">
        <v>1828</v>
      </c>
      <c r="B87" s="34" t="s">
        <v>765</v>
      </c>
      <c r="C87" s="35" t="s">
        <v>2377</v>
      </c>
      <c r="D87" s="48">
        <v>129</v>
      </c>
      <c r="E87" s="42">
        <f>VLOOKUP(D87,episodes!$A$1:$B$76,2,FALSE)</f>
        <v>30</v>
      </c>
      <c r="F87" s="37" t="str">
        <f>VLOOKUP(D87,episodes!$A$1:$E$76,5,FALSE)</f>
        <v>Operation: Annihilate!</v>
      </c>
      <c r="G87" s="37">
        <f>VLOOKUP(D87,episodes!$A$1:$D$76,3,FALSE)</f>
        <v>1</v>
      </c>
      <c r="H87" s="37">
        <f>VLOOKUP(D87,episodes!$A$1:$D$76,4,FALSE)</f>
        <v>29</v>
      </c>
      <c r="I87" s="36">
        <v>10</v>
      </c>
      <c r="J87" s="43" t="s">
        <v>85</v>
      </c>
    </row>
    <row r="88" spans="1:10" x14ac:dyDescent="0.3">
      <c r="A88" s="40" t="s">
        <v>1828</v>
      </c>
      <c r="B88" s="34" t="s">
        <v>765</v>
      </c>
      <c r="C88" s="35" t="s">
        <v>2634</v>
      </c>
      <c r="D88" s="48">
        <v>201</v>
      </c>
      <c r="E88" s="42">
        <f>VLOOKUP(D88,episodes!$A$1:$B$76,2,FALSE)</f>
        <v>31</v>
      </c>
      <c r="F88" s="37" t="str">
        <f>VLOOKUP(D88,episodes!$A$1:$E$76,5,FALSE)</f>
        <v>Amok Time</v>
      </c>
      <c r="G88" s="37">
        <f>VLOOKUP(D88,episodes!$A$1:$D$76,3,FALSE)</f>
        <v>2</v>
      </c>
      <c r="H88" s="37">
        <f>VLOOKUP(D88,episodes!$A$1:$D$76,4,FALSE)</f>
        <v>1</v>
      </c>
      <c r="I88" s="36">
        <v>0</v>
      </c>
      <c r="J88" s="43" t="s">
        <v>85</v>
      </c>
    </row>
    <row r="89" spans="1:10" x14ac:dyDescent="0.3">
      <c r="A89" s="40" t="s">
        <v>1828</v>
      </c>
      <c r="B89" s="34" t="s">
        <v>765</v>
      </c>
      <c r="C89" s="35" t="s">
        <v>2635</v>
      </c>
      <c r="D89" s="48">
        <v>201</v>
      </c>
      <c r="E89" s="42">
        <f>VLOOKUP(D89,episodes!$A$1:$B$76,2,FALSE)</f>
        <v>31</v>
      </c>
      <c r="F89" s="37" t="str">
        <f>VLOOKUP(D89,episodes!$A$1:$E$76,5,FALSE)</f>
        <v>Amok Time</v>
      </c>
      <c r="G89" s="37">
        <f>VLOOKUP(D89,episodes!$A$1:$D$76,3,FALSE)</f>
        <v>2</v>
      </c>
      <c r="H89" s="37">
        <f>VLOOKUP(D89,episodes!$A$1:$D$76,4,FALSE)</f>
        <v>1</v>
      </c>
      <c r="I89" s="36">
        <v>1</v>
      </c>
      <c r="J89" s="43" t="s">
        <v>85</v>
      </c>
    </row>
    <row r="90" spans="1:10" x14ac:dyDescent="0.3">
      <c r="A90" s="40" t="s">
        <v>1828</v>
      </c>
      <c r="B90" s="34" t="s">
        <v>766</v>
      </c>
      <c r="C90" s="35" t="s">
        <v>2635</v>
      </c>
      <c r="D90" s="48">
        <v>201</v>
      </c>
      <c r="E90" s="42">
        <f>VLOOKUP(D90,episodes!$A$1:$B$76,2,FALSE)</f>
        <v>31</v>
      </c>
      <c r="F90" s="37" t="str">
        <f>VLOOKUP(D90,episodes!$A$1:$E$76,5,FALSE)</f>
        <v>Amok Time</v>
      </c>
      <c r="G90" s="37">
        <f>VLOOKUP(D90,episodes!$A$1:$D$76,3,FALSE)</f>
        <v>2</v>
      </c>
      <c r="H90" s="37">
        <f>VLOOKUP(D90,episodes!$A$1:$D$76,4,FALSE)</f>
        <v>1</v>
      </c>
      <c r="I90" s="36">
        <v>2</v>
      </c>
      <c r="J90" s="43" t="s">
        <v>85</v>
      </c>
    </row>
    <row r="91" spans="1:10" x14ac:dyDescent="0.3">
      <c r="A91" s="40" t="s">
        <v>1828</v>
      </c>
      <c r="B91" s="34" t="s">
        <v>765</v>
      </c>
      <c r="C91" s="35" t="s">
        <v>2003</v>
      </c>
      <c r="D91" s="48">
        <v>201</v>
      </c>
      <c r="E91" s="42">
        <f>VLOOKUP(D91,episodes!$A$1:$B$76,2,FALSE)</f>
        <v>31</v>
      </c>
      <c r="F91" s="37" t="str">
        <f>VLOOKUP(D91,episodes!$A$1:$E$76,5,FALSE)</f>
        <v>Amok Time</v>
      </c>
      <c r="G91" s="37">
        <f>VLOOKUP(D91,episodes!$A$1:$D$76,3,FALSE)</f>
        <v>2</v>
      </c>
      <c r="H91" s="37">
        <f>VLOOKUP(D91,episodes!$A$1:$D$76,4,FALSE)</f>
        <v>1</v>
      </c>
      <c r="I91" s="36">
        <v>3</v>
      </c>
      <c r="J91" s="43" t="s">
        <v>85</v>
      </c>
    </row>
    <row r="92" spans="1:10" x14ac:dyDescent="0.3">
      <c r="A92" s="40" t="s">
        <v>1828</v>
      </c>
      <c r="B92" s="34" t="s">
        <v>765</v>
      </c>
      <c r="C92" s="35" t="s">
        <v>2406</v>
      </c>
      <c r="D92" s="48">
        <v>201</v>
      </c>
      <c r="E92" s="42">
        <f>VLOOKUP(D92,episodes!$A$1:$B$76,2,FALSE)</f>
        <v>31</v>
      </c>
      <c r="F92" s="37" t="str">
        <f>VLOOKUP(D92,episodes!$A$1:$E$76,5,FALSE)</f>
        <v>Amok Time</v>
      </c>
      <c r="G92" s="37">
        <f>VLOOKUP(D92,episodes!$A$1:$D$76,3,FALSE)</f>
        <v>2</v>
      </c>
      <c r="H92" s="37">
        <f>VLOOKUP(D92,episodes!$A$1:$D$76,4,FALSE)</f>
        <v>1</v>
      </c>
      <c r="I92" s="36">
        <v>4</v>
      </c>
      <c r="J92" s="43" t="s">
        <v>85</v>
      </c>
    </row>
    <row r="93" spans="1:10" x14ac:dyDescent="0.3">
      <c r="A93" s="40" t="s">
        <v>1828</v>
      </c>
      <c r="B93" s="34" t="s">
        <v>765</v>
      </c>
      <c r="C93" s="35" t="s">
        <v>2407</v>
      </c>
      <c r="D93" s="48">
        <v>201</v>
      </c>
      <c r="E93" s="42">
        <f>VLOOKUP(D93,episodes!$A$1:$B$76,2,FALSE)</f>
        <v>31</v>
      </c>
      <c r="F93" s="37" t="str">
        <f>VLOOKUP(D93,episodes!$A$1:$E$76,5,FALSE)</f>
        <v>Amok Time</v>
      </c>
      <c r="G93" s="37">
        <f>VLOOKUP(D93,episodes!$A$1:$D$76,3,FALSE)</f>
        <v>2</v>
      </c>
      <c r="H93" s="37">
        <f>VLOOKUP(D93,episodes!$A$1:$D$76,4,FALSE)</f>
        <v>1</v>
      </c>
      <c r="I93" s="36">
        <v>5</v>
      </c>
      <c r="J93" s="43" t="s">
        <v>85</v>
      </c>
    </row>
    <row r="94" spans="1:10" x14ac:dyDescent="0.3">
      <c r="A94" s="40" t="s">
        <v>1828</v>
      </c>
      <c r="B94" s="34" t="s">
        <v>766</v>
      </c>
      <c r="C94" s="35" t="s">
        <v>2413</v>
      </c>
      <c r="D94" s="48">
        <v>201</v>
      </c>
      <c r="E94" s="42">
        <f>VLOOKUP(D94,episodes!$A$1:$B$76,2,FALSE)</f>
        <v>31</v>
      </c>
      <c r="F94" s="37" t="str">
        <f>VLOOKUP(D94,episodes!$A$1:$E$76,5,FALSE)</f>
        <v>Amok Time</v>
      </c>
      <c r="G94" s="37">
        <f>VLOOKUP(D94,episodes!$A$1:$D$76,3,FALSE)</f>
        <v>2</v>
      </c>
      <c r="H94" s="37">
        <f>VLOOKUP(D94,episodes!$A$1:$D$76,4,FALSE)</f>
        <v>1</v>
      </c>
      <c r="I94" s="36">
        <v>6</v>
      </c>
      <c r="J94" s="43" t="s">
        <v>85</v>
      </c>
    </row>
    <row r="95" spans="1:10" x14ac:dyDescent="0.3">
      <c r="A95" s="40" t="s">
        <v>1828</v>
      </c>
      <c r="B95" s="34" t="s">
        <v>765</v>
      </c>
      <c r="C95" s="35" t="s">
        <v>2408</v>
      </c>
      <c r="D95" s="48">
        <v>201</v>
      </c>
      <c r="E95" s="42">
        <f>VLOOKUP(D95,episodes!$A$1:$B$76,2,FALSE)</f>
        <v>31</v>
      </c>
      <c r="F95" s="37" t="str">
        <f>VLOOKUP(D95,episodes!$A$1:$E$76,5,FALSE)</f>
        <v>Amok Time</v>
      </c>
      <c r="G95" s="37">
        <f>VLOOKUP(D95,episodes!$A$1:$D$76,3,FALSE)</f>
        <v>2</v>
      </c>
      <c r="H95" s="37">
        <f>VLOOKUP(D95,episodes!$A$1:$D$76,4,FALSE)</f>
        <v>1</v>
      </c>
      <c r="I95" s="36">
        <v>7</v>
      </c>
      <c r="J95" s="43" t="s">
        <v>85</v>
      </c>
    </row>
    <row r="96" spans="1:10" x14ac:dyDescent="0.3">
      <c r="A96" s="40" t="s">
        <v>1828</v>
      </c>
      <c r="B96" s="34" t="s">
        <v>765</v>
      </c>
      <c r="C96" s="35" t="s">
        <v>2410</v>
      </c>
      <c r="D96" s="48">
        <v>201</v>
      </c>
      <c r="E96" s="42">
        <f>VLOOKUP(D96,episodes!$A$1:$B$76,2,FALSE)</f>
        <v>31</v>
      </c>
      <c r="F96" s="37" t="str">
        <f>VLOOKUP(D96,episodes!$A$1:$E$76,5,FALSE)</f>
        <v>Amok Time</v>
      </c>
      <c r="G96" s="37">
        <f>VLOOKUP(D96,episodes!$A$1:$D$76,3,FALSE)</f>
        <v>2</v>
      </c>
      <c r="H96" s="37">
        <f>VLOOKUP(D96,episodes!$A$1:$D$76,4,FALSE)</f>
        <v>1</v>
      </c>
      <c r="I96" s="36">
        <v>8</v>
      </c>
      <c r="J96" s="43" t="s">
        <v>85</v>
      </c>
    </row>
    <row r="97" spans="1:10" x14ac:dyDescent="0.3">
      <c r="A97" s="40" t="s">
        <v>1828</v>
      </c>
      <c r="B97" s="34" t="s">
        <v>765</v>
      </c>
      <c r="C97" s="35" t="s">
        <v>2409</v>
      </c>
      <c r="D97" s="48">
        <v>201</v>
      </c>
      <c r="E97" s="42">
        <f>VLOOKUP(D97,episodes!$A$1:$B$76,2,FALSE)</f>
        <v>31</v>
      </c>
      <c r="F97" s="37" t="str">
        <f>VLOOKUP(D97,episodes!$A$1:$E$76,5,FALSE)</f>
        <v>Amok Time</v>
      </c>
      <c r="G97" s="37">
        <f>VLOOKUP(D97,episodes!$A$1:$D$76,3,FALSE)</f>
        <v>2</v>
      </c>
      <c r="H97" s="37">
        <f>VLOOKUP(D97,episodes!$A$1:$D$76,4,FALSE)</f>
        <v>1</v>
      </c>
      <c r="I97" s="36">
        <v>9</v>
      </c>
      <c r="J97" s="43" t="s">
        <v>85</v>
      </c>
    </row>
    <row r="98" spans="1:10" x14ac:dyDescent="0.3">
      <c r="A98" s="40" t="s">
        <v>1828</v>
      </c>
      <c r="B98" s="34" t="s">
        <v>766</v>
      </c>
      <c r="C98" s="35" t="s">
        <v>2950</v>
      </c>
      <c r="D98" s="48">
        <v>201</v>
      </c>
      <c r="E98" s="42">
        <f>VLOOKUP(D98,episodes!$A$1:$B$76,2,FALSE)</f>
        <v>31</v>
      </c>
      <c r="F98" s="37" t="str">
        <f>VLOOKUP(D98,episodes!$A$1:$E$76,5,FALSE)</f>
        <v>Amok Time</v>
      </c>
      <c r="G98" s="37">
        <f>VLOOKUP(D98,episodes!$A$1:$D$76,3,FALSE)</f>
        <v>2</v>
      </c>
      <c r="H98" s="37">
        <f>VLOOKUP(D98,episodes!$A$1:$D$76,4,FALSE)</f>
        <v>1</v>
      </c>
      <c r="I98" s="36">
        <v>10</v>
      </c>
      <c r="J98" s="43" t="s">
        <v>85</v>
      </c>
    </row>
    <row r="99" spans="1:10" x14ac:dyDescent="0.3">
      <c r="A99" s="40" t="s">
        <v>1828</v>
      </c>
      <c r="B99" s="34" t="s">
        <v>765</v>
      </c>
      <c r="C99" s="35" t="s">
        <v>2412</v>
      </c>
      <c r="D99" s="48">
        <v>201</v>
      </c>
      <c r="E99" s="42">
        <f>VLOOKUP(D99,episodes!$A$1:$B$76,2,FALSE)</f>
        <v>31</v>
      </c>
      <c r="F99" s="37" t="str">
        <f>VLOOKUP(D99,episodes!$A$1:$E$76,5,FALSE)</f>
        <v>Amok Time</v>
      </c>
      <c r="G99" s="37">
        <f>VLOOKUP(D99,episodes!$A$1:$D$76,3,FALSE)</f>
        <v>2</v>
      </c>
      <c r="H99" s="37">
        <f>VLOOKUP(D99,episodes!$A$1:$D$76,4,FALSE)</f>
        <v>1</v>
      </c>
      <c r="I99" s="36">
        <v>11</v>
      </c>
      <c r="J99" s="43" t="s">
        <v>85</v>
      </c>
    </row>
    <row r="100" spans="1:10" x14ac:dyDescent="0.3">
      <c r="A100" s="40" t="s">
        <v>1828</v>
      </c>
      <c r="B100" s="34" t="s">
        <v>765</v>
      </c>
      <c r="C100" s="35" t="s">
        <v>2411</v>
      </c>
      <c r="D100" s="48">
        <v>201</v>
      </c>
      <c r="E100" s="42">
        <f>VLOOKUP(D100,episodes!$A$1:$B$76,2,FALSE)</f>
        <v>31</v>
      </c>
      <c r="F100" s="37" t="str">
        <f>VLOOKUP(D100,episodes!$A$1:$E$76,5,FALSE)</f>
        <v>Amok Time</v>
      </c>
      <c r="G100" s="37">
        <f>VLOOKUP(D100,episodes!$A$1:$D$76,3,FALSE)</f>
        <v>2</v>
      </c>
      <c r="H100" s="37">
        <f>VLOOKUP(D100,episodes!$A$1:$D$76,4,FALSE)</f>
        <v>1</v>
      </c>
      <c r="I100" s="36">
        <v>12</v>
      </c>
      <c r="J100" s="43" t="s">
        <v>85</v>
      </c>
    </row>
    <row r="101" spans="1:10" x14ac:dyDescent="0.3">
      <c r="A101" s="40" t="s">
        <v>1828</v>
      </c>
      <c r="B101" s="34" t="s">
        <v>765</v>
      </c>
      <c r="C101" s="35" t="s">
        <v>2429</v>
      </c>
      <c r="D101" s="48">
        <v>202</v>
      </c>
      <c r="E101" s="42">
        <f>VLOOKUP(D101,episodes!$A$1:$B$76,2,FALSE)</f>
        <v>32</v>
      </c>
      <c r="F101" s="37" t="str">
        <f>VLOOKUP(D101,episodes!$A$1:$E$76,5,FALSE)</f>
        <v>Who Mourns for Adonais?</v>
      </c>
      <c r="G101" s="37">
        <f>VLOOKUP(D101,episodes!$A$1:$D$76,3,FALSE)</f>
        <v>2</v>
      </c>
      <c r="H101" s="37">
        <f>VLOOKUP(D101,episodes!$A$1:$D$76,4,FALSE)</f>
        <v>2</v>
      </c>
      <c r="I101" s="36">
        <v>0</v>
      </c>
      <c r="J101" s="43" t="s">
        <v>85</v>
      </c>
    </row>
    <row r="102" spans="1:10" x14ac:dyDescent="0.3">
      <c r="A102" s="40" t="s">
        <v>1828</v>
      </c>
      <c r="B102" s="34" t="s">
        <v>766</v>
      </c>
      <c r="C102" s="35" t="s">
        <v>2430</v>
      </c>
      <c r="D102" s="48">
        <v>202</v>
      </c>
      <c r="E102" s="42">
        <f>VLOOKUP(D102,episodes!$A$1:$B$76,2,FALSE)</f>
        <v>32</v>
      </c>
      <c r="F102" s="37" t="str">
        <f>VLOOKUP(D102,episodes!$A$1:$E$76,5,FALSE)</f>
        <v>Who Mourns for Adonais?</v>
      </c>
      <c r="G102" s="37">
        <f>VLOOKUP(D102,episodes!$A$1:$D$76,3,FALSE)</f>
        <v>2</v>
      </c>
      <c r="H102" s="37">
        <f>VLOOKUP(D102,episodes!$A$1:$D$76,4,FALSE)</f>
        <v>2</v>
      </c>
      <c r="I102" s="36">
        <v>1</v>
      </c>
      <c r="J102" s="43" t="s">
        <v>85</v>
      </c>
    </row>
    <row r="103" spans="1:10" x14ac:dyDescent="0.3">
      <c r="A103" s="40" t="s">
        <v>1828</v>
      </c>
      <c r="B103" s="34" t="s">
        <v>766</v>
      </c>
      <c r="C103" s="35" t="s">
        <v>1442</v>
      </c>
      <c r="D103" s="48">
        <v>202</v>
      </c>
      <c r="E103" s="42">
        <f>VLOOKUP(D103,episodes!$A$1:$B$76,2,FALSE)</f>
        <v>32</v>
      </c>
      <c r="F103" s="37" t="str">
        <f>VLOOKUP(D103,episodes!$A$1:$E$76,5,FALSE)</f>
        <v>Who Mourns for Adonais?</v>
      </c>
      <c r="G103" s="37">
        <f>VLOOKUP(D103,episodes!$A$1:$D$76,3,FALSE)</f>
        <v>2</v>
      </c>
      <c r="H103" s="37">
        <f>VLOOKUP(D103,episodes!$A$1:$D$76,4,FALSE)</f>
        <v>2</v>
      </c>
      <c r="I103" s="36">
        <v>2</v>
      </c>
      <c r="J103" s="43" t="s">
        <v>85</v>
      </c>
    </row>
    <row r="104" spans="1:10" x14ac:dyDescent="0.3">
      <c r="A104" s="40" t="s">
        <v>1828</v>
      </c>
      <c r="B104" s="34" t="s">
        <v>766</v>
      </c>
      <c r="C104" s="35" t="s">
        <v>2432</v>
      </c>
      <c r="D104" s="48">
        <v>202</v>
      </c>
      <c r="E104" s="42">
        <f>VLOOKUP(D104,episodes!$A$1:$B$76,2,FALSE)</f>
        <v>32</v>
      </c>
      <c r="F104" s="37" t="str">
        <f>VLOOKUP(D104,episodes!$A$1:$E$76,5,FALSE)</f>
        <v>Who Mourns for Adonais?</v>
      </c>
      <c r="G104" s="37">
        <f>VLOOKUP(D104,episodes!$A$1:$D$76,3,FALSE)</f>
        <v>2</v>
      </c>
      <c r="H104" s="37">
        <f>VLOOKUP(D104,episodes!$A$1:$D$76,4,FALSE)</f>
        <v>2</v>
      </c>
      <c r="I104" s="36">
        <v>3</v>
      </c>
      <c r="J104" s="43" t="s">
        <v>85</v>
      </c>
    </row>
    <row r="105" spans="1:10" x14ac:dyDescent="0.3">
      <c r="A105" s="40" t="s">
        <v>1828</v>
      </c>
      <c r="B105" s="34" t="s">
        <v>766</v>
      </c>
      <c r="C105" s="35" t="s">
        <v>2431</v>
      </c>
      <c r="D105" s="48">
        <v>202</v>
      </c>
      <c r="E105" s="42">
        <f>VLOOKUP(D105,episodes!$A$1:$B$76,2,FALSE)</f>
        <v>32</v>
      </c>
      <c r="F105" s="37" t="str">
        <f>VLOOKUP(D105,episodes!$A$1:$E$76,5,FALSE)</f>
        <v>Who Mourns for Adonais?</v>
      </c>
      <c r="G105" s="37">
        <f>VLOOKUP(D105,episodes!$A$1:$D$76,3,FALSE)</f>
        <v>2</v>
      </c>
      <c r="H105" s="37">
        <f>VLOOKUP(D105,episodes!$A$1:$D$76,4,FALSE)</f>
        <v>2</v>
      </c>
      <c r="I105" s="36">
        <v>4</v>
      </c>
      <c r="J105" s="43" t="s">
        <v>85</v>
      </c>
    </row>
    <row r="106" spans="1:10" x14ac:dyDescent="0.3">
      <c r="A106" s="40" t="s">
        <v>1828</v>
      </c>
      <c r="B106" s="34" t="s">
        <v>765</v>
      </c>
      <c r="C106" s="35" t="s">
        <v>2630</v>
      </c>
      <c r="D106" s="48">
        <v>202</v>
      </c>
      <c r="E106" s="42">
        <f>VLOOKUP(D106,episodes!$A$1:$B$76,2,FALSE)</f>
        <v>32</v>
      </c>
      <c r="F106" s="37" t="str">
        <f>VLOOKUP(D106,episodes!$A$1:$E$76,5,FALSE)</f>
        <v>Who Mourns for Adonais?</v>
      </c>
      <c r="G106" s="37">
        <f>VLOOKUP(D106,episodes!$A$1:$D$76,3,FALSE)</f>
        <v>2</v>
      </c>
      <c r="H106" s="37">
        <f>VLOOKUP(D106,episodes!$A$1:$D$76,4,FALSE)</f>
        <v>2</v>
      </c>
      <c r="I106" s="36">
        <v>5</v>
      </c>
      <c r="J106" s="43" t="s">
        <v>85</v>
      </c>
    </row>
    <row r="107" spans="1:10" x14ac:dyDescent="0.3">
      <c r="A107" s="40" t="s">
        <v>1828</v>
      </c>
      <c r="B107" s="34" t="s">
        <v>766</v>
      </c>
      <c r="C107" s="35" t="s">
        <v>2630</v>
      </c>
      <c r="D107" s="48">
        <v>202</v>
      </c>
      <c r="E107" s="42">
        <f>VLOOKUP(D107,episodes!$A$1:$B$76,2,FALSE)</f>
        <v>32</v>
      </c>
      <c r="F107" s="37" t="str">
        <f>VLOOKUP(D107,episodes!$A$1:$E$76,5,FALSE)</f>
        <v>Who Mourns for Adonais?</v>
      </c>
      <c r="G107" s="37">
        <f>VLOOKUP(D107,episodes!$A$1:$D$76,3,FALSE)</f>
        <v>2</v>
      </c>
      <c r="H107" s="37">
        <f>VLOOKUP(D107,episodes!$A$1:$D$76,4,FALSE)</f>
        <v>2</v>
      </c>
      <c r="I107" s="36">
        <v>6</v>
      </c>
      <c r="J107" s="43" t="s">
        <v>85</v>
      </c>
    </row>
    <row r="108" spans="1:10" x14ac:dyDescent="0.3">
      <c r="A108" s="40" t="s">
        <v>1828</v>
      </c>
      <c r="B108" s="34" t="s">
        <v>765</v>
      </c>
      <c r="C108" s="35" t="s">
        <v>2635</v>
      </c>
      <c r="D108" s="41">
        <v>203</v>
      </c>
      <c r="E108" s="42">
        <f>VLOOKUP(D108,episodes!$A$1:$B$76,2,FALSE)</f>
        <v>33</v>
      </c>
      <c r="F108" s="37" t="str">
        <f>VLOOKUP(D108,episodes!$A$1:$E$76,5,FALSE)</f>
        <v>The Changeling</v>
      </c>
      <c r="G108" s="37">
        <f>VLOOKUP(D108,episodes!$A$1:$D$76,3,FALSE)</f>
        <v>2</v>
      </c>
      <c r="H108" s="37">
        <f>VLOOKUP(D108,episodes!$A$1:$D$76,4,FALSE)</f>
        <v>3</v>
      </c>
      <c r="I108" s="36">
        <v>0</v>
      </c>
      <c r="J108" s="43" t="s">
        <v>85</v>
      </c>
    </row>
    <row r="109" spans="1:10" x14ac:dyDescent="0.3">
      <c r="A109" s="40" t="s">
        <v>1828</v>
      </c>
      <c r="B109" s="34" t="s">
        <v>765</v>
      </c>
      <c r="C109" s="35" t="s">
        <v>2636</v>
      </c>
      <c r="D109" s="41">
        <v>203</v>
      </c>
      <c r="E109" s="42">
        <f>VLOOKUP(D109,episodes!$A$1:$B$76,2,FALSE)</f>
        <v>33</v>
      </c>
      <c r="F109" s="37" t="str">
        <f>VLOOKUP(D109,episodes!$A$1:$E$76,5,FALSE)</f>
        <v>The Changeling</v>
      </c>
      <c r="G109" s="37">
        <f>VLOOKUP(D109,episodes!$A$1:$D$76,3,FALSE)</f>
        <v>2</v>
      </c>
      <c r="H109" s="37">
        <f>VLOOKUP(D109,episodes!$A$1:$D$76,4,FALSE)</f>
        <v>3</v>
      </c>
      <c r="I109" s="36">
        <v>1</v>
      </c>
      <c r="J109" s="43" t="s">
        <v>85</v>
      </c>
    </row>
    <row r="110" spans="1:10" x14ac:dyDescent="0.3">
      <c r="A110" s="40" t="s">
        <v>1828</v>
      </c>
      <c r="B110" s="34" t="s">
        <v>765</v>
      </c>
      <c r="C110" s="35" t="s">
        <v>2449</v>
      </c>
      <c r="D110" s="41">
        <v>203</v>
      </c>
      <c r="E110" s="42">
        <f>VLOOKUP(D110,episodes!$A$1:$B$76,2,FALSE)</f>
        <v>33</v>
      </c>
      <c r="F110" s="37" t="str">
        <f>VLOOKUP(D110,episodes!$A$1:$E$76,5,FALSE)</f>
        <v>The Changeling</v>
      </c>
      <c r="G110" s="37">
        <f>VLOOKUP(D110,episodes!$A$1:$D$76,3,FALSE)</f>
        <v>2</v>
      </c>
      <c r="H110" s="37">
        <f>VLOOKUP(D110,episodes!$A$1:$D$76,4,FALSE)</f>
        <v>3</v>
      </c>
      <c r="I110" s="36">
        <v>2</v>
      </c>
      <c r="J110" s="43" t="s">
        <v>85</v>
      </c>
    </row>
    <row r="111" spans="1:10" x14ac:dyDescent="0.3">
      <c r="A111" s="40" t="s">
        <v>1828</v>
      </c>
      <c r="B111" s="34" t="s">
        <v>765</v>
      </c>
      <c r="C111" s="35" t="s">
        <v>2953</v>
      </c>
      <c r="D111" s="41">
        <v>203</v>
      </c>
      <c r="E111" s="42">
        <f>VLOOKUP(D111,episodes!$A$1:$B$76,2,FALSE)</f>
        <v>33</v>
      </c>
      <c r="F111" s="37" t="str">
        <f>VLOOKUP(D111,episodes!$A$1:$E$76,5,FALSE)</f>
        <v>The Changeling</v>
      </c>
      <c r="G111" s="37">
        <f>VLOOKUP(D111,episodes!$A$1:$D$76,3,FALSE)</f>
        <v>2</v>
      </c>
      <c r="H111" s="37">
        <f>VLOOKUP(D111,episodes!$A$1:$D$76,4,FALSE)</f>
        <v>3</v>
      </c>
      <c r="I111" s="36">
        <v>3</v>
      </c>
      <c r="J111" s="43" t="s">
        <v>85</v>
      </c>
    </row>
    <row r="112" spans="1:10" x14ac:dyDescent="0.3">
      <c r="A112" s="40" t="s">
        <v>1828</v>
      </c>
      <c r="B112" s="34" t="s">
        <v>765</v>
      </c>
      <c r="C112" s="35" t="s">
        <v>2451</v>
      </c>
      <c r="D112" s="41">
        <v>203</v>
      </c>
      <c r="E112" s="42">
        <f>VLOOKUP(D112,episodes!$A$1:$B$76,2,FALSE)</f>
        <v>33</v>
      </c>
      <c r="F112" s="37" t="str">
        <f>VLOOKUP(D112,episodes!$A$1:$E$76,5,FALSE)</f>
        <v>The Changeling</v>
      </c>
      <c r="G112" s="37">
        <f>VLOOKUP(D112,episodes!$A$1:$D$76,3,FALSE)</f>
        <v>2</v>
      </c>
      <c r="H112" s="37">
        <f>VLOOKUP(D112,episodes!$A$1:$D$76,4,FALSE)</f>
        <v>3</v>
      </c>
      <c r="I112" s="36">
        <v>4</v>
      </c>
      <c r="J112" s="43" t="s">
        <v>85</v>
      </c>
    </row>
    <row r="113" spans="1:10" x14ac:dyDescent="0.3">
      <c r="A113" s="40" t="s">
        <v>1828</v>
      </c>
      <c r="B113" s="34" t="s">
        <v>766</v>
      </c>
      <c r="C113" s="35" t="s">
        <v>2453</v>
      </c>
      <c r="D113" s="41">
        <v>203</v>
      </c>
      <c r="E113" s="42">
        <f>VLOOKUP(D113,episodes!$A$1:$B$76,2,FALSE)</f>
        <v>33</v>
      </c>
      <c r="F113" s="37" t="str">
        <f>VLOOKUP(D113,episodes!$A$1:$E$76,5,FALSE)</f>
        <v>The Changeling</v>
      </c>
      <c r="G113" s="37">
        <f>VLOOKUP(D113,episodes!$A$1:$D$76,3,FALSE)</f>
        <v>2</v>
      </c>
      <c r="H113" s="37">
        <f>VLOOKUP(D113,episodes!$A$1:$D$76,4,FALSE)</f>
        <v>3</v>
      </c>
      <c r="I113" s="36">
        <v>5</v>
      </c>
      <c r="J113" s="43" t="s">
        <v>85</v>
      </c>
    </row>
    <row r="114" spans="1:10" x14ac:dyDescent="0.3">
      <c r="A114" s="40" t="s">
        <v>1828</v>
      </c>
      <c r="B114" s="34" t="s">
        <v>765</v>
      </c>
      <c r="C114" s="35" t="s">
        <v>2643</v>
      </c>
      <c r="D114" s="41">
        <v>203</v>
      </c>
      <c r="E114" s="42">
        <f>VLOOKUP(D114,episodes!$A$1:$B$76,2,FALSE)</f>
        <v>33</v>
      </c>
      <c r="F114" s="37" t="str">
        <f>VLOOKUP(D114,episodes!$A$1:$E$76,5,FALSE)</f>
        <v>The Changeling</v>
      </c>
      <c r="G114" s="37">
        <f>VLOOKUP(D114,episodes!$A$1:$D$76,3,FALSE)</f>
        <v>2</v>
      </c>
      <c r="H114" s="37">
        <f>VLOOKUP(D114,episodes!$A$1:$D$76,4,FALSE)</f>
        <v>3</v>
      </c>
      <c r="I114" s="36">
        <v>6</v>
      </c>
      <c r="J114" s="43" t="s">
        <v>85</v>
      </c>
    </row>
    <row r="115" spans="1:10" x14ac:dyDescent="0.3">
      <c r="A115" s="40" t="s">
        <v>1828</v>
      </c>
      <c r="B115" s="40" t="s">
        <v>765</v>
      </c>
      <c r="C115" s="35" t="s">
        <v>3446</v>
      </c>
      <c r="D115" s="41">
        <v>204</v>
      </c>
      <c r="E115" s="42">
        <f>VLOOKUP(D115,episodes!$A$1:$B$81,2,FALSE)</f>
        <v>34</v>
      </c>
      <c r="F115" s="37" t="str">
        <f>VLOOKUP(D115,episodes!$A$1:$E$81,5,FALSE)</f>
        <v>Mirror, Mirror</v>
      </c>
      <c r="G115" s="37">
        <f>VLOOKUP(D115,episodes!$A$1:$D$81,3,FALSE)</f>
        <v>2</v>
      </c>
      <c r="H115" s="37">
        <f>VLOOKUP(D115,episodes!$A$1:$D$81,4,FALSE)</f>
        <v>4</v>
      </c>
      <c r="I115" s="36">
        <v>0</v>
      </c>
      <c r="J115" s="43" t="s">
        <v>85</v>
      </c>
    </row>
    <row r="116" spans="1:10" x14ac:dyDescent="0.3">
      <c r="A116" s="40" t="s">
        <v>1828</v>
      </c>
      <c r="B116" s="40" t="s">
        <v>765</v>
      </c>
      <c r="C116" s="35" t="s">
        <v>3410</v>
      </c>
      <c r="D116" s="41">
        <v>204</v>
      </c>
      <c r="E116" s="42">
        <f>VLOOKUP(D116,episodes!$A$1:$B$81,2,FALSE)</f>
        <v>34</v>
      </c>
      <c r="F116" s="37" t="str">
        <f>VLOOKUP(D116,episodes!$A$1:$E$81,5,FALSE)</f>
        <v>Mirror, Mirror</v>
      </c>
      <c r="G116" s="37">
        <f>VLOOKUP(D116,episodes!$A$1:$D$81,3,FALSE)</f>
        <v>2</v>
      </c>
      <c r="H116" s="37">
        <f>VLOOKUP(D116,episodes!$A$1:$D$81,4,FALSE)</f>
        <v>4</v>
      </c>
      <c r="I116" s="36">
        <v>1</v>
      </c>
      <c r="J116" s="43" t="s">
        <v>85</v>
      </c>
    </row>
  </sheetData>
  <sortState ref="A2:J116">
    <sortCondition ref="E2:E116"/>
    <sortCondition ref="C2:C116"/>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26"/>
  <sheetViews>
    <sheetView workbookViewId="0">
      <selection activeCell="I1" sqref="I1:I1048576"/>
    </sheetView>
  </sheetViews>
  <sheetFormatPr defaultColWidth="8.77734375" defaultRowHeight="10.5" x14ac:dyDescent="0.25"/>
  <cols>
    <col min="1" max="1" width="19.77734375" style="19" bestFit="1" customWidth="1"/>
    <col min="2" max="2" width="15.33203125" style="19" bestFit="1" customWidth="1"/>
    <col min="3" max="3" width="67" style="20" bestFit="1" customWidth="1"/>
    <col min="4" max="4" width="8.6640625" style="19" bestFit="1" customWidth="1"/>
    <col min="5" max="5" width="8.44140625" style="21" bestFit="1" customWidth="1"/>
    <col min="6" max="6" width="21.6640625" style="21" customWidth="1"/>
    <col min="7" max="7" width="4.109375" style="21" bestFit="1" customWidth="1"/>
    <col min="8" max="8" width="5" style="21" customWidth="1"/>
    <col min="9" max="9" width="8.77734375" style="67"/>
    <col min="10" max="10" width="8.77734375" style="26"/>
    <col min="11" max="16384" width="8.77734375" style="19"/>
  </cols>
  <sheetData>
    <row r="1" spans="1:10" s="1" customFormat="1" x14ac:dyDescent="0.3">
      <c r="A1" s="1" t="s">
        <v>23</v>
      </c>
      <c r="B1" s="1" t="s">
        <v>738</v>
      </c>
      <c r="C1" s="9" t="s">
        <v>901</v>
      </c>
      <c r="D1" s="11" t="s">
        <v>898</v>
      </c>
      <c r="E1" s="7" t="s">
        <v>42</v>
      </c>
      <c r="F1" s="7" t="s">
        <v>43</v>
      </c>
      <c r="G1" s="7" t="s">
        <v>894</v>
      </c>
      <c r="H1" s="7" t="s">
        <v>895</v>
      </c>
      <c r="I1" s="11" t="s">
        <v>1744</v>
      </c>
      <c r="J1" s="1" t="s">
        <v>1745</v>
      </c>
    </row>
    <row r="2" spans="1:10" s="1" customFormat="1" x14ac:dyDescent="0.3">
      <c r="A2" s="1" t="s">
        <v>1845</v>
      </c>
      <c r="B2" s="1" t="s">
        <v>716</v>
      </c>
      <c r="C2" s="9"/>
      <c r="D2" s="4">
        <v>101</v>
      </c>
      <c r="E2" s="8">
        <f>VLOOKUP(D2,episodes!$A$1:$B$76,2,FALSE)</f>
        <v>2</v>
      </c>
      <c r="F2" s="7" t="str">
        <f>VLOOKUP(D2,episodes!$A$1:$E$76,5,FALSE)</f>
        <v>The Man Trap</v>
      </c>
      <c r="G2" s="7">
        <f>VLOOKUP(D2,episodes!$A$1:$D$76,3,FALSE)</f>
        <v>1</v>
      </c>
      <c r="H2" s="7">
        <f>VLOOKUP(D2,episodes!$A$1:$D$76,4,FALSE)</f>
        <v>1</v>
      </c>
      <c r="I2" s="11">
        <v>0</v>
      </c>
      <c r="J2" s="1" t="s">
        <v>74</v>
      </c>
    </row>
    <row r="3" spans="1:10" s="1" customFormat="1" x14ac:dyDescent="0.3">
      <c r="A3" s="1" t="s">
        <v>1845</v>
      </c>
      <c r="B3" s="1" t="s">
        <v>716</v>
      </c>
      <c r="C3" s="9" t="s">
        <v>903</v>
      </c>
      <c r="D3" s="4">
        <v>105</v>
      </c>
      <c r="E3" s="8">
        <f>VLOOKUP(D3,episodes!$A$1:$B$76,2,FALSE)</f>
        <v>6</v>
      </c>
      <c r="F3" s="7" t="str">
        <f>VLOOKUP(D3,episodes!$A$1:$E$76,5,FALSE)</f>
        <v>The Enemy Within</v>
      </c>
      <c r="G3" s="7">
        <f>VLOOKUP(D3,episodes!$A$1:$D$76,3,FALSE)</f>
        <v>1</v>
      </c>
      <c r="H3" s="7">
        <f>VLOOKUP(D3,episodes!$A$1:$D$76,4,FALSE)</f>
        <v>5</v>
      </c>
      <c r="I3" s="11">
        <v>0</v>
      </c>
      <c r="J3" s="1" t="s">
        <v>74</v>
      </c>
    </row>
    <row r="4" spans="1:10" s="1" customFormat="1" x14ac:dyDescent="0.3">
      <c r="A4" s="1" t="s">
        <v>1845</v>
      </c>
      <c r="B4" s="1" t="s">
        <v>716</v>
      </c>
      <c r="C4" s="9" t="s">
        <v>904</v>
      </c>
      <c r="D4" s="4">
        <v>106</v>
      </c>
      <c r="E4" s="8">
        <f>VLOOKUP(D4,episodes!$A$1:$B$76,2,FALSE)</f>
        <v>7</v>
      </c>
      <c r="F4" s="7" t="str">
        <f>VLOOKUP(D4,episodes!$A$1:$E$76,5,FALSE)</f>
        <v>Mudd's Women</v>
      </c>
      <c r="G4" s="7">
        <f>VLOOKUP(D4,episodes!$A$1:$D$76,3,FALSE)</f>
        <v>1</v>
      </c>
      <c r="H4" s="7">
        <f>VLOOKUP(D4,episodes!$A$1:$D$76,4,FALSE)</f>
        <v>6</v>
      </c>
      <c r="I4" s="11">
        <v>0</v>
      </c>
      <c r="J4" s="1" t="s">
        <v>74</v>
      </c>
    </row>
    <row r="5" spans="1:10" s="1" customFormat="1" x14ac:dyDescent="0.3">
      <c r="A5" s="1" t="s">
        <v>1845</v>
      </c>
      <c r="B5" s="1" t="s">
        <v>716</v>
      </c>
      <c r="C5" s="9" t="s">
        <v>905</v>
      </c>
      <c r="D5" s="3">
        <v>114</v>
      </c>
      <c r="E5" s="8">
        <f>VLOOKUP(D5,episodes!$A$1:$B$76,2,FALSE)</f>
        <v>15</v>
      </c>
      <c r="F5" s="7" t="str">
        <f>VLOOKUP(D5,episodes!$A$1:$E$76,5,FALSE)</f>
        <v>Balance of Terror</v>
      </c>
      <c r="G5" s="7">
        <f>VLOOKUP(D5,episodes!$A$1:$D$76,3,FALSE)</f>
        <v>1</v>
      </c>
      <c r="H5" s="7">
        <f>VLOOKUP(D5,episodes!$A$1:$D$76,4,FALSE)</f>
        <v>14</v>
      </c>
      <c r="I5" s="11">
        <v>0</v>
      </c>
      <c r="J5" s="1" t="s">
        <v>74</v>
      </c>
    </row>
    <row r="6" spans="1:10" s="1" customFormat="1" x14ac:dyDescent="0.3">
      <c r="A6" s="1" t="s">
        <v>1845</v>
      </c>
      <c r="B6" s="1" t="s">
        <v>716</v>
      </c>
      <c r="C6" s="9" t="s">
        <v>906</v>
      </c>
      <c r="D6" s="3">
        <v>116</v>
      </c>
      <c r="E6" s="8">
        <f>VLOOKUP(D6,episodes!$A$1:$B$76,2,FALSE)</f>
        <v>17</v>
      </c>
      <c r="F6" s="7" t="str">
        <f>VLOOKUP(D6,episodes!$A$1:$E$76,5,FALSE)</f>
        <v>The Galileo Seven</v>
      </c>
      <c r="G6" s="7">
        <f>VLOOKUP(D6,episodes!$A$1:$D$76,3,FALSE)</f>
        <v>1</v>
      </c>
      <c r="H6" s="7">
        <f>VLOOKUP(D6,episodes!$A$1:$D$76,4,FALSE)</f>
        <v>16</v>
      </c>
      <c r="I6" s="11">
        <v>0</v>
      </c>
      <c r="J6" s="1" t="s">
        <v>74</v>
      </c>
    </row>
    <row r="7" spans="1:10" s="1" customFormat="1" x14ac:dyDescent="0.3">
      <c r="A7" s="1" t="s">
        <v>1845</v>
      </c>
      <c r="B7" s="1" t="s">
        <v>716</v>
      </c>
      <c r="C7" s="9" t="s">
        <v>907</v>
      </c>
      <c r="D7" s="3">
        <v>117</v>
      </c>
      <c r="E7" s="8">
        <f>VLOOKUP(D7,episodes!$A$1:$B$76,2,FALSE)</f>
        <v>18</v>
      </c>
      <c r="F7" s="7" t="str">
        <f>VLOOKUP(D7,episodes!$A$1:$E$76,5,FALSE)</f>
        <v>The Squire of Gothos</v>
      </c>
      <c r="G7" s="7">
        <f>VLOOKUP(D7,episodes!$A$1:$D$76,3,FALSE)</f>
        <v>1</v>
      </c>
      <c r="H7" s="7">
        <f>VLOOKUP(D7,episodes!$A$1:$D$76,4,FALSE)</f>
        <v>17</v>
      </c>
      <c r="I7" s="11">
        <v>0</v>
      </c>
      <c r="J7" s="1" t="s">
        <v>74</v>
      </c>
    </row>
    <row r="8" spans="1:10" s="1" customFormat="1" x14ac:dyDescent="0.3">
      <c r="A8" s="1" t="s">
        <v>1845</v>
      </c>
      <c r="B8" s="1" t="s">
        <v>716</v>
      </c>
      <c r="C8" s="9" t="s">
        <v>908</v>
      </c>
      <c r="D8" s="3">
        <v>122</v>
      </c>
      <c r="E8" s="8">
        <f>VLOOKUP(D8,episodes!$A$1:$B$76,2,FALSE)</f>
        <v>23</v>
      </c>
      <c r="F8" s="7" t="str">
        <f>VLOOKUP(D8,episodes!$A$1:$E$76,5,FALSE)</f>
        <v>Space Seed</v>
      </c>
      <c r="G8" s="7">
        <f>VLOOKUP(D8,episodes!$A$1:$D$76,3,FALSE)</f>
        <v>1</v>
      </c>
      <c r="H8" s="7">
        <f>VLOOKUP(D8,episodes!$A$1:$D$76,4,FALSE)</f>
        <v>22</v>
      </c>
      <c r="I8" s="11">
        <v>0</v>
      </c>
      <c r="J8" s="1" t="s">
        <v>74</v>
      </c>
    </row>
    <row r="9" spans="1:10" s="1" customFormat="1" x14ac:dyDescent="0.3">
      <c r="A9" s="1" t="s">
        <v>1845</v>
      </c>
      <c r="B9" s="1" t="s">
        <v>716</v>
      </c>
      <c r="C9" s="9" t="s">
        <v>926</v>
      </c>
      <c r="D9" s="3">
        <v>123</v>
      </c>
      <c r="E9" s="8">
        <f>VLOOKUP(D9,episodes!$A$1:$B$76,2,FALSE)</f>
        <v>24</v>
      </c>
      <c r="F9" s="7" t="str">
        <f>VLOOKUP(D9,episodes!$A$1:$E$76,5,FALSE)</f>
        <v>A Taste of Armageddon</v>
      </c>
      <c r="G9" s="7">
        <f>VLOOKUP(D9,episodes!$A$1:$D$76,3,FALSE)</f>
        <v>1</v>
      </c>
      <c r="H9" s="7">
        <f>VLOOKUP(D9,episodes!$A$1:$D$76,4,FALSE)</f>
        <v>23</v>
      </c>
      <c r="I9" s="11">
        <v>0</v>
      </c>
      <c r="J9" s="1" t="s">
        <v>74</v>
      </c>
    </row>
    <row r="10" spans="1:10" s="1" customFormat="1" x14ac:dyDescent="0.3">
      <c r="A10" s="1" t="s">
        <v>1845</v>
      </c>
      <c r="B10" s="1" t="s">
        <v>716</v>
      </c>
      <c r="C10" s="9" t="s">
        <v>909</v>
      </c>
      <c r="D10" s="3">
        <v>124</v>
      </c>
      <c r="E10" s="8">
        <f>VLOOKUP(D10,episodes!$A$1:$B$76,2,FALSE)</f>
        <v>25</v>
      </c>
      <c r="F10" s="7" t="str">
        <f>VLOOKUP(D10,episodes!$A$1:$E$76,5,FALSE)</f>
        <v>This Side of Paradise</v>
      </c>
      <c r="G10" s="7">
        <f>VLOOKUP(D10,episodes!$A$1:$D$76,3,FALSE)</f>
        <v>1</v>
      </c>
      <c r="H10" s="7">
        <f>VLOOKUP(D10,episodes!$A$1:$D$76,4,FALSE)</f>
        <v>24</v>
      </c>
      <c r="I10" s="11">
        <v>0</v>
      </c>
      <c r="J10" s="1" t="s">
        <v>74</v>
      </c>
    </row>
    <row r="11" spans="1:10" s="1" customFormat="1" x14ac:dyDescent="0.3">
      <c r="A11" s="1" t="s">
        <v>1845</v>
      </c>
      <c r="B11" s="1" t="s">
        <v>716</v>
      </c>
      <c r="C11" s="9" t="s">
        <v>910</v>
      </c>
      <c r="D11" s="3">
        <v>124</v>
      </c>
      <c r="E11" s="8">
        <f>VLOOKUP(D11,episodes!$A$1:$B$76,2,FALSE)</f>
        <v>25</v>
      </c>
      <c r="F11" s="7" t="str">
        <f>VLOOKUP(D11,episodes!$A$1:$E$76,5,FALSE)</f>
        <v>This Side of Paradise</v>
      </c>
      <c r="G11" s="7">
        <f>VLOOKUP(D11,episodes!$A$1:$D$76,3,FALSE)</f>
        <v>1</v>
      </c>
      <c r="H11" s="7">
        <f>VLOOKUP(D11,episodes!$A$1:$D$76,4,FALSE)</f>
        <v>24</v>
      </c>
      <c r="I11" s="11">
        <v>1</v>
      </c>
      <c r="J11" s="1" t="s">
        <v>74</v>
      </c>
    </row>
    <row r="12" spans="1:10" s="1" customFormat="1" x14ac:dyDescent="0.3">
      <c r="A12" s="1" t="s">
        <v>1845</v>
      </c>
      <c r="B12" s="1" t="s">
        <v>716</v>
      </c>
      <c r="C12" s="9" t="s">
        <v>911</v>
      </c>
      <c r="D12" s="3">
        <v>125</v>
      </c>
      <c r="E12" s="8">
        <f>VLOOKUP(D12,episodes!$A$1:$B$76,2,FALSE)</f>
        <v>26</v>
      </c>
      <c r="F12" s="7" t="str">
        <f>VLOOKUP(D12,episodes!$A$1:$E$76,5,FALSE)</f>
        <v>The Devil in the Dark</v>
      </c>
      <c r="G12" s="7">
        <f>VLOOKUP(D12,episodes!$A$1:$D$76,3,FALSE)</f>
        <v>1</v>
      </c>
      <c r="H12" s="7">
        <f>VLOOKUP(D12,episodes!$A$1:$D$76,4,FALSE)</f>
        <v>25</v>
      </c>
      <c r="I12" s="11">
        <v>0</v>
      </c>
      <c r="J12" s="1" t="s">
        <v>74</v>
      </c>
    </row>
    <row r="13" spans="1:10" s="1" customFormat="1" x14ac:dyDescent="0.3">
      <c r="A13" s="1" t="s">
        <v>1845</v>
      </c>
      <c r="B13" s="1" t="s">
        <v>716</v>
      </c>
      <c r="C13" s="9" t="s">
        <v>912</v>
      </c>
      <c r="D13" s="3">
        <v>125</v>
      </c>
      <c r="E13" s="8">
        <f>VLOOKUP(D13,episodes!$A$1:$B$76,2,FALSE)</f>
        <v>26</v>
      </c>
      <c r="F13" s="7" t="str">
        <f>VLOOKUP(D13,episodes!$A$1:$E$76,5,FALSE)</f>
        <v>The Devil in the Dark</v>
      </c>
      <c r="G13" s="7">
        <f>VLOOKUP(D13,episodes!$A$1:$D$76,3,FALSE)</f>
        <v>1</v>
      </c>
      <c r="H13" s="7">
        <f>VLOOKUP(D13,episodes!$A$1:$D$76,4,FALSE)</f>
        <v>25</v>
      </c>
      <c r="I13" s="11">
        <v>1</v>
      </c>
      <c r="J13" s="1" t="s">
        <v>74</v>
      </c>
    </row>
    <row r="14" spans="1:10" s="1" customFormat="1" x14ac:dyDescent="0.3">
      <c r="A14" s="1" t="s">
        <v>1845</v>
      </c>
      <c r="B14" s="1" t="s">
        <v>716</v>
      </c>
      <c r="C14" s="9" t="s">
        <v>913</v>
      </c>
      <c r="D14" s="3">
        <v>126</v>
      </c>
      <c r="E14" s="8">
        <f>VLOOKUP(D14,episodes!$A$1:$B$76,2,FALSE)</f>
        <v>27</v>
      </c>
      <c r="F14" s="7" t="str">
        <f>VLOOKUP(D14,episodes!$A$1:$E$76,5,FALSE)</f>
        <v>Errand of Mercy</v>
      </c>
      <c r="G14" s="7">
        <f>VLOOKUP(D14,episodes!$A$1:$D$76,3,FALSE)</f>
        <v>1</v>
      </c>
      <c r="H14" s="7">
        <f>VLOOKUP(D14,episodes!$A$1:$D$76,4,FALSE)</f>
        <v>26</v>
      </c>
      <c r="I14" s="11">
        <v>0</v>
      </c>
      <c r="J14" s="1" t="s">
        <v>74</v>
      </c>
    </row>
    <row r="15" spans="1:10" s="1" customFormat="1" x14ac:dyDescent="0.3">
      <c r="A15" s="1" t="s">
        <v>1845</v>
      </c>
      <c r="B15" s="1" t="s">
        <v>716</v>
      </c>
      <c r="C15" s="10" t="s">
        <v>914</v>
      </c>
      <c r="D15" s="3">
        <v>126</v>
      </c>
      <c r="E15" s="8">
        <f>VLOOKUP(D15,episodes!$A$1:$B$76,2,FALSE)</f>
        <v>27</v>
      </c>
      <c r="F15" s="7" t="str">
        <f>VLOOKUP(D15,episodes!$A$1:$E$76,5,FALSE)</f>
        <v>Errand of Mercy</v>
      </c>
      <c r="G15" s="7">
        <f>VLOOKUP(D15,episodes!$A$1:$D$76,3,FALSE)</f>
        <v>1</v>
      </c>
      <c r="H15" s="7">
        <f>VLOOKUP(D15,episodes!$A$1:$D$76,4,FALSE)</f>
        <v>26</v>
      </c>
      <c r="I15" s="11">
        <v>1</v>
      </c>
      <c r="J15" s="1" t="s">
        <v>74</v>
      </c>
    </row>
    <row r="16" spans="1:10" s="1" customFormat="1" x14ac:dyDescent="0.3">
      <c r="A16" s="1" t="s">
        <v>1845</v>
      </c>
      <c r="B16" s="1" t="s">
        <v>716</v>
      </c>
      <c r="C16" s="9" t="s">
        <v>916</v>
      </c>
      <c r="D16" s="3">
        <v>128</v>
      </c>
      <c r="E16" s="8">
        <f>VLOOKUP(D16,episodes!$A$1:$B$76,2,FALSE)</f>
        <v>29</v>
      </c>
      <c r="F16" s="7" t="str">
        <f>VLOOKUP(D16,episodes!$A$1:$E$76,5,FALSE)</f>
        <v>The City on the Edge of Forever</v>
      </c>
      <c r="G16" s="7">
        <f>VLOOKUP(D16,episodes!$A$1:$D$76,3,FALSE)</f>
        <v>1</v>
      </c>
      <c r="H16" s="7">
        <f>VLOOKUP(D16,episodes!$A$1:$D$76,4,FALSE)</f>
        <v>28</v>
      </c>
      <c r="I16" s="11">
        <v>0</v>
      </c>
      <c r="J16" s="1" t="s">
        <v>74</v>
      </c>
    </row>
    <row r="17" spans="1:10" s="1" customFormat="1" x14ac:dyDescent="0.3">
      <c r="A17" s="1" t="s">
        <v>1845</v>
      </c>
      <c r="B17" s="1" t="s">
        <v>716</v>
      </c>
      <c r="C17" s="9" t="s">
        <v>915</v>
      </c>
      <c r="D17" s="3">
        <v>128</v>
      </c>
      <c r="E17" s="8">
        <f>VLOOKUP(D17,episodes!$A$1:$B$76,2,FALSE)</f>
        <v>29</v>
      </c>
      <c r="F17" s="7" t="str">
        <f>VLOOKUP(D17,episodes!$A$1:$E$76,5,FALSE)</f>
        <v>The City on the Edge of Forever</v>
      </c>
      <c r="G17" s="7">
        <f>VLOOKUP(D17,episodes!$A$1:$D$76,3,FALSE)</f>
        <v>1</v>
      </c>
      <c r="H17" s="7">
        <f>VLOOKUP(D17,episodes!$A$1:$D$76,4,FALSE)</f>
        <v>28</v>
      </c>
      <c r="I17" s="11">
        <v>1</v>
      </c>
      <c r="J17" s="1" t="s">
        <v>74</v>
      </c>
    </row>
    <row r="18" spans="1:10" s="1" customFormat="1" x14ac:dyDescent="0.3">
      <c r="A18" s="1" t="s">
        <v>1845</v>
      </c>
      <c r="B18" s="1" t="s">
        <v>716</v>
      </c>
      <c r="C18" s="9" t="s">
        <v>917</v>
      </c>
      <c r="D18" s="3">
        <v>128</v>
      </c>
      <c r="E18" s="8">
        <f>VLOOKUP(D18,episodes!$A$1:$B$76,2,FALSE)</f>
        <v>29</v>
      </c>
      <c r="F18" s="7" t="str">
        <f>VLOOKUP(D18,episodes!$A$1:$E$76,5,FALSE)</f>
        <v>The City on the Edge of Forever</v>
      </c>
      <c r="G18" s="7">
        <f>VLOOKUP(D18,episodes!$A$1:$D$76,3,FALSE)</f>
        <v>1</v>
      </c>
      <c r="H18" s="7">
        <f>VLOOKUP(D18,episodes!$A$1:$D$76,4,FALSE)</f>
        <v>28</v>
      </c>
      <c r="I18" s="11">
        <v>2</v>
      </c>
      <c r="J18" s="1" t="s">
        <v>74</v>
      </c>
    </row>
    <row r="19" spans="1:10" s="1" customFormat="1" x14ac:dyDescent="0.3">
      <c r="A19" s="1" t="s">
        <v>1845</v>
      </c>
      <c r="B19" s="1" t="s">
        <v>716</v>
      </c>
      <c r="C19" s="9" t="s">
        <v>918</v>
      </c>
      <c r="D19" s="3">
        <v>128</v>
      </c>
      <c r="E19" s="8">
        <f>VLOOKUP(D19,episodes!$A$1:$B$76,2,FALSE)</f>
        <v>29</v>
      </c>
      <c r="F19" s="7" t="str">
        <f>VLOOKUP(D19,episodes!$A$1:$E$76,5,FALSE)</f>
        <v>The City on the Edge of Forever</v>
      </c>
      <c r="G19" s="7">
        <f>VLOOKUP(D19,episodes!$A$1:$D$76,3,FALSE)</f>
        <v>1</v>
      </c>
      <c r="H19" s="7">
        <f>VLOOKUP(D19,episodes!$A$1:$D$76,4,FALSE)</f>
        <v>28</v>
      </c>
      <c r="I19" s="11">
        <v>3</v>
      </c>
      <c r="J19" s="1" t="s">
        <v>74</v>
      </c>
    </row>
    <row r="20" spans="1:10" s="1" customFormat="1" x14ac:dyDescent="0.3">
      <c r="A20" s="1" t="s">
        <v>1845</v>
      </c>
      <c r="B20" s="1" t="s">
        <v>716</v>
      </c>
      <c r="C20" s="9" t="s">
        <v>919</v>
      </c>
      <c r="D20" s="3">
        <v>129</v>
      </c>
      <c r="E20" s="8">
        <f>VLOOKUP(D20,episodes!$A$1:$B$76,2,FALSE)</f>
        <v>30</v>
      </c>
      <c r="F20" s="7" t="str">
        <f>VLOOKUP(D20,episodes!$A$1:$E$76,5,FALSE)</f>
        <v>Operation: Annihilate!</v>
      </c>
      <c r="G20" s="7">
        <f>VLOOKUP(D20,episodes!$A$1:$D$76,3,FALSE)</f>
        <v>1</v>
      </c>
      <c r="H20" s="7">
        <f>VLOOKUP(D20,episodes!$A$1:$D$76,4,FALSE)</f>
        <v>29</v>
      </c>
      <c r="I20" s="11">
        <v>0</v>
      </c>
      <c r="J20" s="1" t="s">
        <v>74</v>
      </c>
    </row>
    <row r="21" spans="1:10" s="1" customFormat="1" x14ac:dyDescent="0.3">
      <c r="A21" s="1" t="s">
        <v>1845</v>
      </c>
      <c r="B21" s="1" t="s">
        <v>716</v>
      </c>
      <c r="C21" s="9" t="s">
        <v>920</v>
      </c>
      <c r="D21" s="3">
        <v>129</v>
      </c>
      <c r="E21" s="8">
        <f>VLOOKUP(D21,episodes!$A$1:$B$76,2,FALSE)</f>
        <v>30</v>
      </c>
      <c r="F21" s="7" t="str">
        <f>VLOOKUP(D21,episodes!$A$1:$E$76,5,FALSE)</f>
        <v>Operation: Annihilate!</v>
      </c>
      <c r="G21" s="7">
        <f>VLOOKUP(D21,episodes!$A$1:$D$76,3,FALSE)</f>
        <v>1</v>
      </c>
      <c r="H21" s="7">
        <f>VLOOKUP(D21,episodes!$A$1:$D$76,4,FALSE)</f>
        <v>29</v>
      </c>
      <c r="I21" s="11">
        <v>1</v>
      </c>
      <c r="J21" s="1" t="s">
        <v>74</v>
      </c>
    </row>
    <row r="22" spans="1:10" s="1" customFormat="1" x14ac:dyDescent="0.3">
      <c r="A22" s="1" t="s">
        <v>1845</v>
      </c>
      <c r="B22" s="1" t="s">
        <v>716</v>
      </c>
      <c r="C22" s="9" t="s">
        <v>921</v>
      </c>
      <c r="D22" s="3">
        <v>201</v>
      </c>
      <c r="E22" s="8">
        <f>VLOOKUP(D22,episodes!$A$1:$B$76,2,FALSE)</f>
        <v>31</v>
      </c>
      <c r="F22" s="7" t="str">
        <f>VLOOKUP(D22,episodes!$A$1:$E$76,5,FALSE)</f>
        <v>Amok Time</v>
      </c>
      <c r="G22" s="7">
        <f>VLOOKUP(D22,episodes!$A$1:$D$76,3,FALSE)</f>
        <v>2</v>
      </c>
      <c r="H22" s="7">
        <f>VLOOKUP(D22,episodes!$A$1:$D$76,4,FALSE)</f>
        <v>1</v>
      </c>
      <c r="I22" s="11">
        <v>0</v>
      </c>
      <c r="J22" s="1" t="s">
        <v>74</v>
      </c>
    </row>
    <row r="23" spans="1:10" s="1" customFormat="1" x14ac:dyDescent="0.3">
      <c r="A23" s="1" t="s">
        <v>1845</v>
      </c>
      <c r="B23" s="1" t="s">
        <v>716</v>
      </c>
      <c r="C23" s="9" t="s">
        <v>922</v>
      </c>
      <c r="D23" s="4">
        <v>203</v>
      </c>
      <c r="E23" s="8">
        <f>VLOOKUP(D23,episodes!$A$1:$B$76,2,FALSE)</f>
        <v>33</v>
      </c>
      <c r="F23" s="7" t="str">
        <f>VLOOKUP(D23,episodes!$A$1:$E$76,5,FALSE)</f>
        <v>The Changeling</v>
      </c>
      <c r="G23" s="7">
        <f>VLOOKUP(D23,episodes!$A$1:$D$76,3,FALSE)</f>
        <v>2</v>
      </c>
      <c r="H23" s="7">
        <f>VLOOKUP(D23,episodes!$A$1:$D$76,4,FALSE)</f>
        <v>3</v>
      </c>
      <c r="I23" s="11">
        <v>0</v>
      </c>
      <c r="J23" s="1" t="s">
        <v>74</v>
      </c>
    </row>
    <row r="24" spans="1:10" s="1" customFormat="1" x14ac:dyDescent="0.3">
      <c r="A24" s="1" t="s">
        <v>1845</v>
      </c>
      <c r="B24" s="1" t="s">
        <v>716</v>
      </c>
      <c r="C24" s="9" t="s">
        <v>923</v>
      </c>
      <c r="D24" s="4">
        <v>203</v>
      </c>
      <c r="E24" s="8">
        <f>VLOOKUP(D24,episodes!$A$1:$B$76,2,FALSE)</f>
        <v>33</v>
      </c>
      <c r="F24" s="7" t="str">
        <f>VLOOKUP(D24,episodes!$A$1:$E$76,5,FALSE)</f>
        <v>The Changeling</v>
      </c>
      <c r="G24" s="7">
        <f>VLOOKUP(D24,episodes!$A$1:$D$76,3,FALSE)</f>
        <v>2</v>
      </c>
      <c r="H24" s="7">
        <f>VLOOKUP(D24,episodes!$A$1:$D$76,4,FALSE)</f>
        <v>3</v>
      </c>
      <c r="I24" s="11">
        <v>1</v>
      </c>
      <c r="J24" s="1" t="s">
        <v>74</v>
      </c>
    </row>
    <row r="25" spans="1:10" s="1" customFormat="1" x14ac:dyDescent="0.3">
      <c r="A25" s="1" t="s">
        <v>1845</v>
      </c>
      <c r="B25" s="1" t="s">
        <v>716</v>
      </c>
      <c r="C25" s="9" t="s">
        <v>924</v>
      </c>
      <c r="D25" s="4">
        <v>203</v>
      </c>
      <c r="E25" s="8">
        <f>VLOOKUP(D25,episodes!$A$1:$B$76,2,FALSE)</f>
        <v>33</v>
      </c>
      <c r="F25" s="7" t="str">
        <f>VLOOKUP(D25,episodes!$A$1:$E$76,5,FALSE)</f>
        <v>The Changeling</v>
      </c>
      <c r="G25" s="7">
        <f>VLOOKUP(D25,episodes!$A$1:$D$76,3,FALSE)</f>
        <v>2</v>
      </c>
      <c r="H25" s="7">
        <f>VLOOKUP(D25,episodes!$A$1:$D$76,4,FALSE)</f>
        <v>3</v>
      </c>
      <c r="I25" s="11">
        <v>2</v>
      </c>
      <c r="J25" s="1" t="s">
        <v>74</v>
      </c>
    </row>
    <row r="26" spans="1:10" s="1" customFormat="1" x14ac:dyDescent="0.3">
      <c r="A26" s="1" t="s">
        <v>1845</v>
      </c>
      <c r="B26" s="1" t="s">
        <v>716</v>
      </c>
      <c r="C26" s="9" t="s">
        <v>925</v>
      </c>
      <c r="D26" s="4">
        <v>203</v>
      </c>
      <c r="E26" s="8">
        <f>VLOOKUP(D26,episodes!$A$1:$B$76,2,FALSE)</f>
        <v>33</v>
      </c>
      <c r="F26" s="7" t="str">
        <f>VLOOKUP(D26,episodes!$A$1:$E$76,5,FALSE)</f>
        <v>The Changeling</v>
      </c>
      <c r="G26" s="7">
        <f>VLOOKUP(D26,episodes!$A$1:$D$76,3,FALSE)</f>
        <v>2</v>
      </c>
      <c r="H26" s="7">
        <f>VLOOKUP(D26,episodes!$A$1:$D$76,4,FALSE)</f>
        <v>3</v>
      </c>
      <c r="I26" s="11">
        <v>3</v>
      </c>
      <c r="J26" s="1" t="s">
        <v>74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15"/>
  <sheetViews>
    <sheetView workbookViewId="0">
      <selection activeCell="I2" sqref="I2"/>
    </sheetView>
  </sheetViews>
  <sheetFormatPr defaultRowHeight="12" x14ac:dyDescent="0.3"/>
  <cols>
    <col min="1" max="1" width="15.88671875" bestFit="1" customWidth="1"/>
    <col min="2" max="2" width="16" customWidth="1"/>
    <col min="3" max="3" width="102.88671875" bestFit="1" customWidth="1"/>
    <col min="4" max="4" width="6.77734375" bestFit="1" customWidth="1"/>
    <col min="5" max="5" width="6.5546875" bestFit="1" customWidth="1"/>
    <col min="6" max="6" width="26.88671875" bestFit="1" customWidth="1"/>
    <col min="7" max="7" width="2" bestFit="1" customWidth="1"/>
    <col min="8" max="8" width="3" bestFit="1" customWidth="1"/>
    <col min="9" max="9" width="14" bestFit="1" customWidth="1"/>
    <col min="10" max="10" width="4.33203125" bestFit="1" customWidth="1"/>
  </cols>
  <sheetData>
    <row r="1" spans="1:10" x14ac:dyDescent="0.3">
      <c r="A1" s="1" t="s">
        <v>23</v>
      </c>
      <c r="B1" s="1" t="s">
        <v>738</v>
      </c>
      <c r="C1" s="9" t="s">
        <v>901</v>
      </c>
      <c r="D1" s="11" t="s">
        <v>898</v>
      </c>
      <c r="E1" s="7" t="s">
        <v>42</v>
      </c>
      <c r="F1" s="7" t="s">
        <v>43</v>
      </c>
      <c r="G1" s="7" t="s">
        <v>894</v>
      </c>
      <c r="H1" s="7" t="s">
        <v>895</v>
      </c>
      <c r="I1" s="1" t="s">
        <v>1744</v>
      </c>
      <c r="J1" s="1" t="s">
        <v>1745</v>
      </c>
    </row>
    <row r="2" spans="1:10" x14ac:dyDescent="0.3">
      <c r="A2" s="40" t="s">
        <v>1826</v>
      </c>
      <c r="B2" s="34" t="s">
        <v>687</v>
      </c>
      <c r="C2" s="35" t="s">
        <v>2093</v>
      </c>
      <c r="D2" s="41">
        <v>108</v>
      </c>
      <c r="E2" s="42">
        <v>9</v>
      </c>
      <c r="F2" s="37" t="s">
        <v>69</v>
      </c>
      <c r="G2" s="37">
        <v>1</v>
      </c>
      <c r="H2" s="37">
        <v>8</v>
      </c>
      <c r="I2" s="36">
        <v>0</v>
      </c>
      <c r="J2" s="43" t="s">
        <v>85</v>
      </c>
    </row>
    <row r="3" spans="1:10" x14ac:dyDescent="0.3">
      <c r="A3" s="40" t="s">
        <v>1799</v>
      </c>
      <c r="B3" s="34" t="s">
        <v>687</v>
      </c>
      <c r="C3" s="35" t="s">
        <v>3209</v>
      </c>
      <c r="D3" s="41">
        <v>109</v>
      </c>
      <c r="E3" s="42">
        <v>10</v>
      </c>
      <c r="F3" s="37" t="s">
        <v>429</v>
      </c>
      <c r="G3" s="37">
        <v>1</v>
      </c>
      <c r="H3" s="37">
        <v>9</v>
      </c>
      <c r="I3" s="36">
        <f>IF(D3&lt;&gt;D2,0,I2+1)</f>
        <v>0</v>
      </c>
      <c r="J3" s="43" t="s">
        <v>85</v>
      </c>
    </row>
    <row r="4" spans="1:10" x14ac:dyDescent="0.3">
      <c r="A4" s="40" t="s">
        <v>1826</v>
      </c>
      <c r="B4" s="34" t="s">
        <v>687</v>
      </c>
      <c r="C4" s="35" t="s">
        <v>989</v>
      </c>
      <c r="D4" s="41">
        <v>113</v>
      </c>
      <c r="E4" s="42">
        <v>14</v>
      </c>
      <c r="F4" s="37" t="s">
        <v>150</v>
      </c>
      <c r="G4" s="37">
        <v>1</v>
      </c>
      <c r="H4" s="37">
        <v>13</v>
      </c>
      <c r="I4" s="36">
        <f t="shared" ref="I4:J15" si="0">IF(D4&lt;&gt;D3,0,I3+1)</f>
        <v>0</v>
      </c>
      <c r="J4" s="43" t="s">
        <v>85</v>
      </c>
    </row>
    <row r="5" spans="1:10" x14ac:dyDescent="0.3">
      <c r="A5" s="40" t="s">
        <v>1826</v>
      </c>
      <c r="B5" s="34" t="s">
        <v>687</v>
      </c>
      <c r="C5" s="35" t="s">
        <v>2150</v>
      </c>
      <c r="D5" s="48">
        <v>114</v>
      </c>
      <c r="E5" s="42">
        <v>15</v>
      </c>
      <c r="F5" s="37" t="s">
        <v>155</v>
      </c>
      <c r="G5" s="37">
        <v>1</v>
      </c>
      <c r="H5" s="37">
        <v>14</v>
      </c>
      <c r="I5" s="36">
        <f t="shared" si="0"/>
        <v>0</v>
      </c>
      <c r="J5" s="43" t="s">
        <v>85</v>
      </c>
    </row>
    <row r="6" spans="1:10" x14ac:dyDescent="0.3">
      <c r="A6" s="40" t="s">
        <v>1927</v>
      </c>
      <c r="B6" s="34" t="s">
        <v>687</v>
      </c>
      <c r="C6" s="50" t="s">
        <v>1414</v>
      </c>
      <c r="D6" s="48">
        <v>114</v>
      </c>
      <c r="E6" s="42">
        <v>15</v>
      </c>
      <c r="F6" s="37" t="s">
        <v>155</v>
      </c>
      <c r="G6" s="37">
        <v>1</v>
      </c>
      <c r="H6" s="37">
        <v>14</v>
      </c>
      <c r="I6" s="36">
        <f t="shared" si="0"/>
        <v>1</v>
      </c>
      <c r="J6" s="43" t="s">
        <v>85</v>
      </c>
    </row>
    <row r="7" spans="1:10" x14ac:dyDescent="0.3">
      <c r="A7" s="40" t="s">
        <v>1826</v>
      </c>
      <c r="B7" s="34" t="s">
        <v>687</v>
      </c>
      <c r="C7" s="35" t="s">
        <v>3346</v>
      </c>
      <c r="D7" s="48">
        <v>120</v>
      </c>
      <c r="E7" s="42">
        <v>21</v>
      </c>
      <c r="F7" s="37" t="s">
        <v>39</v>
      </c>
      <c r="G7" s="37">
        <v>1</v>
      </c>
      <c r="H7" s="37">
        <v>20</v>
      </c>
      <c r="I7" s="36">
        <f t="shared" si="0"/>
        <v>0</v>
      </c>
      <c r="J7" s="43" t="s">
        <v>85</v>
      </c>
    </row>
    <row r="8" spans="1:10" x14ac:dyDescent="0.3">
      <c r="A8" s="40" t="s">
        <v>1826</v>
      </c>
      <c r="B8" s="34" t="s">
        <v>687</v>
      </c>
      <c r="C8" s="35" t="s">
        <v>2286</v>
      </c>
      <c r="D8" s="48">
        <v>124</v>
      </c>
      <c r="E8" s="42">
        <v>25</v>
      </c>
      <c r="F8" s="37" t="s">
        <v>157</v>
      </c>
      <c r="G8" s="37">
        <v>1</v>
      </c>
      <c r="H8" s="37">
        <v>24</v>
      </c>
      <c r="I8" s="36">
        <f t="shared" si="0"/>
        <v>0</v>
      </c>
      <c r="J8" s="43" t="s">
        <v>85</v>
      </c>
    </row>
    <row r="9" spans="1:10" x14ac:dyDescent="0.3">
      <c r="A9" s="40" t="s">
        <v>1829</v>
      </c>
      <c r="B9" s="34" t="s">
        <v>687</v>
      </c>
      <c r="C9" s="35" t="s">
        <v>1350</v>
      </c>
      <c r="D9" s="48">
        <v>128</v>
      </c>
      <c r="E9" s="42">
        <v>29</v>
      </c>
      <c r="F9" s="37" t="s">
        <v>152</v>
      </c>
      <c r="G9" s="37">
        <v>1</v>
      </c>
      <c r="H9" s="37">
        <v>28</v>
      </c>
      <c r="I9" s="36">
        <f t="shared" si="0"/>
        <v>0</v>
      </c>
      <c r="J9" s="43" t="s">
        <v>85</v>
      </c>
    </row>
    <row r="10" spans="1:10" x14ac:dyDescent="0.3">
      <c r="A10" s="40" t="s">
        <v>1799</v>
      </c>
      <c r="B10" s="34" t="s">
        <v>687</v>
      </c>
      <c r="C10" s="35" t="s">
        <v>931</v>
      </c>
      <c r="D10" s="41">
        <v>201</v>
      </c>
      <c r="E10" s="42">
        <v>31</v>
      </c>
      <c r="F10" s="37" t="s">
        <v>64</v>
      </c>
      <c r="G10" s="37">
        <v>2</v>
      </c>
      <c r="H10" s="37">
        <v>1</v>
      </c>
      <c r="I10" s="36">
        <f t="shared" si="0"/>
        <v>0</v>
      </c>
      <c r="J10" s="43" t="s">
        <v>85</v>
      </c>
    </row>
    <row r="11" spans="1:10" x14ac:dyDescent="0.3">
      <c r="A11" s="40" t="s">
        <v>1826</v>
      </c>
      <c r="B11" s="34" t="s">
        <v>687</v>
      </c>
      <c r="C11" s="35" t="s">
        <v>2428</v>
      </c>
      <c r="D11" s="41">
        <v>202</v>
      </c>
      <c r="E11" s="42">
        <v>32</v>
      </c>
      <c r="F11" s="37" t="s">
        <v>457</v>
      </c>
      <c r="G11" s="37">
        <v>2</v>
      </c>
      <c r="H11" s="37">
        <v>2</v>
      </c>
      <c r="I11" s="36">
        <f t="shared" si="0"/>
        <v>0</v>
      </c>
      <c r="J11" s="43" t="s">
        <v>85</v>
      </c>
    </row>
    <row r="12" spans="1:10" x14ac:dyDescent="0.3">
      <c r="A12" s="40" t="s">
        <v>1825</v>
      </c>
      <c r="B12" s="40" t="s">
        <v>687</v>
      </c>
      <c r="C12" s="35" t="s">
        <v>1069</v>
      </c>
      <c r="D12" s="48">
        <v>203</v>
      </c>
      <c r="E12" s="42">
        <v>33</v>
      </c>
      <c r="F12" s="37" t="s">
        <v>51</v>
      </c>
      <c r="G12" s="37">
        <v>2</v>
      </c>
      <c r="H12" s="37">
        <v>3</v>
      </c>
      <c r="I12" s="36">
        <f t="shared" si="0"/>
        <v>0</v>
      </c>
      <c r="J12" s="43" t="s">
        <v>85</v>
      </c>
    </row>
    <row r="13" spans="1:10" x14ac:dyDescent="0.3">
      <c r="A13" s="40" t="s">
        <v>3532</v>
      </c>
      <c r="B13" s="34" t="s">
        <v>687</v>
      </c>
      <c r="C13" s="35" t="s">
        <v>2461</v>
      </c>
      <c r="D13" s="41">
        <v>203</v>
      </c>
      <c r="E13" s="42">
        <v>33</v>
      </c>
      <c r="F13" s="37" t="s">
        <v>51</v>
      </c>
      <c r="G13" s="37">
        <v>2</v>
      </c>
      <c r="H13" s="37">
        <v>3</v>
      </c>
      <c r="I13" s="36">
        <f t="shared" si="0"/>
        <v>1</v>
      </c>
      <c r="J13" s="43" t="s">
        <v>85</v>
      </c>
    </row>
    <row r="14" spans="1:10" x14ac:dyDescent="0.3">
      <c r="A14" s="40" t="s">
        <v>1825</v>
      </c>
      <c r="B14" s="40" t="s">
        <v>687</v>
      </c>
      <c r="C14" s="35" t="s">
        <v>3408</v>
      </c>
      <c r="D14" s="41">
        <v>204</v>
      </c>
      <c r="E14" s="42">
        <v>34</v>
      </c>
      <c r="F14" s="37" t="s">
        <v>52</v>
      </c>
      <c r="G14" s="37">
        <v>2</v>
      </c>
      <c r="H14" s="37">
        <v>4</v>
      </c>
      <c r="I14" s="36">
        <f t="shared" si="0"/>
        <v>0</v>
      </c>
      <c r="J14" s="43" t="s">
        <v>85</v>
      </c>
    </row>
    <row r="15" spans="1:10" x14ac:dyDescent="0.3">
      <c r="A15" s="40" t="s">
        <v>3453</v>
      </c>
      <c r="B15" s="40" t="s">
        <v>687</v>
      </c>
      <c r="C15" s="35" t="s">
        <v>3432</v>
      </c>
      <c r="D15" s="41">
        <v>204</v>
      </c>
      <c r="E15" s="42">
        <v>34</v>
      </c>
      <c r="F15" s="37" t="s">
        <v>52</v>
      </c>
      <c r="G15" s="37">
        <v>2</v>
      </c>
      <c r="H15" s="37">
        <v>4</v>
      </c>
      <c r="I15" s="36">
        <f t="shared" si="0"/>
        <v>1</v>
      </c>
      <c r="J15" s="43" t="s">
        <v>85</v>
      </c>
    </row>
  </sheetData>
  <sortState ref="A2:J15">
    <sortCondition ref="E2:E15"/>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18"/>
  <sheetViews>
    <sheetView tabSelected="1" zoomScale="120" zoomScaleNormal="120" workbookViewId="0">
      <selection activeCell="I3" sqref="I3:I18"/>
    </sheetView>
  </sheetViews>
  <sheetFormatPr defaultRowHeight="12" x14ac:dyDescent="0.3"/>
  <cols>
    <col min="1" max="1" width="24.44140625" customWidth="1"/>
    <col min="2" max="2" width="27.33203125" customWidth="1"/>
    <col min="3" max="3" width="41.33203125" customWidth="1"/>
    <col min="6" max="6" width="20.109375" customWidth="1"/>
    <col min="7" max="7" width="2.6640625" bestFit="1" customWidth="1"/>
    <col min="8" max="8" width="8" customWidth="1"/>
    <col min="9" max="9" width="14.33203125" bestFit="1" customWidth="1"/>
    <col min="10" max="10" width="8.88671875" style="29"/>
    <col min="14" max="14" width="8.88671875" style="29"/>
  </cols>
  <sheetData>
    <row r="1" spans="1:14" x14ac:dyDescent="0.3">
      <c r="A1" s="1" t="s">
        <v>23</v>
      </c>
      <c r="B1" s="1" t="s">
        <v>738</v>
      </c>
      <c r="C1" s="9" t="s">
        <v>901</v>
      </c>
      <c r="D1" s="11" t="s">
        <v>898</v>
      </c>
      <c r="E1" s="7" t="s">
        <v>42</v>
      </c>
      <c r="F1" s="7" t="s">
        <v>43</v>
      </c>
      <c r="G1" s="7" t="s">
        <v>894</v>
      </c>
      <c r="H1" s="7" t="s">
        <v>895</v>
      </c>
      <c r="I1" s="1" t="s">
        <v>1744</v>
      </c>
      <c r="J1" s="1" t="s">
        <v>1745</v>
      </c>
      <c r="N1" s="2"/>
    </row>
    <row r="2" spans="1:14" x14ac:dyDescent="0.3">
      <c r="A2" s="2" t="s">
        <v>1852</v>
      </c>
      <c r="B2" s="1" t="s">
        <v>688</v>
      </c>
      <c r="C2" s="28" t="s">
        <v>2084</v>
      </c>
      <c r="D2" s="4">
        <v>107</v>
      </c>
      <c r="E2" s="8">
        <f>VLOOKUP(D2,episodes!$A$1:$B$76,2,FALSE)</f>
        <v>8</v>
      </c>
      <c r="F2" s="7" t="str">
        <f>VLOOKUP(D2,episodes!$A$1:$E$76,5,FALSE)</f>
        <v>What Are Little Girls Made Of?</v>
      </c>
      <c r="G2" s="7">
        <f>VLOOKUP(D2,episodes!$A$1:$D$76,3,FALSE)</f>
        <v>1</v>
      </c>
      <c r="H2" s="7">
        <f>VLOOKUP(D2,episodes!$A$1:$D$76,4,FALSE)</f>
        <v>7</v>
      </c>
      <c r="I2">
        <v>0</v>
      </c>
      <c r="J2" s="11" t="s">
        <v>85</v>
      </c>
      <c r="K2" s="12"/>
      <c r="N2"/>
    </row>
    <row r="3" spans="1:14" x14ac:dyDescent="0.3">
      <c r="A3" s="2" t="s">
        <v>1877</v>
      </c>
      <c r="B3" s="1" t="s">
        <v>688</v>
      </c>
      <c r="C3" s="28" t="s">
        <v>2086</v>
      </c>
      <c r="D3" s="4">
        <v>107</v>
      </c>
      <c r="E3" s="8">
        <f>VLOOKUP(D3,episodes!$A$1:$B$76,2,FALSE)</f>
        <v>8</v>
      </c>
      <c r="F3" s="7" t="str">
        <f>VLOOKUP(D3,episodes!$A$1:$E$76,5,FALSE)</f>
        <v>What Are Little Girls Made Of?</v>
      </c>
      <c r="G3" s="7">
        <f>VLOOKUP(D3,episodes!$A$1:$D$76,3,FALSE)</f>
        <v>1</v>
      </c>
      <c r="H3" s="7">
        <f>VLOOKUP(D3,episodes!$A$1:$D$76,4,FALSE)</f>
        <v>7</v>
      </c>
      <c r="I3">
        <f>IF(D3&lt;&gt;D2,0,I2+1)</f>
        <v>1</v>
      </c>
      <c r="J3" s="11" t="s">
        <v>85</v>
      </c>
      <c r="K3" s="12"/>
      <c r="N3"/>
    </row>
    <row r="4" spans="1:14" x14ac:dyDescent="0.3">
      <c r="A4" s="2" t="s">
        <v>1877</v>
      </c>
      <c r="B4" s="1" t="s">
        <v>688</v>
      </c>
      <c r="C4" s="28" t="s">
        <v>2087</v>
      </c>
      <c r="D4" s="4">
        <v>107</v>
      </c>
      <c r="E4" s="8">
        <f>VLOOKUP(D4,episodes!$A$1:$B$76,2,FALSE)</f>
        <v>8</v>
      </c>
      <c r="F4" s="7" t="str">
        <f>VLOOKUP(D4,episodes!$A$1:$E$76,5,FALSE)</f>
        <v>What Are Little Girls Made Of?</v>
      </c>
      <c r="G4" s="7">
        <f>VLOOKUP(D4,episodes!$A$1:$D$76,3,FALSE)</f>
        <v>1</v>
      </c>
      <c r="H4" s="7">
        <f>VLOOKUP(D4,episodes!$A$1:$D$76,4,FALSE)</f>
        <v>7</v>
      </c>
      <c r="I4">
        <f t="shared" ref="I4:I18" si="0">IF(D4&lt;&gt;D3,0,I3+1)</f>
        <v>2</v>
      </c>
      <c r="J4" s="11" t="s">
        <v>85</v>
      </c>
      <c r="K4" s="12"/>
      <c r="N4"/>
    </row>
    <row r="5" spans="1:14" x14ac:dyDescent="0.3">
      <c r="A5" s="2" t="s">
        <v>1921</v>
      </c>
      <c r="B5" s="1" t="s">
        <v>688</v>
      </c>
      <c r="C5" s="28" t="s">
        <v>1984</v>
      </c>
      <c r="D5" s="4">
        <v>107</v>
      </c>
      <c r="E5" s="8">
        <f>VLOOKUP(D5,episodes!$A$1:$B$76,2,FALSE)</f>
        <v>8</v>
      </c>
      <c r="F5" s="7" t="str">
        <f>VLOOKUP(D5,episodes!$A$1:$E$76,5,FALSE)</f>
        <v>What Are Little Girls Made Of?</v>
      </c>
      <c r="G5" s="7">
        <f>VLOOKUP(D5,episodes!$A$1:$D$76,3,FALSE)</f>
        <v>1</v>
      </c>
      <c r="H5" s="7">
        <f>VLOOKUP(D5,episodes!$A$1:$D$76,4,FALSE)</f>
        <v>7</v>
      </c>
      <c r="I5">
        <f t="shared" si="0"/>
        <v>3</v>
      </c>
      <c r="J5" s="11" t="s">
        <v>85</v>
      </c>
      <c r="K5" s="12"/>
      <c r="N5"/>
    </row>
    <row r="6" spans="1:14" x14ac:dyDescent="0.3">
      <c r="A6" s="2" t="s">
        <v>1812</v>
      </c>
      <c r="B6" s="1" t="s">
        <v>688</v>
      </c>
      <c r="C6" s="28" t="s">
        <v>970</v>
      </c>
      <c r="D6" s="4">
        <v>109</v>
      </c>
      <c r="E6" s="8">
        <f>VLOOKUP(D6,episodes!$A$1:$B$76,2,FALSE)</f>
        <v>10</v>
      </c>
      <c r="F6" s="7" t="str">
        <f>VLOOKUP(D6,episodes!$A$1:$E$76,5,FALSE)</f>
        <v>Dagger of the Mind</v>
      </c>
      <c r="G6" s="7">
        <f>VLOOKUP(D6,episodes!$A$1:$D$76,3,FALSE)</f>
        <v>1</v>
      </c>
      <c r="H6" s="7">
        <f>VLOOKUP(D6,episodes!$A$1:$D$76,4,FALSE)</f>
        <v>9</v>
      </c>
      <c r="I6">
        <f t="shared" si="0"/>
        <v>0</v>
      </c>
      <c r="J6" s="11" t="s">
        <v>85</v>
      </c>
      <c r="K6" s="12"/>
      <c r="N6"/>
    </row>
    <row r="7" spans="1:14" x14ac:dyDescent="0.3">
      <c r="A7" s="2" t="s">
        <v>1804</v>
      </c>
      <c r="B7" s="1" t="s">
        <v>688</v>
      </c>
      <c r="C7" s="28" t="s">
        <v>958</v>
      </c>
      <c r="D7" s="4">
        <v>113</v>
      </c>
      <c r="E7" s="8">
        <f>VLOOKUP(D7,episodes!$A$1:$B$76,2,FALSE)</f>
        <v>14</v>
      </c>
      <c r="F7" s="7" t="str">
        <f>VLOOKUP(D7,episodes!$A$1:$E$76,5,FALSE)</f>
        <v>The Conscience of the King</v>
      </c>
      <c r="G7" s="7">
        <f>VLOOKUP(D7,episodes!$A$1:$D$76,3,FALSE)</f>
        <v>1</v>
      </c>
      <c r="H7" s="7">
        <f>VLOOKUP(D7,episodes!$A$1:$D$76,4,FALSE)</f>
        <v>13</v>
      </c>
      <c r="I7">
        <f t="shared" si="0"/>
        <v>0</v>
      </c>
      <c r="J7" s="11" t="s">
        <v>85</v>
      </c>
      <c r="K7" s="12"/>
      <c r="N7"/>
    </row>
    <row r="8" spans="1:14" x14ac:dyDescent="0.3">
      <c r="A8" s="2" t="s">
        <v>1865</v>
      </c>
      <c r="B8" s="1" t="s">
        <v>688</v>
      </c>
      <c r="C8" s="28" t="s">
        <v>2175</v>
      </c>
      <c r="D8" s="3">
        <v>115</v>
      </c>
      <c r="E8" s="8">
        <f>VLOOKUP(D8,episodes!$A$1:$B$76,2,FALSE)</f>
        <v>16</v>
      </c>
      <c r="F8" s="7" t="str">
        <f>VLOOKUP(D8,episodes!$A$1:$E$76,5,FALSE)</f>
        <v>Shore Leave</v>
      </c>
      <c r="G8" s="7">
        <f>VLOOKUP(D8,episodes!$A$1:$D$76,3,FALSE)</f>
        <v>1</v>
      </c>
      <c r="H8" s="7">
        <f>VLOOKUP(D8,episodes!$A$1:$D$76,4,FALSE)</f>
        <v>15</v>
      </c>
      <c r="I8">
        <f t="shared" si="0"/>
        <v>0</v>
      </c>
      <c r="J8" s="11" t="s">
        <v>85</v>
      </c>
      <c r="K8" s="12"/>
      <c r="N8"/>
    </row>
    <row r="9" spans="1:14" x14ac:dyDescent="0.3">
      <c r="A9" s="2" t="s">
        <v>1876</v>
      </c>
      <c r="B9" s="1" t="s">
        <v>688</v>
      </c>
      <c r="C9" s="28" t="s">
        <v>2235</v>
      </c>
      <c r="D9" s="3">
        <v>120</v>
      </c>
      <c r="E9" s="8">
        <f>VLOOKUP(D9,episodes!$A$1:$B$76,2,FALSE)</f>
        <v>21</v>
      </c>
      <c r="F9" s="7" t="str">
        <f>VLOOKUP(D9,episodes!$A$1:$E$76,5,FALSE)</f>
        <v>Court Martial</v>
      </c>
      <c r="G9" s="7">
        <f>VLOOKUP(D9,episodes!$A$1:$D$76,3,FALSE)</f>
        <v>1</v>
      </c>
      <c r="H9" s="7">
        <f>VLOOKUP(D9,episodes!$A$1:$D$76,4,FALSE)</f>
        <v>20</v>
      </c>
      <c r="I9">
        <f t="shared" si="0"/>
        <v>0</v>
      </c>
      <c r="J9" s="11" t="s">
        <v>85</v>
      </c>
      <c r="K9" s="12"/>
      <c r="N9"/>
    </row>
    <row r="10" spans="1:14" x14ac:dyDescent="0.3">
      <c r="A10" s="2" t="s">
        <v>1802</v>
      </c>
      <c r="B10" s="1" t="s">
        <v>688</v>
      </c>
      <c r="C10" s="28" t="s">
        <v>944</v>
      </c>
      <c r="D10" s="3">
        <v>122</v>
      </c>
      <c r="E10" s="8">
        <f>VLOOKUP(D10,episodes!$A$1:$B$76,2,FALSE)</f>
        <v>23</v>
      </c>
      <c r="F10" s="7" t="str">
        <f>VLOOKUP(D10,episodes!$A$1:$E$76,5,FALSE)</f>
        <v>Space Seed</v>
      </c>
      <c r="G10" s="7">
        <f>VLOOKUP(D10,episodes!$A$1:$D$76,3,FALSE)</f>
        <v>1</v>
      </c>
      <c r="H10" s="7">
        <f>VLOOKUP(D10,episodes!$A$1:$D$76,4,FALSE)</f>
        <v>22</v>
      </c>
      <c r="I10">
        <f t="shared" si="0"/>
        <v>0</v>
      </c>
      <c r="J10" s="11" t="s">
        <v>85</v>
      </c>
      <c r="K10" s="12"/>
      <c r="N10"/>
    </row>
    <row r="11" spans="1:14" x14ac:dyDescent="0.3">
      <c r="A11" s="2" t="s">
        <v>1952</v>
      </c>
      <c r="B11" s="1" t="s">
        <v>688</v>
      </c>
      <c r="C11" s="28" t="s">
        <v>1984</v>
      </c>
      <c r="D11" s="3">
        <v>124</v>
      </c>
      <c r="E11" s="8">
        <f>VLOOKUP(D11,episodes!$A$1:$B$76,2,FALSE)</f>
        <v>25</v>
      </c>
      <c r="F11" s="7" t="str">
        <f>VLOOKUP(D11,episodes!$A$1:$E$76,5,FALSE)</f>
        <v>This Side of Paradise</v>
      </c>
      <c r="G11" s="7">
        <f>VLOOKUP(D11,episodes!$A$1:$D$76,3,FALSE)</f>
        <v>1</v>
      </c>
      <c r="H11" s="7">
        <f>VLOOKUP(D11,episodes!$A$1:$D$76,4,FALSE)</f>
        <v>24</v>
      </c>
      <c r="I11">
        <f t="shared" si="0"/>
        <v>0</v>
      </c>
      <c r="J11" s="11" t="s">
        <v>85</v>
      </c>
      <c r="K11" s="12"/>
      <c r="N11"/>
    </row>
    <row r="12" spans="1:14" x14ac:dyDescent="0.3">
      <c r="A12" s="2" t="s">
        <v>1952</v>
      </c>
      <c r="B12" s="1" t="s">
        <v>688</v>
      </c>
      <c r="C12" s="28" t="s">
        <v>1984</v>
      </c>
      <c r="D12" s="3">
        <v>124</v>
      </c>
      <c r="E12" s="8">
        <f>VLOOKUP(D12,episodes!$A$1:$B$76,2,FALSE)</f>
        <v>25</v>
      </c>
      <c r="F12" s="7" t="str">
        <f>VLOOKUP(D12,episodes!$A$1:$E$76,5,FALSE)</f>
        <v>This Side of Paradise</v>
      </c>
      <c r="G12" s="7">
        <f>VLOOKUP(D12,episodes!$A$1:$D$76,3,FALSE)</f>
        <v>1</v>
      </c>
      <c r="H12" s="7">
        <f>VLOOKUP(D12,episodes!$A$1:$D$76,4,FALSE)</f>
        <v>24</v>
      </c>
      <c r="I12">
        <f t="shared" si="0"/>
        <v>1</v>
      </c>
      <c r="J12" s="11" t="s">
        <v>85</v>
      </c>
      <c r="K12" s="12"/>
      <c r="N12"/>
    </row>
    <row r="13" spans="1:14" x14ac:dyDescent="0.3">
      <c r="A13" s="2" t="s">
        <v>1952</v>
      </c>
      <c r="B13" s="1" t="s">
        <v>688</v>
      </c>
      <c r="C13" s="28" t="s">
        <v>1984</v>
      </c>
      <c r="D13" s="3">
        <v>124</v>
      </c>
      <c r="E13" s="8">
        <f>VLOOKUP(D13,episodes!$A$1:$B$76,2,FALSE)</f>
        <v>25</v>
      </c>
      <c r="F13" s="7" t="str">
        <f>VLOOKUP(D13,episodes!$A$1:$E$76,5,FALSE)</f>
        <v>This Side of Paradise</v>
      </c>
      <c r="G13" s="7">
        <f>VLOOKUP(D13,episodes!$A$1:$D$76,3,FALSE)</f>
        <v>1</v>
      </c>
      <c r="H13" s="7">
        <f>VLOOKUP(D13,episodes!$A$1:$D$76,4,FALSE)</f>
        <v>24</v>
      </c>
      <c r="I13">
        <f t="shared" si="0"/>
        <v>2</v>
      </c>
      <c r="J13" s="11" t="s">
        <v>85</v>
      </c>
      <c r="K13" s="12"/>
      <c r="N13"/>
    </row>
    <row r="14" spans="1:14" x14ac:dyDescent="0.3">
      <c r="A14" s="2" t="s">
        <v>1952</v>
      </c>
      <c r="B14" s="1" t="s">
        <v>688</v>
      </c>
      <c r="C14" s="28" t="s">
        <v>1984</v>
      </c>
      <c r="D14" s="3">
        <v>128</v>
      </c>
      <c r="E14" s="8">
        <f>VLOOKUP(D14,episodes!$A$1:$B$76,2,FALSE)</f>
        <v>29</v>
      </c>
      <c r="F14" s="7" t="str">
        <f>VLOOKUP(D14,episodes!$A$1:$E$76,5,FALSE)</f>
        <v>The City on the Edge of Forever</v>
      </c>
      <c r="G14" s="7">
        <f>VLOOKUP(D14,episodes!$A$1:$D$76,3,FALSE)</f>
        <v>1</v>
      </c>
      <c r="H14" s="7">
        <f>VLOOKUP(D14,episodes!$A$1:$D$76,4,FALSE)</f>
        <v>28</v>
      </c>
      <c r="I14">
        <f t="shared" si="0"/>
        <v>0</v>
      </c>
      <c r="J14" s="11" t="s">
        <v>85</v>
      </c>
      <c r="K14" s="12"/>
      <c r="N14"/>
    </row>
    <row r="15" spans="1:14" x14ac:dyDescent="0.3">
      <c r="A15" s="2" t="s">
        <v>1952</v>
      </c>
      <c r="B15" s="1" t="s">
        <v>688</v>
      </c>
      <c r="C15" s="28" t="s">
        <v>1984</v>
      </c>
      <c r="D15" s="4">
        <v>202</v>
      </c>
      <c r="E15" s="8">
        <f>VLOOKUP(D15,episodes!$A$1:$B$76,2,FALSE)</f>
        <v>32</v>
      </c>
      <c r="F15" s="7" t="str">
        <f>VLOOKUP(D15,episodes!$A$1:$E$76,5,FALSE)</f>
        <v>Who Mourns for Adonais?</v>
      </c>
      <c r="G15" s="7">
        <f>VLOOKUP(D15,episodes!$A$1:$D$76,3,FALSE)</f>
        <v>2</v>
      </c>
      <c r="H15" s="7">
        <f>VLOOKUP(D15,episodes!$A$1:$D$76,4,FALSE)</f>
        <v>2</v>
      </c>
      <c r="I15">
        <f t="shared" si="0"/>
        <v>0</v>
      </c>
      <c r="J15" s="11" t="s">
        <v>85</v>
      </c>
      <c r="K15" s="12"/>
      <c r="N15"/>
    </row>
    <row r="16" spans="1:14" x14ac:dyDescent="0.3">
      <c r="A16" s="2" t="s">
        <v>1952</v>
      </c>
      <c r="B16" s="1" t="s">
        <v>688</v>
      </c>
      <c r="C16" s="28" t="s">
        <v>1984</v>
      </c>
      <c r="D16" s="4">
        <v>202</v>
      </c>
      <c r="E16" s="8">
        <f>VLOOKUP(D16,episodes!$A$1:$B$76,2,FALSE)</f>
        <v>32</v>
      </c>
      <c r="F16" s="7" t="str">
        <f>VLOOKUP(D16,episodes!$A$1:$E$76,5,FALSE)</f>
        <v>Who Mourns for Adonais?</v>
      </c>
      <c r="G16" s="7">
        <f>VLOOKUP(D16,episodes!$A$1:$D$76,3,FALSE)</f>
        <v>2</v>
      </c>
      <c r="H16" s="7">
        <f>VLOOKUP(D16,episodes!$A$1:$D$76,4,FALSE)</f>
        <v>2</v>
      </c>
      <c r="I16">
        <f t="shared" si="0"/>
        <v>1</v>
      </c>
      <c r="J16" s="11" t="s">
        <v>85</v>
      </c>
      <c r="K16" s="12"/>
      <c r="N16"/>
    </row>
    <row r="17" spans="1:14" x14ac:dyDescent="0.3">
      <c r="A17" s="27" t="s">
        <v>306</v>
      </c>
      <c r="B17" s="27" t="s">
        <v>688</v>
      </c>
      <c r="C17" s="28" t="s">
        <v>1984</v>
      </c>
      <c r="D17" s="11">
        <v>310</v>
      </c>
      <c r="E17" s="8">
        <f>VLOOKUP(D17,episodes!$A$1:$B$81,2,FALSE)</f>
        <v>66</v>
      </c>
      <c r="F17" s="7" t="str">
        <f>VLOOKUP(D17,episodes!$A$1:$E$81,5,FALSE)</f>
        <v>Plato's Stepchildren</v>
      </c>
      <c r="G17" s="7">
        <f>VLOOKUP(D17,episodes!$A$1:$D$81,3,FALSE)</f>
        <v>3</v>
      </c>
      <c r="H17" s="7">
        <f>VLOOKUP(D17,episodes!$A$1:$D$81,4,FALSE)</f>
        <v>10</v>
      </c>
      <c r="I17">
        <f t="shared" si="0"/>
        <v>0</v>
      </c>
      <c r="J17" s="11" t="s">
        <v>85</v>
      </c>
      <c r="K17" s="12"/>
      <c r="N17"/>
    </row>
    <row r="18" spans="1:14" x14ac:dyDescent="0.3">
      <c r="A18" s="27" t="s">
        <v>306</v>
      </c>
      <c r="B18" s="27" t="s">
        <v>688</v>
      </c>
      <c r="C18" s="28" t="s">
        <v>1984</v>
      </c>
      <c r="D18" s="11">
        <v>310</v>
      </c>
      <c r="E18" s="8">
        <f>VLOOKUP(D18,episodes!$A$1:$B$81,2,FALSE)</f>
        <v>66</v>
      </c>
      <c r="F18" s="7" t="str">
        <f>VLOOKUP(D18,episodes!$A$1:$E$81,5,FALSE)</f>
        <v>Plato's Stepchildren</v>
      </c>
      <c r="G18" s="7">
        <f>VLOOKUP(D18,episodes!$A$1:$D$81,3,FALSE)</f>
        <v>3</v>
      </c>
      <c r="H18" s="7">
        <f>VLOOKUP(D18,episodes!$A$1:$D$81,4,FALSE)</f>
        <v>10</v>
      </c>
      <c r="I18">
        <f t="shared" si="0"/>
        <v>1</v>
      </c>
      <c r="J18" s="11" t="s">
        <v>85</v>
      </c>
      <c r="K18" s="12"/>
      <c r="N18"/>
    </row>
  </sheetData>
  <sortState ref="A2:J18">
    <sortCondition ref="E2:E1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tropes</vt:lpstr>
      <vt:lpstr>episodes</vt:lpstr>
      <vt:lpstr>allLove</vt:lpstr>
      <vt:lpstr>captainsLog</vt:lpstr>
      <vt:lpstr>commLink</vt:lpstr>
      <vt:lpstr>dataPadd</vt:lpstr>
      <vt:lpstr>eyebrow</vt:lpstr>
      <vt:lpstr>hug</vt:lpstr>
      <vt:lpstr>kiss</vt:lpstr>
      <vt:lpstr>love</vt:lpstr>
      <vt:lpstr>menActWomenAre</vt:lpstr>
      <vt:lpstr>sexism</vt:lpstr>
      <vt:lpstr>tech</vt:lpstr>
      <vt:lpstr>telephone</vt:lpstr>
      <vt:lpstr>tricorder</vt:lpstr>
      <vt:lpstr>spokePos</vt:lpstr>
      <vt:lpstr>deaths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greenpear</dc:creator>
  <cp:lastModifiedBy>Windows User</cp:lastModifiedBy>
  <dcterms:created xsi:type="dcterms:W3CDTF">2015-06-26T01:57:59Z</dcterms:created>
  <dcterms:modified xsi:type="dcterms:W3CDTF">2015-08-09T22:34:13Z</dcterms:modified>
</cp:coreProperties>
</file>