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nja\Documents\Github\RP2350-LCD\"/>
    </mc:Choice>
  </mc:AlternateContent>
  <xr:revisionPtr revIDLastSave="0" documentId="13_ncr:1_{345E0F2A-9FB3-4D94-8EB3-C07A0B375F3C}" xr6:coauthVersionLast="47" xr6:coauthVersionMax="47" xr10:uidLastSave="{00000000-0000-0000-0000-000000000000}"/>
  <bookViews>
    <workbookView xWindow="-108" yWindow="-108" windowWidth="30936" windowHeight="16896" xr2:uid="{61CDE1C2-C80F-44BF-B35A-D8347332F2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G32" i="1"/>
  <c r="C33" i="1"/>
  <c r="C32" i="1"/>
  <c r="S7" i="1"/>
  <c r="C10" i="1"/>
  <c r="C9" i="1"/>
  <c r="O6" i="1"/>
  <c r="O5" i="1"/>
  <c r="O4" i="1"/>
  <c r="O3" i="1"/>
  <c r="K5" i="1"/>
  <c r="G3" i="1"/>
  <c r="G4" i="1" s="1"/>
  <c r="G5" i="1" s="1"/>
  <c r="O8" i="1" s="1"/>
  <c r="G7" i="1" l="1"/>
  <c r="G6" i="1"/>
  <c r="O7" i="1"/>
  <c r="G8" i="1"/>
  <c r="G9" i="1" s="1"/>
</calcChain>
</file>

<file path=xl/sharedStrings.xml><?xml version="1.0" encoding="utf-8"?>
<sst xmlns="http://schemas.openxmlformats.org/spreadsheetml/2006/main" count="97" uniqueCount="42">
  <si>
    <t>LCD Specs</t>
  </si>
  <si>
    <t>Width</t>
  </si>
  <si>
    <t>Height</t>
  </si>
  <si>
    <t>Bpp</t>
  </si>
  <si>
    <t>Lanes</t>
  </si>
  <si>
    <t>Total Width</t>
  </si>
  <si>
    <t>Total Height</t>
  </si>
  <si>
    <t>Refresh</t>
  </si>
  <si>
    <t>Px Clk</t>
  </si>
  <si>
    <t>Hz</t>
  </si>
  <si>
    <t>Mhz</t>
  </si>
  <si>
    <t>Px</t>
  </si>
  <si>
    <t>LVDS VESA Specs</t>
  </si>
  <si>
    <t>bits</t>
  </si>
  <si>
    <t>Bits/lane/Dclk</t>
  </si>
  <si>
    <t>Data Rate</t>
  </si>
  <si>
    <t>Mbps</t>
  </si>
  <si>
    <t>Data Rate/lane</t>
  </si>
  <si>
    <t>Derived LCD Rates</t>
  </si>
  <si>
    <t>RP2350 Specs</t>
  </si>
  <si>
    <t>BPP</t>
  </si>
  <si>
    <t>Kb</t>
  </si>
  <si>
    <t>RAM</t>
  </si>
  <si>
    <t>Frame Buffer (565)</t>
  </si>
  <si>
    <t>Line Buffer (Full)</t>
  </si>
  <si>
    <t>Line Buffer (565)</t>
  </si>
  <si>
    <t>Total Size</t>
  </si>
  <si>
    <t>Line Time</t>
  </si>
  <si>
    <t>us</t>
  </si>
  <si>
    <t>Hardware Requirements</t>
  </si>
  <si>
    <t>Hsync</t>
  </si>
  <si>
    <t>Vsync</t>
  </si>
  <si>
    <t>Clock</t>
  </si>
  <si>
    <t>MHz</t>
  </si>
  <si>
    <t>Cycles</t>
  </si>
  <si>
    <t>HSTX SDR/Lane</t>
  </si>
  <si>
    <t>HSTX DDR/Lane</t>
  </si>
  <si>
    <t>RAM-&gt;HSTX Rate(Full)</t>
  </si>
  <si>
    <t>Frame Buffer (Full)</t>
  </si>
  <si>
    <t>RAM-&gt;HSTX Rate (565)</t>
  </si>
  <si>
    <t>RAM-&gt;HSTX Rate (DMA)</t>
  </si>
  <si>
    <t>Notes:
-DDR only works with 16 BPP (i.e. 565) as it uses the same 32 Bit buffer for 2 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</si>
</sst>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71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ill="1"/>
    <xf numFmtId="17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E5A81-BFA8-457C-BD05-646535E66EE6}">
  <dimension ref="B2:T33"/>
  <sheetViews>
    <sheetView tabSelected="1" zoomScale="130" zoomScaleNormal="130" workbookViewId="0">
      <selection activeCell="N17" sqref="N17"/>
    </sheetView>
  </sheetViews>
  <sheetFormatPr defaultRowHeight="14.4" x14ac:dyDescent="0.3"/>
  <cols>
    <col min="2" max="2" width="13.33203125" customWidth="1"/>
    <col min="3" max="3" width="8.88671875" customWidth="1"/>
    <col min="4" max="4" width="6.6640625" customWidth="1"/>
    <col min="6" max="6" width="13.33203125" customWidth="1"/>
    <col min="7" max="7" width="8.88671875" customWidth="1"/>
    <col min="8" max="8" width="6.6640625" customWidth="1"/>
    <col min="10" max="10" width="13.33203125" customWidth="1"/>
    <col min="11" max="11" width="8.88671875" customWidth="1"/>
    <col min="12" max="12" width="6.6640625" customWidth="1"/>
    <col min="14" max="14" width="18.88671875" bestFit="1" customWidth="1"/>
    <col min="15" max="15" width="8.88671875" customWidth="1"/>
    <col min="16" max="16" width="6.6640625" customWidth="1"/>
    <col min="18" max="18" width="20" bestFit="1" customWidth="1"/>
    <col min="19" max="19" width="8.88671875" customWidth="1"/>
    <col min="20" max="20" width="6.6640625" customWidth="1"/>
  </cols>
  <sheetData>
    <row r="2" spans="2:20" x14ac:dyDescent="0.3">
      <c r="B2" s="1" t="s">
        <v>0</v>
      </c>
      <c r="C2" s="1"/>
      <c r="D2" s="1"/>
      <c r="F2" s="1" t="s">
        <v>18</v>
      </c>
      <c r="G2" s="1"/>
      <c r="H2" s="1"/>
      <c r="J2" s="1" t="s">
        <v>12</v>
      </c>
      <c r="K2" s="1"/>
      <c r="L2" s="1"/>
      <c r="N2" s="1" t="s">
        <v>29</v>
      </c>
      <c r="O2" s="1"/>
      <c r="P2" s="1"/>
      <c r="R2" s="1" t="s">
        <v>19</v>
      </c>
      <c r="S2" s="1"/>
      <c r="T2" s="1"/>
    </row>
    <row r="3" spans="2:20" x14ac:dyDescent="0.3">
      <c r="B3" t="s">
        <v>1</v>
      </c>
      <c r="C3">
        <v>1024</v>
      </c>
      <c r="D3" t="s">
        <v>11</v>
      </c>
      <c r="F3" t="s">
        <v>26</v>
      </c>
      <c r="G3">
        <f>C6*C7</f>
        <v>679540</v>
      </c>
      <c r="H3" t="s">
        <v>11</v>
      </c>
      <c r="J3" t="s">
        <v>4</v>
      </c>
      <c r="K3">
        <v>3</v>
      </c>
      <c r="N3" t="s">
        <v>38</v>
      </c>
      <c r="O3">
        <f>(C3*C4*_xlfn.CEILING.MATH(C8,32))/(8*1024)</f>
        <v>2400</v>
      </c>
      <c r="P3" t="s">
        <v>21</v>
      </c>
      <c r="R3" t="s">
        <v>32</v>
      </c>
      <c r="S3">
        <v>150</v>
      </c>
      <c r="T3" t="s">
        <v>33</v>
      </c>
    </row>
    <row r="4" spans="2:20" x14ac:dyDescent="0.3">
      <c r="B4" t="s">
        <v>2</v>
      </c>
      <c r="C4">
        <v>600</v>
      </c>
      <c r="D4" t="s">
        <v>11</v>
      </c>
      <c r="F4" t="s">
        <v>8</v>
      </c>
      <c r="G4">
        <f>G3*C5</f>
        <v>40772400</v>
      </c>
      <c r="H4" t="s">
        <v>9</v>
      </c>
      <c r="J4" t="s">
        <v>3</v>
      </c>
      <c r="K4">
        <v>21</v>
      </c>
      <c r="L4" t="s">
        <v>13</v>
      </c>
      <c r="N4" t="s">
        <v>23</v>
      </c>
      <c r="O4">
        <f>(C3*C4*16)/(1024*8)</f>
        <v>1200</v>
      </c>
      <c r="P4" t="s">
        <v>21</v>
      </c>
      <c r="R4" t="s">
        <v>22</v>
      </c>
      <c r="S4">
        <v>512</v>
      </c>
      <c r="T4" t="s">
        <v>21</v>
      </c>
    </row>
    <row r="5" spans="2:20" x14ac:dyDescent="0.3">
      <c r="B5" t="s">
        <v>7</v>
      </c>
      <c r="C5">
        <v>60</v>
      </c>
      <c r="D5" t="s">
        <v>9</v>
      </c>
      <c r="F5" t="s">
        <v>8</v>
      </c>
      <c r="G5" s="2">
        <f>G4/1000000</f>
        <v>40.772399999999998</v>
      </c>
      <c r="H5" t="s">
        <v>10</v>
      </c>
      <c r="J5" t="s">
        <v>14</v>
      </c>
      <c r="K5">
        <f>K4/K3</f>
        <v>7</v>
      </c>
      <c r="L5" t="s">
        <v>13</v>
      </c>
      <c r="N5" t="s">
        <v>24</v>
      </c>
      <c r="O5">
        <f>(C3*_xlfn.CEILING.MATH(C8,32))/(8*1024)</f>
        <v>4</v>
      </c>
      <c r="P5" t="s">
        <v>21</v>
      </c>
      <c r="R5" t="s">
        <v>35</v>
      </c>
      <c r="S5">
        <v>150</v>
      </c>
      <c r="T5" t="s">
        <v>16</v>
      </c>
    </row>
    <row r="6" spans="2:20" x14ac:dyDescent="0.3">
      <c r="B6" t="s">
        <v>5</v>
      </c>
      <c r="C6">
        <v>1114</v>
      </c>
      <c r="D6" t="s">
        <v>11</v>
      </c>
      <c r="F6" t="s">
        <v>15</v>
      </c>
      <c r="G6" s="2">
        <f>G5*K4</f>
        <v>856.22039999999993</v>
      </c>
      <c r="H6" t="s">
        <v>16</v>
      </c>
      <c r="N6" t="s">
        <v>25</v>
      </c>
      <c r="O6">
        <f>(C3*16)/(8*1024)</f>
        <v>2</v>
      </c>
      <c r="P6" t="s">
        <v>21</v>
      </c>
      <c r="R6" t="s">
        <v>36</v>
      </c>
      <c r="S6">
        <v>300</v>
      </c>
      <c r="T6" t="s">
        <v>16</v>
      </c>
    </row>
    <row r="7" spans="2:20" x14ac:dyDescent="0.3">
      <c r="B7" t="s">
        <v>6</v>
      </c>
      <c r="C7">
        <v>610</v>
      </c>
      <c r="D7" t="s">
        <v>11</v>
      </c>
      <c r="F7" t="s">
        <v>17</v>
      </c>
      <c r="G7" s="2">
        <f>G5*K5</f>
        <v>285.40679999999998</v>
      </c>
      <c r="H7" t="s">
        <v>16</v>
      </c>
      <c r="N7" t="s">
        <v>37</v>
      </c>
      <c r="O7" s="7">
        <f>_xlfn.CEILING.MATH(C8,32)*G5</f>
        <v>1304.7167999999999</v>
      </c>
      <c r="P7" t="s">
        <v>16</v>
      </c>
      <c r="R7" t="s">
        <v>40</v>
      </c>
      <c r="S7" s="6">
        <f>32*S3</f>
        <v>4800</v>
      </c>
      <c r="T7" t="s">
        <v>16</v>
      </c>
    </row>
    <row r="8" spans="2:20" x14ac:dyDescent="0.3">
      <c r="B8" t="s">
        <v>20</v>
      </c>
      <c r="C8">
        <v>18</v>
      </c>
      <c r="D8" t="s">
        <v>13</v>
      </c>
      <c r="F8" t="s">
        <v>27</v>
      </c>
      <c r="G8" s="3">
        <f>(1/(G4/C6))*1000000</f>
        <v>27.3224043715847</v>
      </c>
      <c r="H8" t="s">
        <v>28</v>
      </c>
      <c r="N8" t="s">
        <v>39</v>
      </c>
      <c r="O8" s="3">
        <f>16*G5</f>
        <v>652.35839999999996</v>
      </c>
      <c r="P8" t="s">
        <v>16</v>
      </c>
    </row>
    <row r="9" spans="2:20" x14ac:dyDescent="0.3">
      <c r="B9" t="s">
        <v>30</v>
      </c>
      <c r="C9">
        <f>C6-C3</f>
        <v>90</v>
      </c>
      <c r="D9" t="s">
        <v>11</v>
      </c>
      <c r="F9" t="s">
        <v>27</v>
      </c>
      <c r="G9" s="3">
        <f>(S3*1000000)*(G8*0.0000001)</f>
        <v>409.8360655737705</v>
      </c>
      <c r="H9" t="s">
        <v>34</v>
      </c>
    </row>
    <row r="10" spans="2:20" x14ac:dyDescent="0.3">
      <c r="B10" t="s">
        <v>31</v>
      </c>
      <c r="C10">
        <f>C7-C4</f>
        <v>10</v>
      </c>
      <c r="D10" t="s">
        <v>11</v>
      </c>
    </row>
    <row r="18" spans="2:20" x14ac:dyDescent="0.3">
      <c r="B18" s="5" t="s">
        <v>41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2:20" x14ac:dyDescent="0.3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2:20" x14ac:dyDescent="0.3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2:20" x14ac:dyDescent="0.3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5" spans="2:20" x14ac:dyDescent="0.3">
      <c r="B25" s="1" t="s">
        <v>0</v>
      </c>
      <c r="C25" s="1"/>
      <c r="D25" s="1"/>
      <c r="F25" s="1" t="s">
        <v>0</v>
      </c>
      <c r="G25" s="1"/>
      <c r="H25" s="1"/>
    </row>
    <row r="26" spans="2:20" x14ac:dyDescent="0.3">
      <c r="B26" t="s">
        <v>1</v>
      </c>
      <c r="C26">
        <v>800</v>
      </c>
      <c r="D26" t="s">
        <v>11</v>
      </c>
      <c r="F26" t="s">
        <v>1</v>
      </c>
      <c r="G26">
        <v>1280</v>
      </c>
      <c r="H26" t="s">
        <v>11</v>
      </c>
    </row>
    <row r="27" spans="2:20" x14ac:dyDescent="0.3">
      <c r="B27" t="s">
        <v>2</v>
      </c>
      <c r="C27">
        <v>480</v>
      </c>
      <c r="D27" t="s">
        <v>11</v>
      </c>
      <c r="F27" t="s">
        <v>2</v>
      </c>
      <c r="G27">
        <v>800</v>
      </c>
      <c r="H27" t="s">
        <v>11</v>
      </c>
    </row>
    <row r="28" spans="2:20" x14ac:dyDescent="0.3">
      <c r="B28" t="s">
        <v>7</v>
      </c>
      <c r="C28">
        <v>60</v>
      </c>
      <c r="D28" t="s">
        <v>9</v>
      </c>
      <c r="F28" t="s">
        <v>7</v>
      </c>
      <c r="G28">
        <v>60</v>
      </c>
      <c r="H28" t="s">
        <v>9</v>
      </c>
    </row>
    <row r="29" spans="2:20" x14ac:dyDescent="0.3">
      <c r="B29" t="s">
        <v>5</v>
      </c>
      <c r="C29">
        <v>816</v>
      </c>
      <c r="D29" t="s">
        <v>11</v>
      </c>
      <c r="F29" t="s">
        <v>5</v>
      </c>
      <c r="G29">
        <v>1380</v>
      </c>
      <c r="H29" t="s">
        <v>11</v>
      </c>
    </row>
    <row r="30" spans="2:20" x14ac:dyDescent="0.3">
      <c r="B30" t="s">
        <v>6</v>
      </c>
      <c r="C30">
        <v>496</v>
      </c>
      <c r="D30" t="s">
        <v>11</v>
      </c>
      <c r="F30" t="s">
        <v>6</v>
      </c>
      <c r="G30">
        <v>824</v>
      </c>
      <c r="H30" t="s">
        <v>11</v>
      </c>
    </row>
    <row r="31" spans="2:20" x14ac:dyDescent="0.3">
      <c r="B31" t="s">
        <v>20</v>
      </c>
      <c r="C31">
        <v>18</v>
      </c>
      <c r="D31" t="s">
        <v>13</v>
      </c>
      <c r="F31" t="s">
        <v>20</v>
      </c>
      <c r="G31">
        <v>18</v>
      </c>
      <c r="H31" t="s">
        <v>13</v>
      </c>
    </row>
    <row r="32" spans="2:20" x14ac:dyDescent="0.3">
      <c r="B32" t="s">
        <v>30</v>
      </c>
      <c r="C32">
        <f>C29-C26</f>
        <v>16</v>
      </c>
      <c r="D32" t="s">
        <v>11</v>
      </c>
      <c r="F32" t="s">
        <v>30</v>
      </c>
      <c r="G32">
        <f>G29-G26</f>
        <v>100</v>
      </c>
      <c r="H32" t="s">
        <v>11</v>
      </c>
    </row>
    <row r="33" spans="2:8" x14ac:dyDescent="0.3">
      <c r="B33" t="s">
        <v>31</v>
      </c>
      <c r="C33">
        <f>C30-C27</f>
        <v>16</v>
      </c>
      <c r="D33" t="s">
        <v>11</v>
      </c>
      <c r="F33" t="s">
        <v>31</v>
      </c>
      <c r="G33">
        <f>G30-G27</f>
        <v>24</v>
      </c>
      <c r="H33" t="s">
        <v>11</v>
      </c>
    </row>
  </sheetData>
  <mergeCells count="8">
    <mergeCell ref="B18:T21"/>
    <mergeCell ref="B25:D25"/>
    <mergeCell ref="F25:H25"/>
    <mergeCell ref="B2:D2"/>
    <mergeCell ref="F2:H2"/>
    <mergeCell ref="J2:L2"/>
    <mergeCell ref="N2:P2"/>
    <mergeCell ref="R2: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Skitt [el20gls]</dc:creator>
  <cp:lastModifiedBy>George Skitt [el20gls]</cp:lastModifiedBy>
  <dcterms:created xsi:type="dcterms:W3CDTF">2025-02-23T02:04:11Z</dcterms:created>
  <dcterms:modified xsi:type="dcterms:W3CDTF">2025-02-23T03:18:12Z</dcterms:modified>
</cp:coreProperties>
</file>