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580DF894-F75F-5646-9D37-B64B79F14E8C}" xr6:coauthVersionLast="47" xr6:coauthVersionMax="47" xr10:uidLastSave="{00000000-0000-0000-0000-000000000000}"/>
  <bookViews>
    <workbookView xWindow="11980" yWindow="40" windowWidth="16780" windowHeight="14380" xr2:uid="{00000000-000D-0000-FFFF-FFFF00000000}"/>
  </bookViews>
  <sheets>
    <sheet name="Sheet1" sheetId="1" r:id="rId1"/>
    <sheet name="Costas Loop Gain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H66" i="1"/>
  <c r="E66" i="1"/>
  <c r="C66" i="1"/>
  <c r="H60" i="1"/>
  <c r="E60" i="1"/>
  <c r="C60" i="1"/>
  <c r="H54" i="1"/>
  <c r="E54" i="1"/>
  <c r="C54" i="1"/>
  <c r="H48" i="1"/>
  <c r="E48" i="1"/>
  <c r="C48" i="1"/>
  <c r="J66" i="1" l="1"/>
  <c r="J60" i="1"/>
  <c r="J54" i="1"/>
  <c r="J48" i="1"/>
  <c r="H42" i="1"/>
  <c r="E42" i="1"/>
  <c r="C42" i="1"/>
  <c r="H36" i="1"/>
  <c r="E36" i="1"/>
  <c r="C36" i="1"/>
  <c r="J42" i="1" l="1"/>
  <c r="J36" i="1"/>
  <c r="E30" i="1"/>
  <c r="C30" i="1"/>
  <c r="H30" i="1"/>
  <c r="H18" i="1"/>
  <c r="H24" i="1"/>
  <c r="E24" i="1"/>
  <c r="C24" i="1"/>
  <c r="J30" i="1" l="1"/>
  <c r="J24" i="1"/>
  <c r="C12" i="1" l="1"/>
  <c r="C18" i="1"/>
  <c r="E18" i="1"/>
  <c r="J18" i="1" l="1"/>
  <c r="H12" i="1"/>
  <c r="E12" i="1" l="1"/>
  <c r="J12" i="1"/>
  <c r="H6" i="1" l="1"/>
  <c r="E6" i="1"/>
  <c r="C6" i="1"/>
  <c r="J6" i="1" l="1"/>
</calcChain>
</file>

<file path=xl/sharedStrings.xml><?xml version="1.0" encoding="utf-8"?>
<sst xmlns="http://schemas.openxmlformats.org/spreadsheetml/2006/main" count="107" uniqueCount="29">
  <si>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</si>
  <si>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</si>
  <si>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</si>
  <si>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</si>
  <si>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</si>
  <si>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</si>
  <si>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</si>
  <si>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</si>
  <si>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</si>
  <si>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</si>
  <si>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</si>
  <si>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</si>
  <si>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</si>
  <si>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</si>
  <si>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</si>
  <si>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</si>
  <si>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</si>
  <si>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</si>
  <si>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</si>
  <si>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</si>
  <si>
    <t>adjust limits</t>
  </si>
  <si>
    <t>QPSK 4800</t>
  </si>
  <si>
    <t>Input Amplitude</t>
  </si>
  <si>
    <t>Loop Filter Gain</t>
  </si>
  <si>
    <t>NCO Amplitude</t>
  </si>
  <si>
    <t>NCO Sample Rate</t>
  </si>
  <si>
    <t>NCO Period</t>
  </si>
  <si>
    <t>Loop Gain</t>
  </si>
  <si>
    <t>Branch LPF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</si>
</sst>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topLeftCell="A50" workbookViewId="0">
      <selection activeCell="H66" sqref="H66"/>
    </sheetView>
  </sheetViews>
  <sheetFormatPr baseColWidth="10" defaultColWidth="8.83203125" defaultRowHeight="15" x14ac:dyDescent="0.2"/>
  <cols>
    <col min="1" max="1" width="21.5" bestFit="1" customWidth="1"/>
    <col min="2" max="2" width="12" bestFit="1" customWidth="1"/>
    <col min="3" max="3" width="12" customWidth="1"/>
    <col min="4" max="4" width="10.6640625" bestFit="1" customWidth="1"/>
    <col min="6" max="6" width="14.6640625" bestFit="1" customWidth="1"/>
    <col min="7" max="7" width="16.5" bestFit="1" customWidth="1"/>
    <col min="8" max="8" width="12" bestFit="1" customWidth="1"/>
    <col min="9" max="9" width="13.83203125" bestFit="1" customWidth="1"/>
    <col min="10" max="10" width="23.5" bestFit="1" customWidth="1"/>
  </cols>
  <sheetData>
    <row r="1" spans="1:12" ht="16" thickBot="1" x14ac:dyDescent="0.25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 x14ac:dyDescent="0.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 x14ac:dyDescent="0.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 x14ac:dyDescent="0.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 x14ac:dyDescent="0.2">
      <c r="A5" s="6"/>
      <c r="B5" t="s">
        <v>4</v>
      </c>
      <c r="D5" t="s">
        <v>7</v>
      </c>
      <c r="J5" s="9"/>
    </row>
    <row r="6" spans="1:12" ht="16" thickBot="1" x14ac:dyDescent="0.25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6" thickBot="1" x14ac:dyDescent="0.25"/>
    <row r="8" spans="1:12" x14ac:dyDescent="0.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 x14ac:dyDescent="0.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 x14ac:dyDescent="0.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 x14ac:dyDescent="0.2">
      <c r="A11" s="6"/>
      <c r="B11" t="s">
        <v>4</v>
      </c>
      <c r="D11" t="s">
        <v>7</v>
      </c>
      <c r="J11" s="9"/>
    </row>
    <row r="12" spans="1:12" ht="16" thickBot="1" x14ac:dyDescent="0.25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6" thickBot="1" x14ac:dyDescent="0.25">
      <c r="G13" s="1"/>
    </row>
    <row r="14" spans="1:12" x14ac:dyDescent="0.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 x14ac:dyDescent="0.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 x14ac:dyDescent="0.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 x14ac:dyDescent="0.2">
      <c r="A17" s="6"/>
      <c r="B17" t="s">
        <v>4</v>
      </c>
      <c r="D17" t="s">
        <v>7</v>
      </c>
      <c r="J17" s="9"/>
    </row>
    <row r="18" spans="1:12" ht="16" thickBot="1" x14ac:dyDescent="0.25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6" thickBot="1" x14ac:dyDescent="0.25"/>
    <row r="20" spans="1:12" x14ac:dyDescent="0.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 x14ac:dyDescent="0.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 x14ac:dyDescent="0.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 x14ac:dyDescent="0.2">
      <c r="A23" s="6"/>
      <c r="B23" t="s">
        <v>4</v>
      </c>
      <c r="D23" t="s">
        <v>7</v>
      </c>
      <c r="J23" s="9"/>
    </row>
    <row r="24" spans="1:12" ht="16" thickBot="1" x14ac:dyDescent="0.25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6" thickBot="1" x14ac:dyDescent="0.25"/>
    <row r="26" spans="1:12" x14ac:dyDescent="0.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 x14ac:dyDescent="0.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 x14ac:dyDescent="0.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 x14ac:dyDescent="0.2">
      <c r="A29" s="6"/>
      <c r="B29" t="s">
        <v>4</v>
      </c>
      <c r="D29" t="s">
        <v>7</v>
      </c>
      <c r="J29" s="9"/>
      <c r="L29" t="s">
        <v>15</v>
      </c>
    </row>
    <row r="30" spans="1:12" ht="16" thickBot="1" x14ac:dyDescent="0.25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6" thickBot="1" x14ac:dyDescent="0.25"/>
    <row r="32" spans="1:12" x14ac:dyDescent="0.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 x14ac:dyDescent="0.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 x14ac:dyDescent="0.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 x14ac:dyDescent="0.2">
      <c r="A35" s="6"/>
      <c r="B35" t="s">
        <v>4</v>
      </c>
      <c r="D35" t="s">
        <v>7</v>
      </c>
      <c r="J35" s="9"/>
      <c r="L35" t="s">
        <v>15</v>
      </c>
    </row>
    <row r="36" spans="1:12" ht="16" thickBot="1" x14ac:dyDescent="0.25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6" thickBot="1" x14ac:dyDescent="0.25"/>
    <row r="38" spans="1:12" x14ac:dyDescent="0.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 x14ac:dyDescent="0.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 x14ac:dyDescent="0.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 x14ac:dyDescent="0.2">
      <c r="A41" s="6"/>
      <c r="B41" t="s">
        <v>4</v>
      </c>
      <c r="D41" t="s">
        <v>7</v>
      </c>
      <c r="J41" s="9"/>
    </row>
    <row r="42" spans="1:12" ht="16" thickBot="1" x14ac:dyDescent="0.25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6" thickBot="1" x14ac:dyDescent="0.25"/>
    <row r="44" spans="1:12" x14ac:dyDescent="0.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 x14ac:dyDescent="0.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 x14ac:dyDescent="0.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 x14ac:dyDescent="0.2">
      <c r="A47" s="6"/>
      <c r="B47" t="s">
        <v>4</v>
      </c>
      <c r="D47" t="s">
        <v>7</v>
      </c>
      <c r="J47" s="9"/>
    </row>
    <row r="48" spans="1:12" ht="16" thickBot="1" x14ac:dyDescent="0.25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6" thickBot="1" x14ac:dyDescent="0.25"/>
    <row r="50" spans="1:12" x14ac:dyDescent="0.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 x14ac:dyDescent="0.2">
      <c r="A51" s="6" t="s">
        <v>6</v>
      </c>
      <c r="B51">
        <v>14400</v>
      </c>
      <c r="C51" s="7"/>
      <c r="D51" s="7"/>
      <c r="E51" s="7"/>
      <c r="F51" s="7"/>
      <c r="G51" s="7"/>
      <c r="H51" s="7"/>
      <c r="I51" s="7"/>
      <c r="J51" s="8"/>
    </row>
    <row r="52" spans="1:12" x14ac:dyDescent="0.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 x14ac:dyDescent="0.2">
      <c r="A53" s="6"/>
      <c r="B53" t="s">
        <v>4</v>
      </c>
      <c r="D53" t="s">
        <v>7</v>
      </c>
      <c r="J53" s="9"/>
    </row>
    <row r="54" spans="1:12" ht="16" thickBot="1" x14ac:dyDescent="0.25">
      <c r="A54" s="10" t="s">
        <v>3</v>
      </c>
      <c r="B54" s="11">
        <v>1E-4</v>
      </c>
      <c r="C54" s="11">
        <f>ROUND(POWER(2,$C$10)*B54, 0)</f>
        <v>105</v>
      </c>
      <c r="D54" s="11">
        <v>0.03</v>
      </c>
      <c r="E54" s="11">
        <f>ROUND(POWER(2,$E$4)*D54, 0)</f>
        <v>983</v>
      </c>
      <c r="F54" s="11">
        <v>25</v>
      </c>
      <c r="G54" s="12">
        <v>0.5</v>
      </c>
      <c r="H54" s="11">
        <f>ROUND(((F54*(1+G54)) * $B$8/$B$9)/B54, 0)</f>
        <v>1706667</v>
      </c>
      <c r="I54" s="11">
        <v>0.81499999999999995</v>
      </c>
      <c r="J54" s="13">
        <f t="shared" ref="J54" si="10">LOG(H54*C54,2)</f>
        <v>27.416995678270766</v>
      </c>
    </row>
    <row r="55" spans="1:12" ht="16" thickBot="1" x14ac:dyDescent="0.25"/>
    <row r="56" spans="1:12" x14ac:dyDescent="0.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 x14ac:dyDescent="0.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 x14ac:dyDescent="0.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 x14ac:dyDescent="0.2">
      <c r="A59" s="6"/>
      <c r="B59" t="s">
        <v>4</v>
      </c>
      <c r="D59" t="s">
        <v>7</v>
      </c>
      <c r="J59" s="9"/>
      <c r="L59" t="s">
        <v>20</v>
      </c>
    </row>
    <row r="60" spans="1:12" ht="16" thickBot="1" x14ac:dyDescent="0.25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6" thickBot="1" x14ac:dyDescent="0.25"/>
    <row r="62" spans="1:12" x14ac:dyDescent="0.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 x14ac:dyDescent="0.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 x14ac:dyDescent="0.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 x14ac:dyDescent="0.2">
      <c r="A65" s="6"/>
      <c r="B65" t="s">
        <v>4</v>
      </c>
      <c r="D65" t="s">
        <v>7</v>
      </c>
      <c r="J65" s="9"/>
    </row>
    <row r="66" spans="1:10" ht="16" thickBot="1" x14ac:dyDescent="0.25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13.6640625" bestFit="1" customWidth="1"/>
  </cols>
  <sheetData>
    <row r="2" spans="1:2" x14ac:dyDescent="0.2">
      <c r="A2" t="s">
        <v>22</v>
      </c>
      <c r="B2">
        <v>8191</v>
      </c>
    </row>
    <row r="3" spans="1:2" x14ac:dyDescent="0.2">
      <c r="A3" t="s">
        <v>28</v>
      </c>
      <c r="B3">
        <v>1</v>
      </c>
    </row>
    <row r="4" spans="1:2" x14ac:dyDescent="0.2">
      <c r="A4" t="s">
        <v>23</v>
      </c>
      <c r="B4">
        <v>1</v>
      </c>
    </row>
    <row r="5" spans="1:2" x14ac:dyDescent="0.2">
      <c r="A5" t="s">
        <v>24</v>
      </c>
      <c r="B5">
        <v>1</v>
      </c>
    </row>
    <row r="6" spans="1:2" x14ac:dyDescent="0.2">
      <c r="A6" t="s">
        <v>25</v>
      </c>
      <c r="B6">
        <v>14400</v>
      </c>
    </row>
    <row r="7" spans="1:2" x14ac:dyDescent="0.2">
      <c r="A7" t="s">
        <v>26</v>
      </c>
      <c r="B7">
        <v>65536</v>
      </c>
    </row>
    <row r="9" spans="1:2" x14ac:dyDescent="0.2">
      <c r="A9" t="s">
        <v>27</v>
      </c>
      <c r="B9">
        <f>B2*B3*B4*B5*B6/B7</f>
        <v>1799.7802734375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Costas Loop Gain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2024-05-01T02:13:12Z</dcterms:modified>
</cp:coreProperties>
</file>