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1985" yWindow="45" windowWidth="16785" windowHeight="14385"/>
  </bookViews>
  <sheets>
    <sheet name="Sheet1" sheetId="1" r:id="rId1"/>
    <sheet name="Sheet2" sheetId="2" r:id="rId2"/>
    <sheet name="Sheet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2" i="1"/>
  <c r="E42"/>
  <c r="C42"/>
  <c r="H36"/>
  <c r="E36"/>
  <c r="C36"/>
  <c r="J42" l="1"/>
  <c r="J36"/>
  <c r="E30"/>
  <c r="C30"/>
  <c r="H30"/>
  <c r="H18"/>
  <c r="H24"/>
  <c r="E24"/>
  <c r="C24"/>
  <c r="J30" l="1"/>
  <c r="J24"/>
  <c r="C12" l="1"/>
  <c r="C18"/>
  <c r="E18"/>
  <c r="J18" l="1"/>
  <c r="H12"/>
  <c r="E12" l="1"/>
  <c r="J12"/>
  <c r="H6" l="1"/>
  <c r="E6"/>
  <c r="C6"/>
  <c r="J6" l="1"/>
</calcChain>
</file>

<file path=xl/sharedStrings.xml><?xml version="1.0" encoding="utf-8"?>
<sst xmlns="http://schemas.openxmlformats.org/spreadsheetml/2006/main" count="63" uniqueCount="17">
  <si>
    <t>BPSK 300</t>
  </si>
  <si>
    <t>QPSK 600</t>
  </si>
  <si>
    <t>BPSK 1200</t>
  </si>
  <si>
    <t>QPSK 2400</t>
  </si>
  <si>
    <t>integral gain</t>
  </si>
  <si>
    <t>NCO Design Samp Rate</t>
  </si>
  <si>
    <t>Sample Rate</t>
  </si>
  <si>
    <t>p gain</t>
  </si>
  <si>
    <t>I scale bits</t>
  </si>
  <si>
    <t>max integral product bits</t>
  </si>
  <si>
    <t>p scale bits</t>
  </si>
  <si>
    <t>new 32 bit integral</t>
  </si>
  <si>
    <t>A sensitive tune that takes up to 3 packets to pull-in from max offset</t>
  </si>
  <si>
    <t>A fast tune that takes less than 2 packets to pull-in from max offset</t>
  </si>
  <si>
    <t>A fast tune for high SNR</t>
  </si>
  <si>
    <t>200 Hz loop bandwidth</t>
  </si>
  <si>
    <t xml:space="preserve">A sensitive tune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</si>
</sst>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7" xfId="0" applyNumberFormat="1" applyBorder="1"/>
    <xf numFmtId="0" fontId="0" fillId="0" borderId="8" xfId="0" applyBorder="1"/>
    <xf numFmtId="11" fontId="0" fillId="0" borderId="7" xfId="0" applyNumberForma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2"/>
  <sheetViews>
    <sheetView tabSelected="1" topLeftCell="A22" workbookViewId="0">
      <selection activeCell="H42" sqref="H42"/>
    </sheetView>
  </sheetViews>
  <sheetFormatPr defaultColWidth="8.85546875" defaultRowHeight="15"/>
  <cols>
    <col min="1" max="1" width="21.42578125" bestFit="1" customWidth="1"/>
    <col min="2" max="2" width="12" bestFit="1" customWidth="1"/>
    <col min="3" max="3" width="12" customWidth="1"/>
    <col min="4" max="4" width="10.7109375" bestFit="1" customWidth="1"/>
    <col min="6" max="6" width="14.7109375" bestFit="1" customWidth="1"/>
    <col min="7" max="7" width="16.42578125" bestFit="1" customWidth="1"/>
    <col min="8" max="8" width="12" bestFit="1" customWidth="1"/>
    <col min="9" max="9" width="13.85546875" bestFit="1" customWidth="1"/>
    <col min="10" max="10" width="23.42578125" bestFit="1" customWidth="1"/>
  </cols>
  <sheetData>
    <row r="1" spans="1:12" ht="15.75" thickBot="1">
      <c r="A1" s="15" t="s">
        <v>11</v>
      </c>
      <c r="B1" s="15"/>
      <c r="C1" s="15"/>
      <c r="D1" s="15"/>
      <c r="E1" s="15"/>
      <c r="F1" s="15"/>
      <c r="G1" s="15"/>
      <c r="H1" s="15"/>
      <c r="I1" s="15"/>
      <c r="J1" s="15"/>
    </row>
    <row r="2" spans="1:12">
      <c r="A2" s="2" t="s">
        <v>5</v>
      </c>
      <c r="B2" s="3">
        <v>65536</v>
      </c>
      <c r="C2" s="4"/>
      <c r="D2" s="4"/>
      <c r="E2" s="4"/>
      <c r="F2" s="4"/>
      <c r="G2" s="4"/>
      <c r="H2" s="4"/>
      <c r="I2" s="4"/>
      <c r="J2" s="5"/>
    </row>
    <row r="3" spans="1:12">
      <c r="A3" s="6" t="s">
        <v>6</v>
      </c>
      <c r="B3">
        <v>7200</v>
      </c>
      <c r="C3" s="7"/>
      <c r="D3" s="7"/>
      <c r="E3" s="7"/>
      <c r="F3" s="7"/>
      <c r="G3" s="7"/>
      <c r="H3" s="7"/>
      <c r="I3" s="7"/>
      <c r="J3" s="8"/>
    </row>
    <row r="4" spans="1:12">
      <c r="A4" s="6"/>
      <c r="B4" t="s">
        <v>8</v>
      </c>
      <c r="C4">
        <v>20</v>
      </c>
      <c r="D4" t="s">
        <v>10</v>
      </c>
      <c r="E4">
        <v>15</v>
      </c>
      <c r="J4" s="9" t="s">
        <v>9</v>
      </c>
    </row>
    <row r="5" spans="1:12">
      <c r="A5" s="6"/>
      <c r="B5" t="s">
        <v>4</v>
      </c>
      <c r="D5" t="s">
        <v>7</v>
      </c>
      <c r="J5" s="9"/>
    </row>
    <row r="6" spans="1:12" ht="15.75" thickBot="1">
      <c r="A6" s="10" t="s">
        <v>0</v>
      </c>
      <c r="B6" s="11">
        <v>2.5000000000000001E-4</v>
      </c>
      <c r="C6" s="11">
        <f>ROUND(POWER(2,$C$4)*B6, 0)</f>
        <v>262</v>
      </c>
      <c r="D6" s="11">
        <v>0.25</v>
      </c>
      <c r="E6" s="11">
        <f>ROUND(POWER(2,$E$4)*D6, 0)</f>
        <v>8192</v>
      </c>
      <c r="F6" s="11">
        <v>25</v>
      </c>
      <c r="G6" s="12">
        <v>0.5</v>
      </c>
      <c r="H6" s="11">
        <f>ROUND(((F6*(1+G6)) * $B$2/$B$3)/B6, 0)</f>
        <v>1365333</v>
      </c>
      <c r="I6" s="11">
        <v>0.81499999999999995</v>
      </c>
      <c r="J6" s="13">
        <f>LOG(H6*C6,2)</f>
        <v>28.414244433257871</v>
      </c>
    </row>
    <row r="7" spans="1:12" ht="15.75" thickBot="1"/>
    <row r="8" spans="1:12">
      <c r="A8" s="2" t="s">
        <v>5</v>
      </c>
      <c r="B8" s="3">
        <v>65536</v>
      </c>
      <c r="C8" s="4"/>
      <c r="D8" s="4"/>
      <c r="E8" s="4"/>
      <c r="F8" s="4"/>
      <c r="G8" s="4"/>
      <c r="H8" s="4"/>
      <c r="I8" s="4"/>
      <c r="J8" s="5"/>
    </row>
    <row r="9" spans="1:12">
      <c r="A9" s="6" t="s">
        <v>6</v>
      </c>
      <c r="B9">
        <v>14400</v>
      </c>
      <c r="C9" s="7"/>
      <c r="D9" s="7"/>
      <c r="E9" s="7"/>
      <c r="F9" s="7"/>
      <c r="G9" s="7"/>
      <c r="H9" s="7"/>
      <c r="I9" s="7"/>
      <c r="J9" s="8"/>
    </row>
    <row r="10" spans="1:12">
      <c r="A10" s="6"/>
      <c r="B10" t="s">
        <v>8</v>
      </c>
      <c r="C10">
        <v>20</v>
      </c>
      <c r="D10" t="s">
        <v>10</v>
      </c>
      <c r="E10">
        <v>15</v>
      </c>
      <c r="J10" s="9" t="s">
        <v>9</v>
      </c>
    </row>
    <row r="11" spans="1:12">
      <c r="A11" s="6"/>
      <c r="B11" t="s">
        <v>4</v>
      </c>
      <c r="D11" t="s">
        <v>7</v>
      </c>
      <c r="J11" s="9"/>
    </row>
    <row r="12" spans="1:12" ht="15.75" thickBot="1">
      <c r="A12" s="10" t="s">
        <v>2</v>
      </c>
      <c r="B12" s="11">
        <v>2.5000000000000001E-4</v>
      </c>
      <c r="C12" s="11">
        <f>ROUND(POWER(2,$C$10)*B12, 0)</f>
        <v>262</v>
      </c>
      <c r="D12" s="11">
        <v>0.25</v>
      </c>
      <c r="E12" s="11">
        <f t="shared" ref="E12" si="0">ROUND(POWER(2,$E$4)*D12, 0)</f>
        <v>8192</v>
      </c>
      <c r="F12" s="11">
        <v>50</v>
      </c>
      <c r="G12" s="12">
        <v>0.5</v>
      </c>
      <c r="H12" s="11">
        <f>ROUND(((F12*(1+G12)) * $B$8/$B$9)/B12, 0)</f>
        <v>1365333</v>
      </c>
      <c r="I12" s="11">
        <v>0.81499999999999995</v>
      </c>
      <c r="J12" s="13">
        <f t="shared" ref="J12" si="1">LOG(H12*C12,2)</f>
        <v>28.414244433257871</v>
      </c>
    </row>
    <row r="13" spans="1:12" ht="15.75" thickBot="1">
      <c r="G13" s="1"/>
    </row>
    <row r="14" spans="1:12">
      <c r="A14" s="2" t="s">
        <v>5</v>
      </c>
      <c r="B14" s="3">
        <v>65536</v>
      </c>
      <c r="C14" s="4"/>
      <c r="D14" s="4"/>
      <c r="E14" s="4"/>
      <c r="F14" s="4"/>
      <c r="G14" s="4"/>
      <c r="H14" s="4"/>
      <c r="I14" s="4"/>
      <c r="J14" s="5"/>
    </row>
    <row r="15" spans="1:12">
      <c r="A15" s="6" t="s">
        <v>6</v>
      </c>
      <c r="B15">
        <v>14400</v>
      </c>
      <c r="C15" s="7"/>
      <c r="D15" s="7"/>
      <c r="E15" s="7"/>
      <c r="F15" s="7"/>
      <c r="G15" s="7"/>
      <c r="H15" s="7"/>
      <c r="I15" s="7"/>
      <c r="J15" s="8"/>
      <c r="L15" t="s">
        <v>12</v>
      </c>
    </row>
    <row r="16" spans="1:12">
      <c r="A16" s="6"/>
      <c r="B16" t="s">
        <v>8</v>
      </c>
      <c r="C16">
        <v>20</v>
      </c>
      <c r="D16" t="s">
        <v>10</v>
      </c>
      <c r="E16">
        <v>15</v>
      </c>
      <c r="J16" s="9" t="s">
        <v>9</v>
      </c>
    </row>
    <row r="17" spans="1:12">
      <c r="A17" s="6"/>
      <c r="B17" t="s">
        <v>4</v>
      </c>
      <c r="D17" t="s">
        <v>7</v>
      </c>
      <c r="J17" s="9"/>
    </row>
    <row r="18" spans="1:12" ht="15.75" thickBot="1">
      <c r="A18" s="10" t="s">
        <v>1</v>
      </c>
      <c r="B18" s="11">
        <v>1.8E-5</v>
      </c>
      <c r="C18" s="11">
        <f>ROUND(POWER(2,$C$16)*B18, 0)</f>
        <v>19</v>
      </c>
      <c r="D18" s="11">
        <v>1.6E-2</v>
      </c>
      <c r="E18" s="11">
        <f t="shared" ref="E18" si="2">ROUND(POWER(2,$E$4)*D18, 0)</f>
        <v>524</v>
      </c>
      <c r="F18" s="11">
        <v>25</v>
      </c>
      <c r="G18" s="12">
        <v>0.5</v>
      </c>
      <c r="H18" s="11">
        <f>ROUND(((F18*(1+G18)) * $B$14/$B$15)/B18, 0)</f>
        <v>9481481</v>
      </c>
      <c r="I18" s="11">
        <v>0.81499999999999995</v>
      </c>
      <c r="J18" s="13">
        <f t="shared" ref="J18" si="3">LOG(H18*C18,2)</f>
        <v>27.424608507342434</v>
      </c>
    </row>
    <row r="19" spans="1:12" ht="15.75" thickBot="1"/>
    <row r="20" spans="1:12">
      <c r="A20" s="2" t="s">
        <v>5</v>
      </c>
      <c r="B20" s="3">
        <v>65536</v>
      </c>
      <c r="C20" s="4"/>
      <c r="D20" s="4"/>
      <c r="E20" s="4"/>
      <c r="F20" s="4"/>
      <c r="G20" s="4"/>
      <c r="H20" s="4"/>
      <c r="I20" s="4"/>
      <c r="J20" s="5"/>
    </row>
    <row r="21" spans="1:12">
      <c r="A21" s="6" t="s">
        <v>6</v>
      </c>
      <c r="B21">
        <v>14400</v>
      </c>
      <c r="C21" s="7"/>
      <c r="D21" s="7"/>
      <c r="E21" s="7"/>
      <c r="F21" s="7"/>
      <c r="G21" s="7"/>
      <c r="H21" s="7"/>
      <c r="I21" s="7"/>
      <c r="J21" s="8"/>
      <c r="L21" t="s">
        <v>13</v>
      </c>
    </row>
    <row r="22" spans="1:12">
      <c r="A22" s="6"/>
      <c r="B22" t="s">
        <v>8</v>
      </c>
      <c r="C22">
        <v>20</v>
      </c>
      <c r="D22" t="s">
        <v>10</v>
      </c>
      <c r="E22">
        <v>15</v>
      </c>
      <c r="J22" s="9" t="s">
        <v>9</v>
      </c>
    </row>
    <row r="23" spans="1:12">
      <c r="A23" s="6"/>
      <c r="B23" t="s">
        <v>4</v>
      </c>
      <c r="D23" t="s">
        <v>7</v>
      </c>
      <c r="J23" s="9"/>
    </row>
    <row r="24" spans="1:12" ht="15.75" thickBot="1">
      <c r="A24" s="10" t="s">
        <v>1</v>
      </c>
      <c r="B24" s="14">
        <v>3.1000000000000001E-5</v>
      </c>
      <c r="C24" s="11">
        <f>ROUND(POWER(2,$C$16)*B24, 0)</f>
        <v>33</v>
      </c>
      <c r="D24" s="11">
        <v>0.02</v>
      </c>
      <c r="E24" s="11">
        <f t="shared" ref="E24" si="4">ROUND(POWER(2,$E$4)*D24, 0)</f>
        <v>655</v>
      </c>
      <c r="F24" s="11">
        <v>25</v>
      </c>
      <c r="G24" s="12">
        <v>0.75</v>
      </c>
      <c r="H24" s="11">
        <f>ROUND(((F24*(1+G24)) * $B$20/$B$21)/B24, 0)</f>
        <v>6422939</v>
      </c>
      <c r="I24" s="11">
        <v>0.81499999999999995</v>
      </c>
      <c r="J24" s="13">
        <f t="shared" ref="J24" si="5">LOG(H24*C24,2)</f>
        <v>27.659196283614612</v>
      </c>
    </row>
    <row r="25" spans="1:12" ht="15.75" thickBot="1"/>
    <row r="26" spans="1:12">
      <c r="A26" s="2" t="s">
        <v>5</v>
      </c>
      <c r="B26" s="3">
        <v>65536</v>
      </c>
      <c r="C26" s="4"/>
      <c r="D26" s="4"/>
      <c r="E26" s="4"/>
      <c r="F26" s="4"/>
      <c r="G26" s="4"/>
      <c r="H26" s="4"/>
      <c r="I26" s="4"/>
      <c r="J26" s="5"/>
    </row>
    <row r="27" spans="1:12">
      <c r="A27" s="6" t="s">
        <v>6</v>
      </c>
      <c r="B27">
        <v>14400</v>
      </c>
      <c r="C27" s="7"/>
      <c r="D27" s="7"/>
      <c r="E27" s="7"/>
      <c r="F27" s="7"/>
      <c r="G27" s="7"/>
      <c r="H27" s="7"/>
      <c r="I27" s="7"/>
      <c r="J27" s="8"/>
    </row>
    <row r="28" spans="1:12">
      <c r="A28" s="6"/>
      <c r="B28" t="s">
        <v>8</v>
      </c>
      <c r="C28">
        <v>20</v>
      </c>
      <c r="D28" t="s">
        <v>10</v>
      </c>
      <c r="E28">
        <v>15</v>
      </c>
      <c r="J28" s="9" t="s">
        <v>9</v>
      </c>
      <c r="L28" t="s">
        <v>14</v>
      </c>
    </row>
    <row r="29" spans="1:12">
      <c r="A29" s="6"/>
      <c r="B29" t="s">
        <v>4</v>
      </c>
      <c r="D29" t="s">
        <v>7</v>
      </c>
      <c r="J29" s="9"/>
      <c r="L29" t="s">
        <v>15</v>
      </c>
    </row>
    <row r="30" spans="1:12" ht="15.75" thickBot="1">
      <c r="A30" s="10" t="s">
        <v>3</v>
      </c>
      <c r="B30" s="11">
        <v>2.0000000000000001E-4</v>
      </c>
      <c r="C30" s="11">
        <f>ROUND(POWER(2,$C$10)*B30, 0)</f>
        <v>210</v>
      </c>
      <c r="D30" s="11">
        <v>0.09</v>
      </c>
      <c r="E30" s="11">
        <f>ROUND(POWER(2,$E$4)*D30, 0)</f>
        <v>2949</v>
      </c>
      <c r="F30" s="11">
        <v>50</v>
      </c>
      <c r="G30" s="12">
        <v>0.5</v>
      </c>
      <c r="H30" s="11">
        <f>ROUND(((F30*(1+G30)) * $B$8/$B$9)/B30, 0)</f>
        <v>1706667</v>
      </c>
      <c r="I30" s="11">
        <v>0.81499999999999995</v>
      </c>
      <c r="J30" s="13">
        <f t="shared" ref="J30" si="6">LOG(H30*C30,2)</f>
        <v>28.416995678270762</v>
      </c>
    </row>
    <row r="31" spans="1:12" ht="15.75" thickBot="1"/>
    <row r="32" spans="1:12">
      <c r="A32" s="2" t="s">
        <v>5</v>
      </c>
      <c r="B32" s="3">
        <v>65536</v>
      </c>
      <c r="C32" s="4"/>
      <c r="D32" s="4"/>
      <c r="E32" s="4"/>
      <c r="F32" s="4"/>
      <c r="G32" s="4"/>
      <c r="H32" s="4"/>
      <c r="I32" s="4"/>
      <c r="J32" s="5"/>
    </row>
    <row r="33" spans="1:12">
      <c r="A33" s="6" t="s">
        <v>6</v>
      </c>
      <c r="B33">
        <v>14400</v>
      </c>
      <c r="C33" s="7"/>
      <c r="D33" s="7"/>
      <c r="E33" s="7"/>
      <c r="F33" s="7"/>
      <c r="G33" s="7"/>
      <c r="H33" s="7"/>
      <c r="I33" s="7"/>
      <c r="J33" s="8"/>
    </row>
    <row r="34" spans="1:12">
      <c r="A34" s="6"/>
      <c r="B34" t="s">
        <v>8</v>
      </c>
      <c r="C34">
        <v>20</v>
      </c>
      <c r="D34" t="s">
        <v>10</v>
      </c>
      <c r="E34">
        <v>15</v>
      </c>
      <c r="J34" s="9" t="s">
        <v>9</v>
      </c>
      <c r="L34" t="s">
        <v>16</v>
      </c>
    </row>
    <row r="35" spans="1:12">
      <c r="A35" s="6"/>
      <c r="B35" t="s">
        <v>4</v>
      </c>
      <c r="D35" t="s">
        <v>7</v>
      </c>
      <c r="J35" s="9"/>
      <c r="L35" t="s">
        <v>15</v>
      </c>
    </row>
    <row r="36" spans="1:12" ht="15.75" thickBot="1">
      <c r="A36" s="10" t="s">
        <v>3</v>
      </c>
      <c r="B36" s="11">
        <v>1E-4</v>
      </c>
      <c r="C36" s="11">
        <f>ROUND(POWER(2,$C$10)*B36, 0)</f>
        <v>105</v>
      </c>
      <c r="D36" s="11">
        <v>0.03</v>
      </c>
      <c r="E36" s="11">
        <f>ROUND(POWER(2,$E$4)*D36, 0)</f>
        <v>983</v>
      </c>
      <c r="F36" s="11">
        <v>50</v>
      </c>
      <c r="G36" s="12">
        <v>0.5</v>
      </c>
      <c r="H36" s="11">
        <f>ROUND(((F36*(1+G36)) * $B$8/$B$9)/B36, 0)</f>
        <v>3413333</v>
      </c>
      <c r="I36" s="11">
        <v>0.81499999999999995</v>
      </c>
      <c r="J36" s="13">
        <f t="shared" ref="J36" si="7">LOG(H36*C36,2)</f>
        <v>28.416995255606221</v>
      </c>
    </row>
    <row r="37" spans="1:12" ht="15.75" thickBot="1"/>
    <row r="38" spans="1:12">
      <c r="A38" s="2" t="s">
        <v>5</v>
      </c>
      <c r="B38" s="3">
        <v>65536</v>
      </c>
      <c r="C38" s="4"/>
      <c r="D38" s="4"/>
      <c r="E38" s="4"/>
      <c r="F38" s="4"/>
      <c r="G38" s="4"/>
      <c r="H38" s="4"/>
      <c r="I38" s="4"/>
      <c r="J38" s="5"/>
    </row>
    <row r="39" spans="1:12">
      <c r="A39" s="6" t="s">
        <v>6</v>
      </c>
      <c r="B39">
        <v>7200</v>
      </c>
      <c r="C39" s="7"/>
      <c r="D39" s="7"/>
      <c r="E39" s="7"/>
      <c r="F39" s="7"/>
      <c r="G39" s="7"/>
      <c r="H39" s="7"/>
      <c r="I39" s="7"/>
      <c r="J39" s="8"/>
    </row>
    <row r="40" spans="1:12">
      <c r="A40" s="6"/>
      <c r="B40" t="s">
        <v>8</v>
      </c>
      <c r="C40">
        <v>20</v>
      </c>
      <c r="D40" t="s">
        <v>10</v>
      </c>
      <c r="E40">
        <v>15</v>
      </c>
      <c r="J40" s="9" t="s">
        <v>9</v>
      </c>
    </row>
    <row r="41" spans="1:12">
      <c r="A41" s="6"/>
      <c r="B41" t="s">
        <v>4</v>
      </c>
      <c r="D41" t="s">
        <v>7</v>
      </c>
      <c r="J41" s="9"/>
    </row>
    <row r="42" spans="1:12" ht="15.75" thickBot="1">
      <c r="A42" s="10" t="s">
        <v>0</v>
      </c>
      <c r="B42" s="11">
        <v>1E-4</v>
      </c>
      <c r="C42" s="11">
        <f>ROUND(POWER(2,$C$4)*B42, 0)</f>
        <v>105</v>
      </c>
      <c r="D42" s="11">
        <v>0.05</v>
      </c>
      <c r="E42" s="11">
        <f>ROUND(POWER(2,$E$4)*D42, 0)</f>
        <v>1638</v>
      </c>
      <c r="F42" s="11">
        <v>25</v>
      </c>
      <c r="G42" s="12">
        <v>0.5</v>
      </c>
      <c r="H42" s="11">
        <f>ROUND(((F42*(1+G42)) * $B$2/$B$3)/B42, 0)</f>
        <v>3413333</v>
      </c>
      <c r="I42" s="11">
        <v>0.81499999999999995</v>
      </c>
      <c r="J42" s="13">
        <f>LOG(H42*C42,2)</f>
        <v>28.416995255606221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2023-11-12T12:35:40Z</dcterms:created>
  <dcterms:modified xsi:type="dcterms:W3CDTF">2024-01-05T04:46:14Z</dcterms:modified>
</cp:coreProperties>
</file>