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5000" yWindow="135" windowWidth="13800" windowHeight="16440"/>
  </bookViews>
  <sheets>
    <sheet name="LoopFilter LPF" sheetId="4" r:id="rId1"/>
    <sheet name="Gains" sheetId="5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/>
  <c r="B2"/>
  <c r="B4" l="1"/>
  <c r="B19" i="4"/>
  <c r="B5"/>
  <c r="B4"/>
  <c r="B6" l="1"/>
  <c r="B8" s="1"/>
  <c r="B10" s="1"/>
  <c r="B9" l="1"/>
  <c r="B14" s="1"/>
  <c r="B21" s="1"/>
  <c r="B12" l="1"/>
  <c r="B22" s="1"/>
  <c r="B13"/>
  <c r="B20" s="1"/>
</calcChain>
</file>

<file path=xl/sharedStrings.xml><?xml version="1.0" encoding="utf-8"?>
<sst xmlns="http://schemas.openxmlformats.org/spreadsheetml/2006/main" count="36" uniqueCount="30">
  <si>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</si>
  <si>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</si>
  <si>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</si>
  <si>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</si>
  <si>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</si>
  <si>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</si>
  <si>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</si>
  <si>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</si>
  <si>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</si>
  <si>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</si>
  <si>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</si>
  <si>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</si>
  <si>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</si>
  <si>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</si>
  <si>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</si>
  <si>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</si>
  <si>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</si>
  <si>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</si>
  <si>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</si>
  <si>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</si>
  <si>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</si>
  <si>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</si>
  <si>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</si>
  <si>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</si>
  <si>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</si>
  <si>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</si>
  <si>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Loop Gain</t>
  </si>
  <si>
    <t>Branch Gain</t>
  </si>
  <si>
    <t>Loop Filter Gain Factor</t>
  </si>
  <si>
    <t>Total Gain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</si>
</sst>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B3" sqref="B3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250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1570.7963267948965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1572.3557733236992</v>
      </c>
      <c r="C6" t="s">
        <v>4</v>
      </c>
      <c r="D6" t="s">
        <v>18</v>
      </c>
    </row>
    <row r="8" spans="1:4">
      <c r="A8" t="s">
        <v>10</v>
      </c>
      <c r="B8">
        <f>B6*B5</f>
        <v>0.10919137314747911</v>
      </c>
      <c r="D8" t="s">
        <v>19</v>
      </c>
    </row>
    <row r="9" spans="1:4">
      <c r="A9" t="s">
        <v>11</v>
      </c>
      <c r="B9">
        <f>2+(B8)</f>
        <v>2.1091913731474792</v>
      </c>
    </row>
    <row r="10" spans="1:4">
      <c r="A10" t="s">
        <v>12</v>
      </c>
      <c r="B10">
        <f>2-B8</f>
        <v>1.8908086268525208</v>
      </c>
    </row>
    <row r="12" spans="1:4">
      <c r="A12" t="s">
        <v>13</v>
      </c>
      <c r="B12">
        <f>B10/B9</f>
        <v>0.89646138843765855</v>
      </c>
      <c r="D12" t="s">
        <v>20</v>
      </c>
    </row>
    <row r="13" spans="1:4">
      <c r="A13" t="s">
        <v>7</v>
      </c>
      <c r="B13">
        <f>B8/B9</f>
        <v>5.1769305781170671E-2</v>
      </c>
      <c r="D13" t="s">
        <v>21</v>
      </c>
    </row>
    <row r="14" spans="1:4">
      <c r="A14" t="s">
        <v>14</v>
      </c>
      <c r="B14">
        <f>B8/B9</f>
        <v>5.1769305781170671E-2</v>
      </c>
      <c r="D14" t="s">
        <v>21</v>
      </c>
    </row>
    <row r="16" spans="1:4">
      <c r="A16" t="s">
        <v>25</v>
      </c>
      <c r="B16" s="1">
        <v>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1696</v>
      </c>
      <c r="D20" t="s">
        <v>21</v>
      </c>
    </row>
    <row r="21" spans="1:4">
      <c r="A21" t="s">
        <v>23</v>
      </c>
      <c r="B21" s="1">
        <f>ROUND(B19*B14*B16,0)</f>
        <v>1696</v>
      </c>
      <c r="D21" t="s">
        <v>21</v>
      </c>
    </row>
    <row r="22" spans="1:4">
      <c r="A22" t="s">
        <v>24</v>
      </c>
      <c r="B22" s="1">
        <f>ROUND(B19*B12,0)</f>
        <v>29375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B4"/>
    </sheetView>
  </sheetViews>
  <sheetFormatPr defaultColWidth="11" defaultRowHeight="15.75"/>
  <cols>
    <col min="1" max="1" width="21.125" customWidth="1"/>
  </cols>
  <sheetData>
    <row r="1" spans="1:2">
      <c r="A1" t="s">
        <v>26</v>
      </c>
      <c r="B1">
        <f>'LoopFilter LPF'!B16</f>
        <v>1</v>
      </c>
    </row>
    <row r="2" spans="1:2">
      <c r="A2" t="s">
        <v>27</v>
      </c>
      <c r="B2" t="e">
        <f>#REF!</f>
        <v>#REF!</v>
      </c>
    </row>
    <row r="3" spans="1:2">
      <c r="A3" t="s">
        <v>28</v>
      </c>
      <c r="B3">
        <v>0.06</v>
      </c>
    </row>
    <row r="4" spans="1:2">
      <c r="A4" t="s">
        <v>29</v>
      </c>
      <c r="B4" t="e">
        <f>B3*B2*B1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Gains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2024-06-07T02:29:25Z</dcterms:modified>
</cp:coreProperties>
</file>