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8795" yWindow="0" windowWidth="10005" windowHeight="18000"/>
  </bookViews>
  <sheets>
    <sheet name="LoopFilter LPF" sheetId="4" r:id="rId1"/>
    <sheet name="Branch LPF" sheetId="3" r:id="rId2"/>
    <sheet name="Gains" sheetId="6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/>
  <c r="B1"/>
  <c r="B19" i="4"/>
  <c r="B5"/>
  <c r="B4"/>
  <c r="B4" i="6" l="1"/>
  <c r="B6" i="4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<sst xmlns="http://schemas.openxmlformats.org/spreadsheetml/2006/main" count="69" uniqueCount="31">
  <si>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</si>
  <si>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</si>
  <si>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</si>
  <si>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</si>
  <si>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</si>
  <si>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</si>
  <si>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</si>
  <si>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</si>
  <si>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</si>
  <si>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</si>
  <si>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</si>
  <si>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</si>
  <si>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</si>
  <si>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</si>
  <si>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</si>
  <si>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</si>
  <si>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</si>
  <si>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</si>
  <si>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</si>
  <si>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</si>
  <si>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</si>
  <si>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</si>
  <si>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</si>
  <si>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</si>
  <si>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</si>
  <si>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</si>
  <si>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</si>
  <si>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Branch Gain</t>
  </si>
  <si>
    <t>Loop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</si>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</sst>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628.41823551790492</v>
      </c>
      <c r="C6" t="s">
        <v>4</v>
      </c>
      <c r="D6" t="s">
        <v>18</v>
      </c>
    </row>
    <row r="8" spans="1:4">
      <c r="A8" t="s">
        <v>10</v>
      </c>
      <c r="B8">
        <f>B6*B5</f>
        <v>4.3640155244298956E-2</v>
      </c>
      <c r="D8" t="s">
        <v>19</v>
      </c>
    </row>
    <row r="9" spans="1:4">
      <c r="A9" t="s">
        <v>11</v>
      </c>
      <c r="B9">
        <f>2+(B8)</f>
        <v>2.0436401552442991</v>
      </c>
    </row>
    <row r="10" spans="1:4">
      <c r="A10" t="s">
        <v>12</v>
      </c>
      <c r="B10">
        <f>2-B8</f>
        <v>1.9563598447557011</v>
      </c>
    </row>
    <row r="12" spans="1:4">
      <c r="A12" t="s">
        <v>13</v>
      </c>
      <c r="B12">
        <f>B10/B9</f>
        <v>0.95729174225480784</v>
      </c>
      <c r="D12" t="s">
        <v>20</v>
      </c>
    </row>
    <row r="13" spans="1:4">
      <c r="A13" t="s">
        <v>7</v>
      </c>
      <c r="B13">
        <f>B8/B9</f>
        <v>2.1354128872596048E-2</v>
      </c>
      <c r="D13" t="s">
        <v>21</v>
      </c>
    </row>
    <row r="14" spans="1:4">
      <c r="A14" t="s">
        <v>14</v>
      </c>
      <c r="B14">
        <f>B8/B9</f>
        <v>2.1354128872596048E-2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700</v>
      </c>
      <c r="D20" t="s">
        <v>21</v>
      </c>
    </row>
    <row r="21" spans="1:4">
      <c r="A21" t="s">
        <v>23</v>
      </c>
      <c r="B21" s="1">
        <f>ROUND(B19*B14*B16,0)</f>
        <v>700</v>
      </c>
      <c r="D21" t="s">
        <v>21</v>
      </c>
    </row>
    <row r="22" spans="1:4">
      <c r="A22" t="s">
        <v>24</v>
      </c>
      <c r="B22" s="1">
        <f>ROUND(B19*B12,0)</f>
        <v>31369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28" sqref="B28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1200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7539.8223686155034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>
      <c r="A8" t="s">
        <v>10</v>
      </c>
      <c r="B8">
        <f>B6*B5</f>
        <v>0.53589838486224539</v>
      </c>
      <c r="D8" t="s">
        <v>19</v>
      </c>
    </row>
    <row r="9" spans="1:4">
      <c r="A9" t="s">
        <v>11</v>
      </c>
      <c r="B9">
        <f>2+(B8)</f>
        <v>2.5358983848622456</v>
      </c>
    </row>
    <row r="10" spans="1:4">
      <c r="A10" t="s">
        <v>12</v>
      </c>
      <c r="B10">
        <f>2-B8</f>
        <v>1.4641016151377546</v>
      </c>
    </row>
    <row r="12" spans="1:4">
      <c r="A12" t="s">
        <v>13</v>
      </c>
      <c r="B12">
        <f>B10/B9</f>
        <v>0.57735026918962573</v>
      </c>
      <c r="D12" t="s">
        <v>20</v>
      </c>
    </row>
    <row r="13" spans="1:4">
      <c r="A13" t="s">
        <v>7</v>
      </c>
      <c r="B13">
        <f>B8/B9</f>
        <v>0.21132486540518708</v>
      </c>
      <c r="D13" t="s">
        <v>21</v>
      </c>
    </row>
    <row r="14" spans="1:4">
      <c r="A14" t="s">
        <v>14</v>
      </c>
      <c r="B14">
        <f>B8/B9</f>
        <v>0.21132486540518708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4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27699</v>
      </c>
      <c r="D22" t="s">
        <v>21</v>
      </c>
    </row>
    <row r="23" spans="1:4">
      <c r="A23" t="s">
        <v>23</v>
      </c>
      <c r="B23" s="1">
        <f>ROUND(B21*B14*B18,0)</f>
        <v>27699</v>
      </c>
      <c r="D23" t="s">
        <v>21</v>
      </c>
    </row>
    <row r="24" spans="1:4">
      <c r="A24" t="s">
        <v>24</v>
      </c>
      <c r="B24" s="1">
        <f>ROUND(B21*B12,0)</f>
        <v>18919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5" sqref="A5"/>
    </sheetView>
  </sheetViews>
  <sheetFormatPr defaultColWidth="11" defaultRowHeight="15.75"/>
  <cols>
    <col min="1" max="1" width="20" bestFit="1" customWidth="1"/>
  </cols>
  <sheetData>
    <row r="1" spans="1:2">
      <c r="A1" t="s">
        <v>28</v>
      </c>
      <c r="B1">
        <f>'LoopFilter LPF'!B16</f>
        <v>1</v>
      </c>
    </row>
    <row r="2" spans="1:2">
      <c r="A2" t="s">
        <v>27</v>
      </c>
      <c r="B2">
        <f>'Branch LPF'!B18</f>
        <v>4</v>
      </c>
    </row>
    <row r="3" spans="1:2">
      <c r="A3" t="s">
        <v>29</v>
      </c>
      <c r="B3">
        <v>0.5</v>
      </c>
    </row>
    <row r="4" spans="1:2">
      <c r="A4" t="s">
        <v>30</v>
      </c>
      <c r="B4">
        <f>B1*B2*B3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2024-01-05T14:25:56Z</dcterms:modified>
</cp:coreProperties>
</file>