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  <sheet state="visible" name="mAP50 - ANOVA RESULTS" sheetId="2" r:id="rId5"/>
    <sheet state="visible" name="mAP50 - POST-HOC" sheetId="3" r:id="rId6"/>
    <sheet state="visible" name="mAP50-95 - ANOVA RESULTS" sheetId="4" r:id="rId7"/>
    <sheet state="visible" name="mAP50-95 - POST-HOC" sheetId="5" r:id="rId8"/>
  </sheets>
  <definedNames/>
  <calcPr/>
  <extLst>
    <ext uri="GoogleSheetsCustomDataVersion2">
      <go:sheetsCustomData xmlns:go="http://customooxmlschemas.google.com/" r:id="rId9" roundtripDataChecksum="Lqq2KXeroHeN5d2ULDVv9MFbPrWycaVG/Vqc/3UVFyk="/>
    </ext>
  </extLst>
</workbook>
</file>

<file path=xl/sharedStrings.xml><?xml version="1.0" encoding="utf-8"?>
<sst xmlns="http://schemas.openxmlformats.org/spreadsheetml/2006/main" count="146" uniqueCount="64">
  <si>
    <t>map50</t>
  </si>
  <si>
    <t>Legend:</t>
  </si>
  <si>
    <t>DATASET</t>
  </si>
  <si>
    <t>MODEL 1</t>
  </si>
  <si>
    <t>MODEL 2</t>
  </si>
  <si>
    <t>MODEL 3</t>
  </si>
  <si>
    <t>MODEL 4</t>
  </si>
  <si>
    <t>Model #</t>
  </si>
  <si>
    <t>Architecture</t>
  </si>
  <si>
    <t>DBMF</t>
  </si>
  <si>
    <t>INITIAL</t>
  </si>
  <si>
    <t>Model 1</t>
  </si>
  <si>
    <t>YOLOv8</t>
  </si>
  <si>
    <t>None</t>
  </si>
  <si>
    <t>UPSAMPLED</t>
  </si>
  <si>
    <t>Model 2</t>
  </si>
  <si>
    <t>Present</t>
  </si>
  <si>
    <t>DOWNSAMPLED</t>
  </si>
  <si>
    <t>Model 3</t>
  </si>
  <si>
    <t>Faster R-CNN</t>
  </si>
  <si>
    <t>Model 4</t>
  </si>
  <si>
    <t>mAP50-95</t>
  </si>
  <si>
    <t>Anova: Single Factor</t>
  </si>
  <si>
    <t>SUMMARY</t>
  </si>
  <si>
    <t>Groups</t>
  </si>
  <si>
    <t>Count</t>
  </si>
  <si>
    <t>Sum</t>
  </si>
  <si>
    <t>Average</t>
  </si>
  <si>
    <t>Variance</t>
  </si>
  <si>
    <t>TEST STATISTIC DESCRIPTION:</t>
  </si>
  <si>
    <t>HYPOTHESIS TESTING DESCRIPTION:</t>
  </si>
  <si>
    <t>There was a difference between the mean average precision of the four models (F(3,8) = 1380.41, p &lt; 0.001).</t>
  </si>
  <si>
    <t>ANOVA</t>
  </si>
  <si>
    <t>VERDICT:</t>
  </si>
  <si>
    <t>Source of Variation</t>
  </si>
  <si>
    <t>SS</t>
  </si>
  <si>
    <t>df</t>
  </si>
  <si>
    <t>MS</t>
  </si>
  <si>
    <t>F</t>
  </si>
  <si>
    <t>P-value</t>
  </si>
  <si>
    <t>F crit</t>
  </si>
  <si>
    <t>PERFORM POST-HOC TEST</t>
  </si>
  <si>
    <t>Between Groups</t>
  </si>
  <si>
    <t>Within Groups</t>
  </si>
  <si>
    <t>Total</t>
  </si>
  <si>
    <t>POST-HOC TEST</t>
  </si>
  <si>
    <t>ALPHA</t>
  </si>
  <si>
    <t xml:space="preserve">mAP50 </t>
  </si>
  <si>
    <t>P-value (T test)</t>
  </si>
  <si>
    <t>Significant?</t>
  </si>
  <si>
    <t>Test</t>
  </si>
  <si>
    <t>Alpha</t>
  </si>
  <si>
    <t>MODEL 1 vs MODEL 2</t>
  </si>
  <si>
    <t>MODEL 1 vs MODEL 3</t>
  </si>
  <si>
    <t>Post-hoc test (Bonferroni corrected)</t>
  </si>
  <si>
    <t>MODEL 1 vs MODEL 4</t>
  </si>
  <si>
    <t>MODEL 2 vs MODEL 3</t>
  </si>
  <si>
    <t>Mean</t>
  </si>
  <si>
    <t>MODEL 2 vs MODEL 4</t>
  </si>
  <si>
    <t>SD</t>
  </si>
  <si>
    <t>MODEL 3 vs MODEL 4</t>
  </si>
  <si>
    <t>Post-hoc analyses revealed that the mean average precision of Model 1 (0.88 ± 0.004) is significantly larger compared to Model 2 (0.85 ± 0.003), Model 3 (0.63 ± 0.006), and Model 4 (0.61 ± 0.011).</t>
  </si>
  <si>
    <t>There was a difference between the mean average precision of the four models (F(3,8) = 211.43, p &lt; 0.001).</t>
  </si>
  <si>
    <t>Post-hoc analyses revealed that the mean average precision of Model 1 (0.70 ± 0.015) and Model 2 (0.66 ± 0.001) have no significant difference. However, the mean average preicison of Model 1 (0.70 ± 0.015) and Model 2 (0.66 ± 0.001)  is significantly larger compared to Model 3 (0.45 ± 0.021) and Model 4 (0.42 ± 0.021).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</si>
</sst>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1.0"/>
      <color theme="1"/>
      <name val="Calibri"/>
      <scheme val="minor"/>
    </font>
    <font>
      <b/>
      <sz val="11.0"/>
      <color theme="1"/>
      <name val="Calibri"/>
    </font>
    <font>
      <i/>
      <sz val="11.0"/>
      <color theme="1"/>
      <name val="Calibri"/>
    </font>
    <font>
      <color theme="1"/>
      <name val="Calibri"/>
    </font>
    <font>
      <b/>
      <i/>
      <sz val="11.0"/>
      <color theme="1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</fills>
  <borders count="4">
    <border/>
    <border>
      <top style="medium">
        <color rgb="FF000000"/>
      </top>
      <bottom style="thin">
        <color rgb="FF000000"/>
      </bottom>
    </border>
    <border>
      <left/>
      <right/>
      <top/>
      <bottom/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1" fillId="0" fontId="2" numFmtId="0" xfId="0" applyAlignment="1" applyBorder="1" applyFont="1">
      <alignment horizontal="center"/>
    </xf>
    <xf borderId="2" fillId="2" fontId="2" numFmtId="0" xfId="0" applyBorder="1" applyFill="1" applyFont="1"/>
    <xf borderId="3" fillId="0" fontId="5" numFmtId="0" xfId="0" applyBorder="1" applyFont="1"/>
    <xf borderId="2" fillId="3" fontId="2" numFmtId="0" xfId="0" applyAlignment="1" applyBorder="1" applyFill="1" applyFont="1">
      <alignment shrinkToFit="0" wrapText="1"/>
    </xf>
    <xf borderId="1" fillId="0" fontId="1" numFmtId="0" xfId="0" applyBorder="1" applyFont="1"/>
    <xf borderId="3" fillId="0" fontId="2" numFmtId="0" xfId="0" applyBorder="1" applyFont="1"/>
    <xf borderId="0" fillId="0" fontId="3" numFmtId="164" xfId="0" applyFont="1" applyNumberFormat="1"/>
    <xf borderId="0" fillId="0" fontId="3" numFmtId="2" xfId="0" applyFont="1" applyNumberFormat="1"/>
    <xf borderId="3" fillId="0" fontId="4" numFmtId="0" xfId="0" applyBorder="1" applyFont="1"/>
    <xf borderId="3" fillId="0" fontId="5" numFmtId="164" xfId="0" applyBorder="1" applyFont="1" applyNumberFormat="1"/>
    <xf borderId="0" fillId="0" fontId="2" numFmtId="0" xfId="0" applyAlignment="1" applyFont="1">
      <alignment horizontal="center"/>
    </xf>
    <xf borderId="0" fillId="3" fontId="2" numFmtId="0" xfId="0" applyAlignment="1" applyFont="1">
      <alignment shrinkToFit="0" vertical="top" wrapText="1"/>
    </xf>
    <xf borderId="0" fillId="2" fontId="2" numFmtId="0" xfId="0" applyAlignment="1" applyFont="1">
      <alignment shrinkToFit="0" vertical="top" wrapText="1"/>
    </xf>
    <xf borderId="0" fillId="0" fontId="5" numFmtId="0" xfId="0" applyFont="1"/>
    <xf borderId="2" fillId="3" fontId="2" numFmtId="0" xfId="0" applyAlignment="1" applyBorder="1" applyFont="1">
      <alignment shrinkToFit="0" vertical="center" wrapText="1"/>
    </xf>
    <xf borderId="3" fillId="0" fontId="5" numFmtId="2" xfId="0" applyBorder="1" applyFont="1" applyNumberFormat="1"/>
    <xf borderId="2" fillId="3" fontId="2" numFmtId="0" xfId="0" applyAlignment="1" applyBorder="1" applyFont="1">
      <alignment shrinkToFit="0" vertical="top" wrapText="1"/>
    </xf>
    <xf borderId="2" fillId="2" fontId="2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11.57"/>
    <col customWidth="1" min="3" max="3" width="8.86"/>
    <col customWidth="1" min="4" max="8" width="8.71"/>
    <col customWidth="1" min="9" max="9" width="12.71"/>
    <col customWidth="1" min="10" max="26" width="8.71"/>
  </cols>
  <sheetData>
    <row r="1">
      <c r="A1" s="1" t="s">
        <v>0</v>
      </c>
      <c r="H1" s="1" t="s">
        <v>1</v>
      </c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H2" s="1" t="s">
        <v>7</v>
      </c>
      <c r="I2" s="1" t="s">
        <v>8</v>
      </c>
      <c r="J2" s="1" t="s">
        <v>9</v>
      </c>
    </row>
    <row r="3">
      <c r="A3" s="2" t="s">
        <v>10</v>
      </c>
      <c r="B3" s="3">
        <v>0.874</v>
      </c>
      <c r="C3" s="3">
        <v>0.851</v>
      </c>
      <c r="D3" s="3">
        <v>0.628</v>
      </c>
      <c r="E3" s="3">
        <v>0.61</v>
      </c>
      <c r="H3" s="3" t="s">
        <v>11</v>
      </c>
      <c r="I3" s="3" t="s">
        <v>12</v>
      </c>
      <c r="J3" s="3" t="s">
        <v>13</v>
      </c>
    </row>
    <row r="4">
      <c r="A4" s="2" t="s">
        <v>14</v>
      </c>
      <c r="B4" s="3">
        <v>0.881</v>
      </c>
      <c r="C4" s="3">
        <v>0.849</v>
      </c>
      <c r="D4" s="3">
        <v>0.62</v>
      </c>
      <c r="E4" s="3">
        <v>0.598</v>
      </c>
      <c r="H4" s="3" t="s">
        <v>15</v>
      </c>
      <c r="I4" s="3" t="s">
        <v>12</v>
      </c>
      <c r="J4" s="3" t="s">
        <v>16</v>
      </c>
    </row>
    <row r="5">
      <c r="A5" s="2" t="s">
        <v>17</v>
      </c>
      <c r="B5" s="3">
        <v>0.873</v>
      </c>
      <c r="C5" s="3">
        <v>0.855</v>
      </c>
      <c r="D5" s="3">
        <v>0.632</v>
      </c>
      <c r="E5" s="3">
        <v>0.619</v>
      </c>
      <c r="H5" s="3" t="s">
        <v>18</v>
      </c>
      <c r="I5" s="3" t="s">
        <v>19</v>
      </c>
      <c r="J5" s="3" t="s">
        <v>13</v>
      </c>
    </row>
    <row r="6">
      <c r="H6" s="3" t="s">
        <v>20</v>
      </c>
      <c r="I6" s="3" t="s">
        <v>19</v>
      </c>
      <c r="J6" s="3" t="s">
        <v>16</v>
      </c>
    </row>
    <row r="7">
      <c r="A7" s="4" t="s">
        <v>21</v>
      </c>
    </row>
    <row r="8">
      <c r="A8" s="1" t="s">
        <v>2</v>
      </c>
      <c r="B8" s="1" t="s">
        <v>3</v>
      </c>
      <c r="C8" s="1" t="s">
        <v>4</v>
      </c>
      <c r="D8" s="1" t="s">
        <v>5</v>
      </c>
      <c r="E8" s="1" t="s">
        <v>6</v>
      </c>
    </row>
    <row r="9">
      <c r="A9" s="2" t="s">
        <v>10</v>
      </c>
      <c r="B9" s="3">
        <v>0.69</v>
      </c>
      <c r="C9" s="3">
        <v>0.653</v>
      </c>
      <c r="D9" s="3">
        <v>0.463</v>
      </c>
      <c r="E9" s="3">
        <v>0.433</v>
      </c>
    </row>
    <row r="10">
      <c r="A10" s="2" t="s">
        <v>14</v>
      </c>
      <c r="B10" s="3">
        <v>0.717</v>
      </c>
      <c r="C10" s="3">
        <v>0.666</v>
      </c>
      <c r="D10" s="3">
        <v>0.423</v>
      </c>
      <c r="E10" s="3">
        <v>0.397</v>
      </c>
    </row>
    <row r="11">
      <c r="A11" s="2" t="s">
        <v>17</v>
      </c>
      <c r="B11" s="3">
        <v>0.694</v>
      </c>
      <c r="C11" s="3">
        <v>0.669</v>
      </c>
      <c r="D11" s="3">
        <v>0.455</v>
      </c>
      <c r="E11" s="3">
        <v>0.434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6.57"/>
    <col customWidth="1" min="3" max="3" width="5.86"/>
    <col customWidth="1" min="4" max="4" width="17.57"/>
    <col customWidth="1" min="5" max="5" width="18.71"/>
    <col customWidth="1" min="6" max="6" width="14.57"/>
    <col customWidth="1" min="7" max="7" width="12.29"/>
    <col customWidth="1" min="8" max="8" width="8.71"/>
    <col customWidth="1" min="9" max="9" width="56.29"/>
    <col customWidth="1" min="10" max="26" width="8.71"/>
  </cols>
  <sheetData>
    <row r="1">
      <c r="A1" s="1" t="s">
        <v>22</v>
      </c>
    </row>
    <row r="3">
      <c r="A3" s="3" t="s">
        <v>23</v>
      </c>
    </row>
    <row r="4">
      <c r="A4" s="5" t="s">
        <v>24</v>
      </c>
      <c r="B4" s="5" t="s">
        <v>25</v>
      </c>
      <c r="C4" s="5" t="s">
        <v>26</v>
      </c>
      <c r="D4" s="5" t="s">
        <v>27</v>
      </c>
      <c r="E4" s="5" t="s">
        <v>28</v>
      </c>
      <c r="I4" s="1" t="s">
        <v>29</v>
      </c>
    </row>
    <row r="5">
      <c r="A5" s="3" t="s">
        <v>3</v>
      </c>
      <c r="B5" s="3">
        <v>3.0</v>
      </c>
      <c r="C5" s="3">
        <v>2.628</v>
      </c>
      <c r="D5" s="3">
        <v>0.876</v>
      </c>
      <c r="E5" s="3">
        <v>1.9000000000000035E-5</v>
      </c>
      <c r="I5" s="6" t="str">
        <f>IF(E13&gt;G13,"TEST IS SIGNIFICANT","TEST IS NOT SIGNIFICANT")</f>
        <v>TEST IS SIGNIFICANT</v>
      </c>
    </row>
    <row r="6">
      <c r="A6" s="3" t="s">
        <v>4</v>
      </c>
      <c r="B6" s="3">
        <v>3.0</v>
      </c>
      <c r="C6" s="3">
        <v>2.5549999999999997</v>
      </c>
      <c r="D6" s="3">
        <v>0.8516666666666666</v>
      </c>
      <c r="E6" s="3">
        <v>9.333333333333351E-6</v>
      </c>
    </row>
    <row r="7">
      <c r="A7" s="3" t="s">
        <v>5</v>
      </c>
      <c r="B7" s="3">
        <v>3.0</v>
      </c>
      <c r="C7" s="3">
        <v>1.88</v>
      </c>
      <c r="D7" s="3">
        <v>0.6266666666666666</v>
      </c>
      <c r="E7" s="3">
        <v>3.7333333333333405E-5</v>
      </c>
      <c r="I7" s="1" t="s">
        <v>30</v>
      </c>
    </row>
    <row r="8">
      <c r="A8" s="7" t="s">
        <v>6</v>
      </c>
      <c r="B8" s="7">
        <v>3.0</v>
      </c>
      <c r="C8" s="7">
        <v>1.827</v>
      </c>
      <c r="D8" s="7">
        <v>0.609</v>
      </c>
      <c r="E8" s="7">
        <v>1.110000000000002E-4</v>
      </c>
      <c r="I8" s="6" t="str">
        <f>IF(F13&lt;=0.05,"REJECT NULL HYPOTHESIS","ACCEPT NULL HYPOTHESIS")</f>
        <v>REJECT NULL HYPOTHESIS</v>
      </c>
    </row>
    <row r="9">
      <c r="I9" s="8" t="s">
        <v>31</v>
      </c>
    </row>
    <row r="11">
      <c r="A11" s="3" t="s">
        <v>32</v>
      </c>
      <c r="I11" s="1" t="s">
        <v>33</v>
      </c>
    </row>
    <row r="12">
      <c r="A12" s="5" t="s">
        <v>34</v>
      </c>
      <c r="B12" s="5" t="s">
        <v>35</v>
      </c>
      <c r="C12" s="5" t="s">
        <v>36</v>
      </c>
      <c r="D12" s="5" t="s">
        <v>37</v>
      </c>
      <c r="E12" s="5" t="s">
        <v>38</v>
      </c>
      <c r="F12" s="5" t="s">
        <v>39</v>
      </c>
      <c r="G12" s="5" t="s">
        <v>40</v>
      </c>
      <c r="I12" s="6" t="s">
        <v>41</v>
      </c>
    </row>
    <row r="13">
      <c r="A13" s="3" t="s">
        <v>42</v>
      </c>
      <c r="B13" s="3">
        <v>0.18290433333333334</v>
      </c>
      <c r="C13" s="3">
        <v>3.0</v>
      </c>
      <c r="D13" s="3">
        <v>0.06096811111111111</v>
      </c>
      <c r="E13" s="3">
        <v>1380.4100628930794</v>
      </c>
      <c r="F13" s="3">
        <v>3.398249112513647E-11</v>
      </c>
      <c r="G13" s="3">
        <v>4.066180551351161</v>
      </c>
    </row>
    <row r="14">
      <c r="A14" s="3" t="s">
        <v>43</v>
      </c>
      <c r="B14" s="3">
        <v>3.5333333333333397E-4</v>
      </c>
      <c r="C14" s="3">
        <v>8.0</v>
      </c>
      <c r="D14" s="3">
        <v>4.4166666666666746E-5</v>
      </c>
    </row>
    <row r="16">
      <c r="A16" s="7" t="s">
        <v>44</v>
      </c>
      <c r="B16" s="7">
        <v>0.18325766666666668</v>
      </c>
      <c r="C16" s="7">
        <v>11.0</v>
      </c>
      <c r="D16" s="7"/>
      <c r="E16" s="7"/>
      <c r="F16" s="7"/>
      <c r="G16" s="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57"/>
    <col customWidth="1" min="2" max="2" width="19.71"/>
    <col customWidth="1" min="3" max="3" width="11.71"/>
    <col customWidth="1" min="4" max="4" width="8.71"/>
    <col customWidth="1" min="5" max="5" width="36.14"/>
    <col customWidth="1" min="6" max="6" width="15.43"/>
    <col customWidth="1" min="7" max="7" width="8.71"/>
    <col customWidth="1" min="8" max="8" width="16.14"/>
    <col customWidth="1" min="9" max="12" width="9.14"/>
    <col customWidth="1" min="13" max="26" width="8.71"/>
  </cols>
  <sheetData>
    <row r="1">
      <c r="A1" s="3" t="s">
        <v>45</v>
      </c>
      <c r="E1" s="3" t="s">
        <v>46</v>
      </c>
      <c r="H1" s="7" t="s">
        <v>47</v>
      </c>
      <c r="I1" s="7"/>
      <c r="J1" s="7"/>
      <c r="K1" s="7"/>
      <c r="L1" s="7"/>
    </row>
    <row r="2">
      <c r="A2" s="5" t="s">
        <v>24</v>
      </c>
      <c r="B2" s="5" t="s">
        <v>48</v>
      </c>
      <c r="C2" s="5" t="s">
        <v>49</v>
      </c>
      <c r="E2" s="5" t="s">
        <v>50</v>
      </c>
      <c r="F2" s="5" t="s">
        <v>51</v>
      </c>
      <c r="H2" s="9" t="s">
        <v>2</v>
      </c>
      <c r="I2" s="9" t="s">
        <v>3</v>
      </c>
      <c r="J2" s="9" t="s">
        <v>4</v>
      </c>
      <c r="K2" s="9" t="s">
        <v>5</v>
      </c>
      <c r="L2" s="9" t="s">
        <v>6</v>
      </c>
    </row>
    <row r="3">
      <c r="A3" s="3" t="s">
        <v>52</v>
      </c>
      <c r="B3" s="3">
        <f>TTEST(RESULTS!B3:B5,RESULTS!C3:C5,2,2)</f>
        <v>0.00137680339</v>
      </c>
      <c r="C3" s="3" t="str">
        <f t="shared" ref="C3:C8" si="1">IF(B3&lt;=$F$4,"Yes","No")</f>
        <v>Yes</v>
      </c>
      <c r="E3" s="3" t="s">
        <v>32</v>
      </c>
      <c r="F3" s="3">
        <v>0.05</v>
      </c>
      <c r="H3" s="2" t="s">
        <v>10</v>
      </c>
      <c r="I3" s="3">
        <v>0.874</v>
      </c>
      <c r="J3" s="3">
        <v>0.851</v>
      </c>
      <c r="K3" s="3">
        <v>0.628</v>
      </c>
      <c r="L3" s="3">
        <v>0.61</v>
      </c>
    </row>
    <row r="4">
      <c r="A4" s="3" t="s">
        <v>53</v>
      </c>
      <c r="B4" s="3">
        <f>TTEST(RESULTS!B3:B5,RESULTS!D3:D5,2,2)</f>
        <v>0.0000005463164031</v>
      </c>
      <c r="C4" s="3" t="str">
        <f t="shared" si="1"/>
        <v>Yes</v>
      </c>
      <c r="E4" s="7" t="s">
        <v>54</v>
      </c>
      <c r="F4" s="7">
        <f>F3/6</f>
        <v>0.008333333333</v>
      </c>
      <c r="H4" s="2" t="s">
        <v>14</v>
      </c>
      <c r="I4" s="3">
        <v>0.881</v>
      </c>
      <c r="J4" s="3">
        <v>0.849</v>
      </c>
      <c r="K4" s="3">
        <v>0.62</v>
      </c>
      <c r="L4" s="3">
        <v>0.598</v>
      </c>
    </row>
    <row r="5">
      <c r="A5" s="3" t="s">
        <v>55</v>
      </c>
      <c r="B5" s="3">
        <f>TTEST(RESULTS!B3:B5,RESULTS!E3:E5,2,2)</f>
        <v>0.000002207966747</v>
      </c>
      <c r="C5" s="3" t="str">
        <f t="shared" si="1"/>
        <v>Yes</v>
      </c>
      <c r="H5" s="10" t="s">
        <v>17</v>
      </c>
      <c r="I5" s="7">
        <v>0.873</v>
      </c>
      <c r="J5" s="7">
        <v>0.855</v>
      </c>
      <c r="K5" s="7">
        <v>0.632</v>
      </c>
      <c r="L5" s="7">
        <v>0.619</v>
      </c>
    </row>
    <row r="6">
      <c r="A6" s="3" t="s">
        <v>56</v>
      </c>
      <c r="B6" s="3">
        <f>TTEST(RESULTS!C3:C5,RESULTS!D3:D5,2,2)</f>
        <v>0.0000005653314098</v>
      </c>
      <c r="C6" s="3" t="str">
        <f t="shared" si="1"/>
        <v>Yes</v>
      </c>
      <c r="H6" s="4" t="s">
        <v>57</v>
      </c>
      <c r="I6" s="11">
        <f t="shared" ref="I6:L6" si="2">AVERAGE(I3:I5)</f>
        <v>0.876</v>
      </c>
      <c r="J6" s="11">
        <f t="shared" si="2"/>
        <v>0.8516666667</v>
      </c>
      <c r="K6" s="11">
        <f t="shared" si="2"/>
        <v>0.6266666667</v>
      </c>
      <c r="L6" s="12">
        <f t="shared" si="2"/>
        <v>0.609</v>
      </c>
    </row>
    <row r="7">
      <c r="A7" s="3" t="s">
        <v>58</v>
      </c>
      <c r="B7" s="3">
        <f>TTEST(RESULTS!C3:C5,RESULTS!E3:E5,2,2)</f>
        <v>0.000002771217215</v>
      </c>
      <c r="C7" s="3" t="str">
        <f t="shared" si="1"/>
        <v>Yes</v>
      </c>
      <c r="H7" s="13" t="s">
        <v>59</v>
      </c>
      <c r="I7" s="14">
        <f t="shared" ref="I7:L7" si="3">_xlfn.STDEV.S(I3:I5)</f>
        <v>0.004358898944</v>
      </c>
      <c r="J7" s="14">
        <f t="shared" si="3"/>
        <v>0.003055050463</v>
      </c>
      <c r="K7" s="14">
        <f t="shared" si="3"/>
        <v>0.006110100927</v>
      </c>
      <c r="L7" s="14">
        <f t="shared" si="3"/>
        <v>0.01053565375</v>
      </c>
    </row>
    <row r="8">
      <c r="A8" s="7" t="s">
        <v>60</v>
      </c>
      <c r="B8" s="7">
        <f>TTEST(RESULTS!D3:D5,RESULTS!E3:E5,2,2)</f>
        <v>0.06588556468</v>
      </c>
      <c r="C8" s="7" t="str">
        <f t="shared" si="1"/>
        <v>No</v>
      </c>
      <c r="D8" s="15"/>
    </row>
    <row r="10">
      <c r="E10" s="1" t="s">
        <v>33</v>
      </c>
    </row>
    <row r="11">
      <c r="E11" s="16" t="s">
        <v>31</v>
      </c>
    </row>
    <row r="13">
      <c r="E13" s="17" t="s">
        <v>61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13.14"/>
    <col customWidth="1" min="3" max="3" width="8.71"/>
    <col customWidth="1" min="4" max="5" width="13.14"/>
    <col customWidth="1" min="6" max="6" width="11.86"/>
    <col customWidth="1" min="7" max="7" width="13.14"/>
    <col customWidth="1" min="8" max="8" width="8.71"/>
    <col customWidth="1" min="9" max="9" width="33.14"/>
    <col customWidth="1" min="10" max="26" width="8.71"/>
  </cols>
  <sheetData>
    <row r="1">
      <c r="A1" s="3" t="s">
        <v>22</v>
      </c>
    </row>
    <row r="3">
      <c r="A3" s="3" t="s">
        <v>23</v>
      </c>
    </row>
    <row r="4">
      <c r="A4" s="5" t="s">
        <v>24</v>
      </c>
      <c r="B4" s="5" t="s">
        <v>25</v>
      </c>
      <c r="C4" s="5" t="s">
        <v>26</v>
      </c>
      <c r="D4" s="5" t="s">
        <v>27</v>
      </c>
      <c r="E4" s="5" t="s">
        <v>28</v>
      </c>
      <c r="I4" s="1" t="s">
        <v>29</v>
      </c>
    </row>
    <row r="5">
      <c r="A5" s="18" t="s">
        <v>3</v>
      </c>
      <c r="B5" s="18">
        <v>3.0</v>
      </c>
      <c r="C5" s="18">
        <v>2.101</v>
      </c>
      <c r="D5" s="18">
        <v>0.7003333333333334</v>
      </c>
      <c r="E5" s="18">
        <v>2.1233333333333371E-4</v>
      </c>
      <c r="I5" s="6" t="str">
        <f>IF(E13&gt;G13,"TEST IS SIGNIFICANT","TEST IS NOT SIGNIFICANT")</f>
        <v>TEST IS SIGNIFICANT</v>
      </c>
    </row>
    <row r="6">
      <c r="A6" s="18" t="s">
        <v>4</v>
      </c>
      <c r="B6" s="18">
        <v>3.0</v>
      </c>
      <c r="C6" s="18">
        <v>1.988</v>
      </c>
      <c r="D6" s="18">
        <v>0.6626666666666666</v>
      </c>
      <c r="E6" s="18">
        <v>7.233333333333347E-5</v>
      </c>
    </row>
    <row r="7">
      <c r="A7" s="18" t="s">
        <v>5</v>
      </c>
      <c r="B7" s="18">
        <v>3.0</v>
      </c>
      <c r="C7" s="18">
        <v>1.341</v>
      </c>
      <c r="D7" s="18">
        <v>0.447</v>
      </c>
      <c r="E7" s="18">
        <v>4.480000000000008E-4</v>
      </c>
      <c r="I7" s="1" t="s">
        <v>30</v>
      </c>
    </row>
    <row r="8">
      <c r="A8" s="7" t="s">
        <v>6</v>
      </c>
      <c r="B8" s="7">
        <v>3.0</v>
      </c>
      <c r="C8" s="7">
        <v>1.264</v>
      </c>
      <c r="D8" s="7">
        <v>0.42133333333333334</v>
      </c>
      <c r="E8" s="7">
        <v>4.4433333333333277E-4</v>
      </c>
      <c r="I8" s="6" t="str">
        <f>IF(F13&lt;=0.05,"REJECT NULL HYPOTHESIS","ACCEPT NULL HYPOTHESIS")</f>
        <v>REJECT NULL HYPOTHESIS</v>
      </c>
    </row>
    <row r="9">
      <c r="I9" s="19" t="s">
        <v>62</v>
      </c>
    </row>
    <row r="11">
      <c r="A11" s="3" t="s">
        <v>32</v>
      </c>
      <c r="I11" s="1" t="s">
        <v>33</v>
      </c>
    </row>
    <row r="12">
      <c r="A12" s="5" t="s">
        <v>34</v>
      </c>
      <c r="B12" s="5" t="s">
        <v>35</v>
      </c>
      <c r="C12" s="5" t="s">
        <v>36</v>
      </c>
      <c r="D12" s="5" t="s">
        <v>37</v>
      </c>
      <c r="E12" s="5" t="s">
        <v>38</v>
      </c>
      <c r="F12" s="5" t="s">
        <v>39</v>
      </c>
      <c r="G12" s="5" t="s">
        <v>40</v>
      </c>
      <c r="I12" s="6" t="s">
        <v>41</v>
      </c>
    </row>
    <row r="13">
      <c r="A13" s="18" t="s">
        <v>42</v>
      </c>
      <c r="B13" s="18">
        <v>0.18663766666666665</v>
      </c>
      <c r="C13" s="18">
        <v>3.0</v>
      </c>
      <c r="D13" s="18">
        <v>0.06221255555555555</v>
      </c>
      <c r="E13" s="18">
        <v>211.42754649296688</v>
      </c>
      <c r="F13" s="18">
        <v>5.893604138897642E-8</v>
      </c>
      <c r="G13" s="18">
        <v>4.066180551351161</v>
      </c>
    </row>
    <row r="14">
      <c r="A14" s="18" t="s">
        <v>43</v>
      </c>
      <c r="B14" s="18">
        <v>0.0023540000000000015</v>
      </c>
      <c r="C14" s="18">
        <v>8.0</v>
      </c>
      <c r="D14" s="18">
        <v>2.942500000000002E-4</v>
      </c>
      <c r="E14" s="18"/>
      <c r="F14" s="18"/>
      <c r="G14" s="18"/>
    </row>
    <row r="15">
      <c r="A15" s="18"/>
      <c r="B15" s="18"/>
      <c r="C15" s="18"/>
      <c r="D15" s="18"/>
      <c r="E15" s="18"/>
      <c r="F15" s="18"/>
      <c r="G15" s="18"/>
    </row>
    <row r="16">
      <c r="A16" s="7" t="s">
        <v>44</v>
      </c>
      <c r="B16" s="7">
        <v>0.18899166666666664</v>
      </c>
      <c r="C16" s="7">
        <v>11.0</v>
      </c>
      <c r="D16" s="7"/>
      <c r="E16" s="7"/>
      <c r="F16" s="7"/>
      <c r="G16" s="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14.86"/>
    <col customWidth="1" min="3" max="3" width="11.71"/>
    <col customWidth="1" min="4" max="4" width="8.71"/>
    <col customWidth="1" min="5" max="5" width="38.29"/>
    <col customWidth="1" min="6" max="7" width="8.71"/>
    <col customWidth="1" min="8" max="8" width="16.14"/>
    <col customWidth="1" min="9" max="26" width="8.71"/>
  </cols>
  <sheetData>
    <row r="1">
      <c r="A1" s="3" t="s">
        <v>45</v>
      </c>
      <c r="E1" s="3" t="s">
        <v>46</v>
      </c>
      <c r="H1" s="7" t="s">
        <v>21</v>
      </c>
      <c r="I1" s="7"/>
      <c r="J1" s="7"/>
      <c r="K1" s="7"/>
      <c r="L1" s="7"/>
    </row>
    <row r="2">
      <c r="A2" s="5" t="s">
        <v>24</v>
      </c>
      <c r="B2" s="5" t="s">
        <v>48</v>
      </c>
      <c r="C2" s="5" t="s">
        <v>49</v>
      </c>
      <c r="E2" s="5" t="s">
        <v>50</v>
      </c>
      <c r="F2" s="5" t="s">
        <v>51</v>
      </c>
      <c r="H2" s="9" t="s">
        <v>2</v>
      </c>
      <c r="I2" s="9" t="s">
        <v>3</v>
      </c>
      <c r="J2" s="9" t="s">
        <v>4</v>
      </c>
      <c r="K2" s="9" t="s">
        <v>5</v>
      </c>
      <c r="L2" s="9" t="s">
        <v>6</v>
      </c>
    </row>
    <row r="3">
      <c r="A3" s="3" t="s">
        <v>52</v>
      </c>
      <c r="B3" s="3">
        <f>TTEST(RESULTS!B9:B11,RESULTS!C9:C11,2,2)</f>
        <v>0.01804282046</v>
      </c>
      <c r="C3" s="3" t="str">
        <f t="shared" ref="C3:C8" si="1">IF(B3&lt;=$F$4,"Yes","No")</f>
        <v>No</v>
      </c>
      <c r="E3" s="3" t="s">
        <v>32</v>
      </c>
      <c r="F3" s="3">
        <v>0.05</v>
      </c>
      <c r="H3" s="2" t="s">
        <v>10</v>
      </c>
      <c r="I3" s="3">
        <v>0.69</v>
      </c>
      <c r="J3" s="3">
        <v>0.653</v>
      </c>
      <c r="K3" s="3">
        <v>0.463</v>
      </c>
      <c r="L3" s="3">
        <v>0.433</v>
      </c>
    </row>
    <row r="4">
      <c r="A4" s="3" t="s">
        <v>53</v>
      </c>
      <c r="B4" s="3">
        <f>TTEST(RESULTS!B9:B11,RESULTS!D9:D11,2,2)</f>
        <v>0.00006899228098</v>
      </c>
      <c r="C4" s="3" t="str">
        <f t="shared" si="1"/>
        <v>Yes</v>
      </c>
      <c r="E4" s="7" t="s">
        <v>54</v>
      </c>
      <c r="F4" s="7">
        <f>F3/6</f>
        <v>0.008333333333</v>
      </c>
      <c r="H4" s="2" t="s">
        <v>14</v>
      </c>
      <c r="I4" s="3">
        <v>0.717</v>
      </c>
      <c r="J4" s="3">
        <v>0.666</v>
      </c>
      <c r="K4" s="3">
        <v>0.423</v>
      </c>
      <c r="L4" s="3">
        <v>0.397</v>
      </c>
    </row>
    <row r="5">
      <c r="A5" s="3" t="s">
        <v>55</v>
      </c>
      <c r="B5" s="3">
        <f>TTEST(RESULTS!B9:B11,RESULTS!E9:E11,2,2)</f>
        <v>0.00004656760014</v>
      </c>
      <c r="C5" s="3" t="str">
        <f t="shared" si="1"/>
        <v>Yes</v>
      </c>
      <c r="H5" s="10" t="s">
        <v>17</v>
      </c>
      <c r="I5" s="7">
        <v>0.694</v>
      </c>
      <c r="J5" s="7">
        <v>0.669</v>
      </c>
      <c r="K5" s="7">
        <v>0.455</v>
      </c>
      <c r="L5" s="7">
        <v>0.434</v>
      </c>
    </row>
    <row r="6">
      <c r="A6" s="3" t="s">
        <v>56</v>
      </c>
      <c r="B6" s="3">
        <f>TTEST(RESULTS!C9:C11,RESULTS!D9:D11,2,2)</f>
        <v>0.0000813991268</v>
      </c>
      <c r="C6" s="3" t="str">
        <f t="shared" si="1"/>
        <v>Yes</v>
      </c>
      <c r="H6" s="4" t="s">
        <v>57</v>
      </c>
      <c r="I6" s="11">
        <f t="shared" ref="I6:L6" si="2">AVERAGE(I3:I5)</f>
        <v>0.7003333333</v>
      </c>
      <c r="J6" s="11">
        <f t="shared" si="2"/>
        <v>0.6626666667</v>
      </c>
      <c r="K6" s="12">
        <f t="shared" si="2"/>
        <v>0.447</v>
      </c>
      <c r="L6" s="12">
        <f t="shared" si="2"/>
        <v>0.4213333333</v>
      </c>
    </row>
    <row r="7">
      <c r="A7" s="3" t="s">
        <v>58</v>
      </c>
      <c r="B7" s="3">
        <f>TTEST(RESULTS!C9:C11,RESULTS!E9:E11,2,2)</f>
        <v>0.00005144546264</v>
      </c>
      <c r="C7" s="3" t="str">
        <f t="shared" si="1"/>
        <v>Yes</v>
      </c>
      <c r="H7" s="13" t="s">
        <v>59</v>
      </c>
      <c r="I7" s="14">
        <f t="shared" ref="I7:L7" si="3">_xlfn.STDEV.S(I3:I5)</f>
        <v>0.014571662</v>
      </c>
      <c r="J7" s="14">
        <f t="shared" si="3"/>
        <v>0.008504900548</v>
      </c>
      <c r="K7" s="20">
        <f t="shared" si="3"/>
        <v>0.02116601049</v>
      </c>
      <c r="L7" s="20">
        <f t="shared" si="3"/>
        <v>0.02107921567</v>
      </c>
    </row>
    <row r="8">
      <c r="A8" s="7" t="s">
        <v>60</v>
      </c>
      <c r="B8" s="7">
        <f>TTEST(RESULTS!D9:D11,RESULTS!E9:E11,2,2)</f>
        <v>0.2109161065</v>
      </c>
      <c r="C8" s="7" t="str">
        <f t="shared" si="1"/>
        <v>No</v>
      </c>
      <c r="D8" s="15"/>
    </row>
    <row r="10">
      <c r="E10" s="1" t="s">
        <v>33</v>
      </c>
    </row>
    <row r="11">
      <c r="E11" s="21" t="s">
        <v>62</v>
      </c>
    </row>
    <row r="13">
      <c r="E13" s="22" t="s">
        <v>63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2023-12-17T06:56:41Z</dcterms:created>
  <dc:creator>John Alex Robles</dc:creator>
</cp:coreProperties>
</file>