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05" windowWidth="18075" windowHeight="11760" tabRatio="630"/>
  </bookViews>
  <sheets>
    <sheet name="Generating Split Times" sheetId="1" r:id="rId1"/>
    <sheet name="Generating Velocities" sheetId="2" r:id="rId2"/>
    <sheet name="Generating Accelerations" sheetId="3" r:id="rId3"/>
    <sheet name="Averaging Averages" sheetId="5" r:id="rId4"/>
    <sheet name="Graphs" sheetId="4" r:id="rId5"/>
  </sheets>
  <calcPr calcId="144525"/>
</workbook>
</file>

<file path=xl/calcChain.xml><?xml version="1.0" encoding="utf-8"?>
<calcChain xmlns="http://schemas.openxmlformats.org/spreadsheetml/2006/main">
  <c r="K6" i="5" l="1"/>
  <c r="K7" i="5"/>
  <c r="K8" i="5"/>
  <c r="K9" i="5"/>
  <c r="K10" i="5"/>
  <c r="K11" i="5"/>
  <c r="K12" i="5"/>
  <c r="K13" i="5"/>
  <c r="K14" i="5"/>
  <c r="K5" i="5"/>
  <c r="J14" i="5"/>
  <c r="J13" i="5"/>
  <c r="J12" i="5"/>
  <c r="J11" i="5"/>
  <c r="J10" i="5"/>
  <c r="J9" i="5"/>
  <c r="J8" i="5"/>
  <c r="J7" i="5"/>
  <c r="J6" i="5"/>
  <c r="J5" i="5"/>
  <c r="I14" i="5"/>
  <c r="D14" i="5"/>
  <c r="C14" i="5"/>
  <c r="I13" i="5"/>
  <c r="C13" i="5"/>
  <c r="D13" i="5" s="1"/>
  <c r="E13" i="5" s="1"/>
  <c r="I12" i="5"/>
  <c r="D12" i="5"/>
  <c r="C12" i="5"/>
  <c r="I11" i="5"/>
  <c r="C11" i="5"/>
  <c r="D11" i="5" s="1"/>
  <c r="E11" i="5" s="1"/>
  <c r="I10" i="5"/>
  <c r="D10" i="5"/>
  <c r="E10" i="5" s="1"/>
  <c r="C10" i="5"/>
  <c r="I9" i="5"/>
  <c r="C9" i="5"/>
  <c r="D9" i="5" s="1"/>
  <c r="E9" i="5" s="1"/>
  <c r="I8" i="5"/>
  <c r="D8" i="5"/>
  <c r="C8" i="5"/>
  <c r="I7" i="5"/>
  <c r="C7" i="5"/>
  <c r="D7" i="5" s="1"/>
  <c r="E7" i="5" s="1"/>
  <c r="I6" i="5"/>
  <c r="D6" i="5"/>
  <c r="E6" i="5" s="1"/>
  <c r="C6" i="5"/>
  <c r="H5" i="5"/>
  <c r="I5" i="5" s="1"/>
  <c r="D5" i="5"/>
  <c r="E5" i="5" s="1"/>
  <c r="C5" i="5"/>
  <c r="I14" i="4"/>
  <c r="J14" i="4" s="1"/>
  <c r="D14" i="4"/>
  <c r="C14" i="4"/>
  <c r="I13" i="4"/>
  <c r="C13" i="4"/>
  <c r="D13" i="4" s="1"/>
  <c r="E13" i="4" s="1"/>
  <c r="I12" i="4"/>
  <c r="J12" i="4" s="1"/>
  <c r="D12" i="4"/>
  <c r="C12" i="4"/>
  <c r="I11" i="4"/>
  <c r="C11" i="4"/>
  <c r="D11" i="4" s="1"/>
  <c r="E11" i="4" s="1"/>
  <c r="I10" i="4"/>
  <c r="J10" i="4" s="1"/>
  <c r="D10" i="4"/>
  <c r="E10" i="4" s="1"/>
  <c r="C10" i="4"/>
  <c r="I9" i="4"/>
  <c r="C9" i="4"/>
  <c r="D9" i="4" s="1"/>
  <c r="E9" i="4" s="1"/>
  <c r="I8" i="4"/>
  <c r="J8" i="4" s="1"/>
  <c r="D8" i="4"/>
  <c r="C8" i="4"/>
  <c r="I7" i="4"/>
  <c r="C7" i="4"/>
  <c r="D7" i="4" s="1"/>
  <c r="E7" i="4" s="1"/>
  <c r="I6" i="4"/>
  <c r="D6" i="4"/>
  <c r="E6" i="4" s="1"/>
  <c r="C6" i="4"/>
  <c r="H5" i="4"/>
  <c r="I5" i="4" s="1"/>
  <c r="J5" i="4" s="1"/>
  <c r="D5" i="4"/>
  <c r="E5" i="4" s="1"/>
  <c r="C5" i="4"/>
  <c r="I14" i="3"/>
  <c r="J14" i="3" s="1"/>
  <c r="D14" i="3"/>
  <c r="C14" i="3"/>
  <c r="I13" i="3"/>
  <c r="C13" i="3"/>
  <c r="D13" i="3" s="1"/>
  <c r="E13" i="3" s="1"/>
  <c r="I12" i="3"/>
  <c r="J12" i="3" s="1"/>
  <c r="D12" i="3"/>
  <c r="E12" i="3" s="1"/>
  <c r="C12" i="3"/>
  <c r="I11" i="3"/>
  <c r="C11" i="3"/>
  <c r="D11" i="3" s="1"/>
  <c r="E11" i="3" s="1"/>
  <c r="I10" i="3"/>
  <c r="J10" i="3" s="1"/>
  <c r="D10" i="3"/>
  <c r="C10" i="3"/>
  <c r="I9" i="3"/>
  <c r="C9" i="3"/>
  <c r="D9" i="3" s="1"/>
  <c r="E9" i="3" s="1"/>
  <c r="I8" i="3"/>
  <c r="J8" i="3" s="1"/>
  <c r="D8" i="3"/>
  <c r="E8" i="3" s="1"/>
  <c r="C8" i="3"/>
  <c r="I7" i="3"/>
  <c r="C7" i="3"/>
  <c r="D7" i="3" s="1"/>
  <c r="E7" i="3" s="1"/>
  <c r="I6" i="3"/>
  <c r="D6" i="3"/>
  <c r="E6" i="3" s="1"/>
  <c r="C6" i="3"/>
  <c r="H5" i="3"/>
  <c r="I5" i="3" s="1"/>
  <c r="J5" i="3" s="1"/>
  <c r="D5" i="3"/>
  <c r="E5" i="3" s="1"/>
  <c r="C5" i="3"/>
  <c r="I14" i="2"/>
  <c r="D14" i="2"/>
  <c r="C14" i="2"/>
  <c r="I13" i="2"/>
  <c r="C13" i="2"/>
  <c r="D13" i="2" s="1"/>
  <c r="I12" i="2"/>
  <c r="D12" i="2"/>
  <c r="C12" i="2"/>
  <c r="I11" i="2"/>
  <c r="C11" i="2"/>
  <c r="D11" i="2" s="1"/>
  <c r="I10" i="2"/>
  <c r="D10" i="2"/>
  <c r="C10" i="2"/>
  <c r="I9" i="2"/>
  <c r="C9" i="2"/>
  <c r="D9" i="2" s="1"/>
  <c r="I8" i="2"/>
  <c r="D8" i="2"/>
  <c r="C8" i="2"/>
  <c r="I7" i="2"/>
  <c r="C7" i="2"/>
  <c r="D7" i="2" s="1"/>
  <c r="I6" i="2"/>
  <c r="D6" i="2"/>
  <c r="C6" i="2"/>
  <c r="H5" i="2"/>
  <c r="I5" i="2" s="1"/>
  <c r="D5" i="2"/>
  <c r="C5" i="2"/>
  <c r="H5" i="1"/>
  <c r="C5" i="1"/>
  <c r="C7" i="1"/>
  <c r="C8" i="1"/>
  <c r="C9" i="1"/>
  <c r="C10" i="1"/>
  <c r="C11" i="1"/>
  <c r="C12" i="1"/>
  <c r="C13" i="1"/>
  <c r="C14" i="1"/>
  <c r="C6" i="1"/>
  <c r="E14" i="5" l="1"/>
  <c r="E8" i="5"/>
  <c r="E12" i="5"/>
  <c r="E14" i="4"/>
  <c r="J6" i="4"/>
  <c r="E8" i="4"/>
  <c r="E12" i="4"/>
  <c r="J7" i="4"/>
  <c r="J9" i="4"/>
  <c r="J11" i="4"/>
  <c r="J13" i="4"/>
  <c r="E10" i="3"/>
  <c r="E14" i="3"/>
  <c r="J6" i="3"/>
  <c r="J7" i="3"/>
  <c r="J9" i="3"/>
  <c r="J11" i="3"/>
  <c r="J13" i="3"/>
</calcChain>
</file>

<file path=xl/sharedStrings.xml><?xml version="1.0" encoding="utf-8"?>
<sst xmlns="http://schemas.openxmlformats.org/spreadsheetml/2006/main" count="80" uniqueCount="13">
  <si>
    <t>Usain Bolt's 100m world record split times</t>
  </si>
  <si>
    <t>Beijing Olympics</t>
  </si>
  <si>
    <t>Berlin World Championships</t>
  </si>
  <si>
    <t>Distance</t>
  </si>
  <si>
    <t>Time (sec.)</t>
  </si>
  <si>
    <t>Split (sec.)</t>
  </si>
  <si>
    <t>Reaction time</t>
  </si>
  <si>
    <t>10m Velocity</t>
  </si>
  <si>
    <t>10m Accel</t>
  </si>
  <si>
    <r>
      <t>Average Velocity</t>
    </r>
    <r>
      <rPr>
        <sz val="10"/>
        <color theme="1"/>
        <rFont val="Arial"/>
        <family val="2"/>
      </rPr>
      <t xml:space="preserve"> is </t>
    </r>
    <r>
      <rPr>
        <b/>
        <sz val="10"/>
        <color theme="1"/>
        <rFont val="Arial"/>
        <family val="2"/>
      </rPr>
      <t>Displacement</t>
    </r>
    <r>
      <rPr>
        <sz val="10"/>
        <color theme="1"/>
        <rFont val="Arial"/>
        <family val="2"/>
      </rPr>
      <t xml:space="preserve"> divided by </t>
    </r>
    <r>
      <rPr>
        <b/>
        <sz val="10"/>
        <color theme="1"/>
        <rFont val="Arial"/>
        <family val="2"/>
      </rPr>
      <t>Time</t>
    </r>
    <r>
      <rPr>
        <sz val="10"/>
        <color theme="1"/>
        <rFont val="Arial"/>
        <family val="2"/>
      </rPr>
      <t xml:space="preserve">.  In this case, each value for </t>
    </r>
    <r>
      <rPr>
        <b/>
        <sz val="10"/>
        <color theme="1"/>
        <rFont val="Arial"/>
        <family val="2"/>
      </rPr>
      <t>Displacement</t>
    </r>
    <r>
      <rPr>
        <sz val="10"/>
        <color theme="1"/>
        <rFont val="Arial"/>
        <family val="2"/>
      </rPr>
      <t xml:space="preserve"> is </t>
    </r>
    <r>
      <rPr>
        <b/>
        <sz val="10"/>
        <color theme="1"/>
        <rFont val="Arial"/>
        <family val="2"/>
      </rPr>
      <t>10m</t>
    </r>
    <r>
      <rPr>
        <sz val="10"/>
        <color theme="1"/>
        <rFont val="Arial"/>
        <family val="2"/>
      </rPr>
      <t xml:space="preserve"> and the </t>
    </r>
    <r>
      <rPr>
        <b/>
        <sz val="10"/>
        <color theme="1"/>
        <rFont val="Arial"/>
        <family val="2"/>
      </rPr>
      <t>Time</t>
    </r>
    <r>
      <rPr>
        <sz val="10"/>
        <color theme="1"/>
        <rFont val="Arial"/>
        <family val="2"/>
      </rPr>
      <t xml:space="preserve"> values are the </t>
    </r>
    <r>
      <rPr>
        <b/>
        <sz val="10"/>
        <color theme="1"/>
        <rFont val="Arial"/>
        <family val="2"/>
      </rPr>
      <t>10m Splits</t>
    </r>
    <r>
      <rPr>
        <sz val="10"/>
        <color theme="1"/>
        <rFont val="Arial"/>
        <family val="2"/>
      </rPr>
      <t xml:space="preserve">.
So, over the first 10m in Beijing, Bolt's average velocity was </t>
    </r>
    <r>
      <rPr>
        <b/>
        <sz val="10"/>
        <color theme="1"/>
        <rFont val="Arial"/>
        <family val="2"/>
      </rPr>
      <t>1.685 s</t>
    </r>
    <r>
      <rPr>
        <sz val="10"/>
        <color theme="1"/>
        <rFont val="Arial"/>
        <family val="2"/>
      </rPr>
      <t xml:space="preserve"> divided by </t>
    </r>
    <r>
      <rPr>
        <b/>
        <sz val="10"/>
        <color theme="1"/>
        <rFont val="Arial"/>
        <family val="2"/>
      </rPr>
      <t>10m</t>
    </r>
    <r>
      <rPr>
        <sz val="10"/>
        <color theme="1"/>
        <rFont val="Arial"/>
        <family val="2"/>
      </rPr>
      <t xml:space="preserve"> = </t>
    </r>
    <r>
      <rPr>
        <b/>
        <sz val="10"/>
        <color theme="1"/>
        <rFont val="Arial"/>
        <family val="2"/>
      </rPr>
      <t>5.93 m/s</t>
    </r>
    <r>
      <rPr>
        <sz val="10"/>
        <color theme="1"/>
        <rFont val="Arial"/>
        <family val="2"/>
      </rPr>
      <t xml:space="preserve">.
In Berlin, Bolt covered the distance from 60m to 70m in 0.80 s for an average velocity of </t>
    </r>
    <r>
      <rPr>
        <b/>
        <sz val="10"/>
        <color theme="1"/>
        <rFont val="Arial"/>
        <family val="2"/>
      </rPr>
      <t>0.80/10m = 12.50 m/s (~28 mph!)</t>
    </r>
  </si>
  <si>
    <t>From video tape and 10m increment markers or with electronic "eyes" set every 10m, record the running time at each marker.  The difference between each pair of times is the 10m split time.</t>
  </si>
  <si>
    <r>
      <t>Average Acceleration</t>
    </r>
    <r>
      <rPr>
        <sz val="10"/>
        <color theme="1"/>
        <rFont val="Arial"/>
        <family val="2"/>
      </rPr>
      <t xml:space="preserve"> is the </t>
    </r>
    <r>
      <rPr>
        <b/>
        <sz val="10"/>
        <color theme="1"/>
        <rFont val="Arial"/>
        <family val="2"/>
      </rPr>
      <t>Change in Velocity</t>
    </r>
    <r>
      <rPr>
        <sz val="10"/>
        <color theme="1"/>
        <rFont val="Arial"/>
        <family val="2"/>
      </rPr>
      <t xml:space="preserve"> divided by </t>
    </r>
    <r>
      <rPr>
        <b/>
        <sz val="10"/>
        <color theme="1"/>
        <rFont val="Arial"/>
        <family val="2"/>
      </rPr>
      <t>Time</t>
    </r>
    <r>
      <rPr>
        <sz val="10"/>
        <color theme="1"/>
        <rFont val="Arial"/>
        <family val="2"/>
      </rPr>
      <t>.
Computing acceleration from average velocities is easy enough to do mathematically, but the results don't really make sense as the listed velocities do not correspond to a specific time.</t>
    </r>
  </si>
  <si>
    <t>Overall Average Velocity</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</si>
</sst>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70" formatCode="0.00\ &quot;m/s&quot;"/>
    <numFmt numFmtId="171" formatCode="0&quot;m&quot;"/>
    <numFmt numFmtId="172" formatCode="0.00\ &quot;m/s/s&quot;"/>
    <numFmt numFmtId="174" formatCode="0.00#\ &quot;s&quot;;;"/>
  </numFmts>
  <fonts count="8" x14ac:knownFonts="1">
    <font>
      <sz val="10"/>
      <color theme="1"/>
      <name val="Arial"/>
      <family val="2"/>
    </font>
    <font>
      <sz val="10"/>
      <color rgb="FFFF0000"/>
      <name val="Arial"/>
      <family val="2"/>
    </font>
    <font>
      <b/>
      <sz val="10"/>
      <color theme="1"/>
      <name val="Arial"/>
      <family val="2"/>
    </font>
    <font>
      <sz val="10"/>
      <name val="Arial"/>
      <family val="2"/>
    </font>
    <font>
      <b/>
      <sz val="10"/>
      <name val="Arial"/>
      <family val="2"/>
    </font>
    <font>
      <b/>
      <i/>
      <sz val="10"/>
      <color theme="1"/>
      <name val="Arial"/>
      <family val="2"/>
    </font>
    <font>
      <i/>
      <sz val="10"/>
      <name val="Arial"/>
      <family val="2"/>
    </font>
    <font>
      <b/>
      <i/>
      <sz val="10"/>
      <name val="Arial"/>
      <family val="2"/>
    </font>
  </fonts>
  <fills count="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theme="3" tint="0.59999389629810485"/>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40">
    <xf numFmtId="0" fontId="0" fillId="0" borderId="0" xfId="0"/>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171" fontId="0" fillId="0" borderId="1" xfId="0" applyNumberFormat="1" applyBorder="1" applyAlignment="1">
      <alignment horizontal="center" vertical="center" wrapText="1"/>
    </xf>
    <xf numFmtId="0" fontId="0" fillId="0" borderId="1" xfId="0" applyBorder="1" applyAlignment="1">
      <alignment horizontal="center" vertical="center" wrapText="1"/>
    </xf>
    <xf numFmtId="170" fontId="0" fillId="0" borderId="1" xfId="0" applyNumberFormat="1" applyBorder="1" applyAlignment="1">
      <alignment horizontal="center" vertical="center" wrapText="1"/>
    </xf>
    <xf numFmtId="0" fontId="2" fillId="0" borderId="1" xfId="0" applyFont="1" applyBorder="1" applyAlignment="1">
      <alignment horizontal="center" vertical="center" wrapText="1"/>
    </xf>
    <xf numFmtId="0" fontId="0" fillId="0" borderId="0" xfId="0" applyAlignment="1">
      <alignment horizontal="center"/>
    </xf>
    <xf numFmtId="172" fontId="0" fillId="2" borderId="1" xfId="0" applyNumberFormat="1" applyFill="1" applyBorder="1" applyAlignment="1">
      <alignment horizontal="center" vertical="center" wrapText="1"/>
    </xf>
    <xf numFmtId="172" fontId="0" fillId="3" borderId="1" xfId="0" applyNumberFormat="1" applyFill="1" applyBorder="1" applyAlignment="1">
      <alignment horizontal="center" vertical="center" wrapText="1"/>
    </xf>
    <xf numFmtId="174" fontId="0" fillId="0" borderId="1" xfId="0" applyNumberFormat="1" applyBorder="1" applyAlignment="1">
      <alignment horizontal="center" vertical="center" wrapText="1"/>
    </xf>
    <xf numFmtId="170" fontId="3" fillId="0" borderId="1" xfId="0" applyNumberFormat="1" applyFont="1" applyFill="1" applyBorder="1" applyAlignment="1">
      <alignment horizontal="center" vertical="center" wrapText="1"/>
    </xf>
    <xf numFmtId="0" fontId="3" fillId="0" borderId="1" xfId="0" applyFont="1" applyFill="1" applyBorder="1" applyAlignment="1">
      <alignment horizontal="center" vertical="center" wrapText="1"/>
    </xf>
    <xf numFmtId="172" fontId="3" fillId="0" borderId="1" xfId="0" applyNumberFormat="1" applyFont="1" applyFill="1" applyBorder="1" applyAlignment="1">
      <alignment horizontal="center" vertical="center" wrapText="1"/>
    </xf>
    <xf numFmtId="170" fontId="4" fillId="0" borderId="1" xfId="0" applyNumberFormat="1" applyFont="1" applyFill="1" applyBorder="1" applyAlignment="1">
      <alignment horizontal="center" vertical="center" wrapText="1"/>
    </xf>
    <xf numFmtId="172" fontId="4" fillId="0" borderId="1" xfId="0" applyNumberFormat="1" applyFont="1" applyFill="1" applyBorder="1" applyAlignment="1">
      <alignment horizontal="center" vertical="center" wrapText="1"/>
    </xf>
    <xf numFmtId="0" fontId="2" fillId="0" borderId="0" xfId="0" applyFont="1" applyAlignment="1">
      <alignment horizontal="left" vertical="top" wrapText="1"/>
    </xf>
    <xf numFmtId="170" fontId="0" fillId="0" borderId="1" xfId="0" applyNumberFormat="1" applyFont="1" applyBorder="1" applyAlignment="1">
      <alignment horizontal="center" vertical="center" wrapText="1"/>
    </xf>
    <xf numFmtId="174" fontId="2" fillId="2" borderId="1" xfId="0" applyNumberFormat="1" applyFont="1" applyFill="1" applyBorder="1" applyAlignment="1">
      <alignment horizontal="center" vertical="center" wrapText="1"/>
    </xf>
    <xf numFmtId="170" fontId="2" fillId="2" borderId="1" xfId="0" applyNumberFormat="1" applyFont="1" applyFill="1" applyBorder="1" applyAlignment="1">
      <alignment horizontal="center" vertical="center" wrapText="1"/>
    </xf>
    <xf numFmtId="0" fontId="0" fillId="0" borderId="0" xfId="0" applyFont="1" applyAlignment="1">
      <alignment horizontal="left" vertical="top" wrapText="1"/>
    </xf>
    <xf numFmtId="174" fontId="3" fillId="0" borderId="1" xfId="0" applyNumberFormat="1" applyFont="1" applyFill="1" applyBorder="1" applyAlignment="1">
      <alignment horizontal="center" vertical="center" wrapText="1"/>
    </xf>
    <xf numFmtId="0" fontId="4" fillId="0" borderId="1" xfId="0" applyFont="1" applyFill="1" applyBorder="1" applyAlignment="1">
      <alignment horizontal="center" vertical="center" wrapText="1"/>
    </xf>
    <xf numFmtId="171" fontId="4" fillId="0" borderId="1" xfId="0" applyNumberFormat="1" applyFont="1" applyFill="1" applyBorder="1" applyAlignment="1">
      <alignment horizontal="center" vertical="center" wrapText="1"/>
    </xf>
    <xf numFmtId="171" fontId="2" fillId="0" borderId="1" xfId="0" applyNumberFormat="1" applyFont="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5" fillId="0" borderId="1" xfId="0" applyFont="1" applyBorder="1" applyAlignment="1">
      <alignment horizontal="center" vertical="center" wrapText="1"/>
    </xf>
    <xf numFmtId="0" fontId="6" fillId="0" borderId="1" xfId="0" applyFont="1" applyFill="1" applyBorder="1" applyAlignment="1">
      <alignment horizontal="center" vertical="center" wrapText="1"/>
    </xf>
    <xf numFmtId="172" fontId="6" fillId="0" borderId="1" xfId="0" applyNumberFormat="1" applyFont="1" applyFill="1" applyBorder="1" applyAlignment="1">
      <alignment horizontal="center" vertical="center" wrapText="1"/>
    </xf>
    <xf numFmtId="174" fontId="4" fillId="2" borderId="1" xfId="0" applyNumberFormat="1" applyFont="1" applyFill="1" applyBorder="1" applyAlignment="1">
      <alignment horizontal="center" vertical="center" wrapText="1"/>
    </xf>
    <xf numFmtId="170" fontId="4" fillId="2" borderId="1" xfId="0" applyNumberFormat="1" applyFont="1" applyFill="1" applyBorder="1" applyAlignment="1">
      <alignment horizontal="center" vertical="center" wrapText="1"/>
    </xf>
    <xf numFmtId="172" fontId="7" fillId="2" borderId="1" xfId="0" applyNumberFormat="1" applyFont="1" applyFill="1" applyBorder="1" applyAlignment="1">
      <alignment horizontal="center" vertical="center" wrapText="1"/>
    </xf>
    <xf numFmtId="170" fontId="7" fillId="6" borderId="1" xfId="0" applyNumberFormat="1" applyFont="1" applyFill="1" applyBorder="1" applyAlignment="1">
      <alignment horizontal="center" vertical="center" wrapText="1"/>
    </xf>
    <xf numFmtId="172" fontId="0" fillId="2" borderId="1" xfId="0" applyNumberFormat="1" applyFont="1" applyFill="1" applyBorder="1" applyAlignment="1">
      <alignment horizontal="center" vertical="center" wrapText="1"/>
    </xf>
    <xf numFmtId="172" fontId="1" fillId="4" borderId="1"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v>Beijing Splits</c:v>
          </c:tx>
          <c:cat>
            <c:numRef>
              <c:f>'Generating Split Times'!$F$5:$F$14</c:f>
              <c:numCache>
                <c:formatCode>0"m"</c:formatCode>
                <c:ptCount val="10"/>
                <c:pt idx="0">
                  <c:v>10</c:v>
                </c:pt>
                <c:pt idx="1">
                  <c:v>20</c:v>
                </c:pt>
                <c:pt idx="2">
                  <c:v>30</c:v>
                </c:pt>
                <c:pt idx="3">
                  <c:v>40</c:v>
                </c:pt>
                <c:pt idx="4">
                  <c:v>50</c:v>
                </c:pt>
                <c:pt idx="5">
                  <c:v>60</c:v>
                </c:pt>
                <c:pt idx="6">
                  <c:v>70</c:v>
                </c:pt>
                <c:pt idx="7">
                  <c:v>80</c:v>
                </c:pt>
                <c:pt idx="8">
                  <c:v>90</c:v>
                </c:pt>
                <c:pt idx="9">
                  <c:v>100</c:v>
                </c:pt>
              </c:numCache>
            </c:numRef>
          </c:cat>
          <c:val>
            <c:numRef>
              <c:f>Graphs!$C$5:$C$14</c:f>
              <c:numCache>
                <c:formatCode>0.00#\ "s";;</c:formatCode>
                <c:ptCount val="10"/>
                <c:pt idx="0">
                  <c:v>1.6850000000000001</c:v>
                </c:pt>
                <c:pt idx="1">
                  <c:v>1.02</c:v>
                </c:pt>
                <c:pt idx="2">
                  <c:v>0.9099999999999997</c:v>
                </c:pt>
                <c:pt idx="3">
                  <c:v>0.87000000000000055</c:v>
                </c:pt>
                <c:pt idx="4">
                  <c:v>0.84999999999999964</c:v>
                </c:pt>
                <c:pt idx="5">
                  <c:v>0.82000000000000028</c:v>
                </c:pt>
                <c:pt idx="6">
                  <c:v>0.8199999999999994</c:v>
                </c:pt>
                <c:pt idx="7">
                  <c:v>0.82000000000000028</c:v>
                </c:pt>
                <c:pt idx="8">
                  <c:v>0.82999999999999918</c:v>
                </c:pt>
                <c:pt idx="9">
                  <c:v>0.90000000000000036</c:v>
                </c:pt>
              </c:numCache>
            </c:numRef>
          </c:val>
          <c:smooth val="0"/>
        </c:ser>
        <c:ser>
          <c:idx val="1"/>
          <c:order val="2"/>
          <c:tx>
            <c:v>Berlin Splits</c:v>
          </c:tx>
          <c:cat>
            <c:numRef>
              <c:f>'Generating Split Times'!$F$5:$F$14</c:f>
              <c:numCache>
                <c:formatCode>0"m"</c:formatCode>
                <c:ptCount val="10"/>
                <c:pt idx="0">
                  <c:v>10</c:v>
                </c:pt>
                <c:pt idx="1">
                  <c:v>20</c:v>
                </c:pt>
                <c:pt idx="2">
                  <c:v>30</c:v>
                </c:pt>
                <c:pt idx="3">
                  <c:v>40</c:v>
                </c:pt>
                <c:pt idx="4">
                  <c:v>50</c:v>
                </c:pt>
                <c:pt idx="5">
                  <c:v>60</c:v>
                </c:pt>
                <c:pt idx="6">
                  <c:v>70</c:v>
                </c:pt>
                <c:pt idx="7">
                  <c:v>80</c:v>
                </c:pt>
                <c:pt idx="8">
                  <c:v>90</c:v>
                </c:pt>
                <c:pt idx="9">
                  <c:v>100</c:v>
                </c:pt>
              </c:numCache>
            </c:numRef>
          </c:cat>
          <c:val>
            <c:numRef>
              <c:f>Graphs!$H$5:$H$14</c:f>
              <c:numCache>
                <c:formatCode>0.00#\ "s";;</c:formatCode>
                <c:ptCount val="10"/>
                <c:pt idx="0">
                  <c:v>1.7040000000000002</c:v>
                </c:pt>
                <c:pt idx="1">
                  <c:v>1.04</c:v>
                </c:pt>
                <c:pt idx="2">
                  <c:v>0.89</c:v>
                </c:pt>
                <c:pt idx="3">
                  <c:v>0.86</c:v>
                </c:pt>
                <c:pt idx="4">
                  <c:v>0.85</c:v>
                </c:pt>
                <c:pt idx="5">
                  <c:v>0.82</c:v>
                </c:pt>
                <c:pt idx="6">
                  <c:v>0.8</c:v>
                </c:pt>
                <c:pt idx="7">
                  <c:v>0.81</c:v>
                </c:pt>
                <c:pt idx="8">
                  <c:v>0.82</c:v>
                </c:pt>
                <c:pt idx="9">
                  <c:v>0.84</c:v>
                </c:pt>
              </c:numCache>
            </c:numRef>
          </c:val>
          <c:smooth val="0"/>
        </c:ser>
        <c:dLbls>
          <c:showLegendKey val="0"/>
          <c:showVal val="0"/>
          <c:showCatName val="0"/>
          <c:showSerName val="0"/>
          <c:showPercent val="0"/>
          <c:showBubbleSize val="0"/>
        </c:dLbls>
        <c:marker val="1"/>
        <c:smooth val="0"/>
        <c:axId val="152503040"/>
        <c:axId val="152504576"/>
      </c:lineChart>
      <c:lineChart>
        <c:grouping val="standard"/>
        <c:varyColors val="0"/>
        <c:ser>
          <c:idx val="2"/>
          <c:order val="1"/>
          <c:tx>
            <c:v>Beijing Velocities</c:v>
          </c:tx>
          <c:cat>
            <c:numRef>
              <c:f>'Generating Split Times'!$F$5:$F$14</c:f>
              <c:numCache>
                <c:formatCode>0"m"</c:formatCode>
                <c:ptCount val="10"/>
                <c:pt idx="0">
                  <c:v>10</c:v>
                </c:pt>
                <c:pt idx="1">
                  <c:v>20</c:v>
                </c:pt>
                <c:pt idx="2">
                  <c:v>30</c:v>
                </c:pt>
                <c:pt idx="3">
                  <c:v>40</c:v>
                </c:pt>
                <c:pt idx="4">
                  <c:v>50</c:v>
                </c:pt>
                <c:pt idx="5">
                  <c:v>60</c:v>
                </c:pt>
                <c:pt idx="6">
                  <c:v>70</c:v>
                </c:pt>
                <c:pt idx="7">
                  <c:v>80</c:v>
                </c:pt>
                <c:pt idx="8">
                  <c:v>90</c:v>
                </c:pt>
                <c:pt idx="9">
                  <c:v>100</c:v>
                </c:pt>
              </c:numCache>
            </c:numRef>
          </c:cat>
          <c:val>
            <c:numRef>
              <c:f>Graphs!$D$5:$D$14</c:f>
              <c:numCache>
                <c:formatCode>0.00\ "m/s"</c:formatCode>
                <c:ptCount val="10"/>
                <c:pt idx="0">
                  <c:v>5.9347181008902075</c:v>
                </c:pt>
                <c:pt idx="1">
                  <c:v>9.8039215686274517</c:v>
                </c:pt>
                <c:pt idx="2">
                  <c:v>10.989010989010993</c:v>
                </c:pt>
                <c:pt idx="3">
                  <c:v>11.494252873563211</c:v>
                </c:pt>
                <c:pt idx="4">
                  <c:v>11.764705882352946</c:v>
                </c:pt>
                <c:pt idx="5">
                  <c:v>12.195121951219509</c:v>
                </c:pt>
                <c:pt idx="6">
                  <c:v>12.195121951219521</c:v>
                </c:pt>
                <c:pt idx="7">
                  <c:v>12.195121951219509</c:v>
                </c:pt>
                <c:pt idx="8">
                  <c:v>12.048192771084349</c:v>
                </c:pt>
                <c:pt idx="9">
                  <c:v>11.111111111111107</c:v>
                </c:pt>
              </c:numCache>
            </c:numRef>
          </c:val>
          <c:smooth val="0"/>
        </c:ser>
        <c:ser>
          <c:idx val="3"/>
          <c:order val="3"/>
          <c:tx>
            <c:v>Berlin Velocities</c:v>
          </c:tx>
          <c:cat>
            <c:numRef>
              <c:f>'Generating Split Times'!$F$5:$F$14</c:f>
              <c:numCache>
                <c:formatCode>0"m"</c:formatCode>
                <c:ptCount val="10"/>
                <c:pt idx="0">
                  <c:v>10</c:v>
                </c:pt>
                <c:pt idx="1">
                  <c:v>20</c:v>
                </c:pt>
                <c:pt idx="2">
                  <c:v>30</c:v>
                </c:pt>
                <c:pt idx="3">
                  <c:v>40</c:v>
                </c:pt>
                <c:pt idx="4">
                  <c:v>50</c:v>
                </c:pt>
                <c:pt idx="5">
                  <c:v>60</c:v>
                </c:pt>
                <c:pt idx="6">
                  <c:v>70</c:v>
                </c:pt>
                <c:pt idx="7">
                  <c:v>80</c:v>
                </c:pt>
                <c:pt idx="8">
                  <c:v>90</c:v>
                </c:pt>
                <c:pt idx="9">
                  <c:v>100</c:v>
                </c:pt>
              </c:numCache>
            </c:numRef>
          </c:cat>
          <c:val>
            <c:numRef>
              <c:f>Graphs!$I$5:$I$14</c:f>
              <c:numCache>
                <c:formatCode>0.00\ "m/s"</c:formatCode>
                <c:ptCount val="10"/>
                <c:pt idx="0">
                  <c:v>5.8685446009389661</c:v>
                </c:pt>
                <c:pt idx="1">
                  <c:v>9.615384615384615</c:v>
                </c:pt>
                <c:pt idx="2">
                  <c:v>11.235955056179774</c:v>
                </c:pt>
                <c:pt idx="3">
                  <c:v>11.627906976744185</c:v>
                </c:pt>
                <c:pt idx="4">
                  <c:v>11.764705882352942</c:v>
                </c:pt>
                <c:pt idx="5">
                  <c:v>12.195121951219512</c:v>
                </c:pt>
                <c:pt idx="6">
                  <c:v>12.5</c:v>
                </c:pt>
                <c:pt idx="7">
                  <c:v>12.345679012345679</c:v>
                </c:pt>
                <c:pt idx="8">
                  <c:v>12.195121951219512</c:v>
                </c:pt>
                <c:pt idx="9">
                  <c:v>11.904761904761905</c:v>
                </c:pt>
              </c:numCache>
            </c:numRef>
          </c:val>
          <c:smooth val="0"/>
        </c:ser>
        <c:dLbls>
          <c:showLegendKey val="0"/>
          <c:showVal val="0"/>
          <c:showCatName val="0"/>
          <c:showSerName val="0"/>
          <c:showPercent val="0"/>
          <c:showBubbleSize val="0"/>
        </c:dLbls>
        <c:marker val="1"/>
        <c:smooth val="0"/>
        <c:axId val="153388544"/>
        <c:axId val="153387008"/>
      </c:lineChart>
      <c:catAx>
        <c:axId val="152503040"/>
        <c:scaling>
          <c:orientation val="minMax"/>
        </c:scaling>
        <c:delete val="0"/>
        <c:axPos val="b"/>
        <c:numFmt formatCode="0&quot;m&quot;" sourceLinked="1"/>
        <c:majorTickMark val="out"/>
        <c:minorTickMark val="none"/>
        <c:tickLblPos val="nextTo"/>
        <c:crossAx val="152504576"/>
        <c:crosses val="autoZero"/>
        <c:auto val="1"/>
        <c:lblAlgn val="ctr"/>
        <c:lblOffset val="100"/>
        <c:noMultiLvlLbl val="0"/>
      </c:catAx>
      <c:valAx>
        <c:axId val="152504576"/>
        <c:scaling>
          <c:orientation val="minMax"/>
          <c:max val="1.8"/>
          <c:min val="0.60000000000000009"/>
        </c:scaling>
        <c:delete val="0"/>
        <c:axPos val="l"/>
        <c:majorGridlines/>
        <c:numFmt formatCode="0.00#\ &quot;s&quot;;;" sourceLinked="1"/>
        <c:majorTickMark val="out"/>
        <c:minorTickMark val="none"/>
        <c:tickLblPos val="nextTo"/>
        <c:crossAx val="152503040"/>
        <c:crosses val="autoZero"/>
        <c:crossBetween val="between"/>
      </c:valAx>
      <c:valAx>
        <c:axId val="153387008"/>
        <c:scaling>
          <c:orientation val="minMax"/>
          <c:max val="13"/>
          <c:min val="5"/>
        </c:scaling>
        <c:delete val="0"/>
        <c:axPos val="r"/>
        <c:numFmt formatCode="0.00\ &quot;m/s&quot;" sourceLinked="1"/>
        <c:majorTickMark val="out"/>
        <c:minorTickMark val="none"/>
        <c:tickLblPos val="nextTo"/>
        <c:crossAx val="153388544"/>
        <c:crosses val="max"/>
        <c:crossBetween val="between"/>
      </c:valAx>
      <c:catAx>
        <c:axId val="153388544"/>
        <c:scaling>
          <c:orientation val="minMax"/>
        </c:scaling>
        <c:delete val="1"/>
        <c:axPos val="b"/>
        <c:numFmt formatCode="0&quot;m&quot;" sourceLinked="1"/>
        <c:majorTickMark val="out"/>
        <c:minorTickMark val="none"/>
        <c:tickLblPos val="nextTo"/>
        <c:crossAx val="153387008"/>
        <c:crosses val="autoZero"/>
        <c:auto val="1"/>
        <c:lblAlgn val="ctr"/>
        <c:lblOffset val="100"/>
        <c:noMultiLvlLbl val="0"/>
      </c:catAx>
    </c:plotArea>
    <c:legend>
      <c:legendPos val="r"/>
      <c:layout>
        <c:manualLayout>
          <c:xMode val="edge"/>
          <c:yMode val="edge"/>
          <c:x val="0.81625735791920551"/>
          <c:y val="0.24850403600061435"/>
          <c:w val="0.17604284851941157"/>
          <c:h val="0.37250234672642529"/>
        </c:manualLayout>
      </c:layout>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152400</xdr:colOff>
      <xdr:row>15</xdr:row>
      <xdr:rowOff>42861</xdr:rowOff>
    </xdr:from>
    <xdr:to>
      <xdr:col>9</xdr:col>
      <xdr:colOff>590550</xdr:colOff>
      <xdr:row>38</xdr:row>
      <xdr:rowOff>114299</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tabSelected="1" workbookViewId="0">
      <selection sqref="A1:H1"/>
    </sheetView>
  </sheetViews>
  <sheetFormatPr defaultRowHeight="12.75" x14ac:dyDescent="0.2"/>
  <cols>
    <col min="1" max="1" width="13.7109375" bestFit="1" customWidth="1"/>
    <col min="2" max="2" width="10.85546875" bestFit="1" customWidth="1"/>
    <col min="3" max="3" width="10.42578125" bestFit="1" customWidth="1"/>
    <col min="4" max="4" width="12.5703125" bestFit="1" customWidth="1"/>
    <col min="5" max="5" width="10.7109375" customWidth="1"/>
    <col min="6" max="6" width="13.7109375" bestFit="1" customWidth="1"/>
    <col min="7" max="7" width="10.85546875" bestFit="1" customWidth="1"/>
    <col min="8" max="8" width="10.42578125" bestFit="1" customWidth="1"/>
    <col min="9" max="9" width="12.5703125" bestFit="1" customWidth="1"/>
    <col min="10" max="10" width="10.7109375" customWidth="1"/>
  </cols>
  <sheetData>
    <row r="1" spans="1:10" ht="12.75" customHeight="1" x14ac:dyDescent="0.2">
      <c r="A1" s="1" t="s">
        <v>0</v>
      </c>
      <c r="B1" s="2"/>
      <c r="C1" s="2"/>
      <c r="D1" s="2"/>
      <c r="E1" s="2"/>
      <c r="F1" s="2"/>
      <c r="G1" s="2"/>
      <c r="H1" s="3"/>
    </row>
    <row r="2" spans="1:10" ht="12.75" customHeight="1" x14ac:dyDescent="0.2">
      <c r="A2" s="26" t="s">
        <v>1</v>
      </c>
      <c r="B2" s="27"/>
      <c r="C2" s="27"/>
      <c r="D2" s="27"/>
      <c r="E2" s="28"/>
      <c r="F2" s="29" t="s">
        <v>2</v>
      </c>
      <c r="G2" s="30"/>
      <c r="H2" s="30"/>
      <c r="I2" s="30"/>
      <c r="J2" s="30"/>
    </row>
    <row r="3" spans="1:10" s="8" customFormat="1" x14ac:dyDescent="0.2">
      <c r="A3" s="7" t="s">
        <v>3</v>
      </c>
      <c r="B3" s="7" t="s">
        <v>4</v>
      </c>
      <c r="C3" s="7" t="s">
        <v>5</v>
      </c>
      <c r="D3" s="7" t="s">
        <v>7</v>
      </c>
      <c r="E3" s="7" t="s">
        <v>8</v>
      </c>
      <c r="F3" s="7" t="s">
        <v>3</v>
      </c>
      <c r="G3" s="7" t="s">
        <v>4</v>
      </c>
      <c r="H3" s="7" t="s">
        <v>5</v>
      </c>
      <c r="I3" s="7" t="s">
        <v>7</v>
      </c>
      <c r="J3" s="7" t="s">
        <v>8</v>
      </c>
    </row>
    <row r="4" spans="1:10" s="8" customFormat="1" x14ac:dyDescent="0.2">
      <c r="A4" s="7" t="s">
        <v>6</v>
      </c>
      <c r="B4" s="11">
        <v>0.16500000000000001</v>
      </c>
      <c r="C4" s="11"/>
      <c r="D4" s="12"/>
      <c r="E4" s="13"/>
      <c r="F4" s="7" t="s">
        <v>6</v>
      </c>
      <c r="G4" s="11">
        <v>0.14599999999999999</v>
      </c>
      <c r="H4" s="11"/>
      <c r="I4" s="12"/>
      <c r="J4" s="13"/>
    </row>
    <row r="5" spans="1:10" x14ac:dyDescent="0.2">
      <c r="A5" s="25">
        <v>10</v>
      </c>
      <c r="B5" s="11">
        <v>1.85</v>
      </c>
      <c r="C5" s="11">
        <f>B5-B4</f>
        <v>1.6850000000000001</v>
      </c>
      <c r="D5" s="12"/>
      <c r="E5" s="14"/>
      <c r="F5" s="25">
        <v>10</v>
      </c>
      <c r="G5" s="11">
        <v>1.85</v>
      </c>
      <c r="H5" s="11">
        <f>G5-G4</f>
        <v>1.7040000000000002</v>
      </c>
      <c r="I5" s="12"/>
      <c r="J5" s="14"/>
    </row>
    <row r="6" spans="1:10" x14ac:dyDescent="0.2">
      <c r="A6" s="25">
        <v>20</v>
      </c>
      <c r="B6" s="11">
        <v>2.87</v>
      </c>
      <c r="C6" s="11">
        <f>B6-B5</f>
        <v>1.02</v>
      </c>
      <c r="D6" s="12"/>
      <c r="E6" s="14"/>
      <c r="F6" s="25">
        <v>20</v>
      </c>
      <c r="G6" s="11">
        <v>2.89</v>
      </c>
      <c r="H6" s="11">
        <v>1.04</v>
      </c>
      <c r="I6" s="12"/>
      <c r="J6" s="14"/>
    </row>
    <row r="7" spans="1:10" x14ac:dyDescent="0.2">
      <c r="A7" s="25">
        <v>30</v>
      </c>
      <c r="B7" s="11">
        <v>3.78</v>
      </c>
      <c r="C7" s="11">
        <f t="shared" ref="C7:C14" si="0">B7-B6</f>
        <v>0.9099999999999997</v>
      </c>
      <c r="D7" s="12"/>
      <c r="E7" s="14"/>
      <c r="F7" s="25">
        <v>30</v>
      </c>
      <c r="G7" s="11">
        <v>3.78</v>
      </c>
      <c r="H7" s="11">
        <v>0.89</v>
      </c>
      <c r="I7" s="12"/>
      <c r="J7" s="14"/>
    </row>
    <row r="8" spans="1:10" x14ac:dyDescent="0.2">
      <c r="A8" s="25">
        <v>40</v>
      </c>
      <c r="B8" s="11">
        <v>4.6500000000000004</v>
      </c>
      <c r="C8" s="11">
        <f t="shared" si="0"/>
        <v>0.87000000000000055</v>
      </c>
      <c r="D8" s="12"/>
      <c r="E8" s="14"/>
      <c r="F8" s="25">
        <v>40</v>
      </c>
      <c r="G8" s="11">
        <v>4.6399999999999997</v>
      </c>
      <c r="H8" s="11">
        <v>0.86</v>
      </c>
      <c r="I8" s="12"/>
      <c r="J8" s="14"/>
    </row>
    <row r="9" spans="1:10" x14ac:dyDescent="0.2">
      <c r="A9" s="25">
        <v>50</v>
      </c>
      <c r="B9" s="11">
        <v>5.5</v>
      </c>
      <c r="C9" s="11">
        <f t="shared" si="0"/>
        <v>0.84999999999999964</v>
      </c>
      <c r="D9" s="15"/>
      <c r="E9" s="14"/>
      <c r="F9" s="25">
        <v>50</v>
      </c>
      <c r="G9" s="11">
        <v>5.49</v>
      </c>
      <c r="H9" s="11">
        <v>0.85</v>
      </c>
      <c r="I9" s="15"/>
      <c r="J9" s="14"/>
    </row>
    <row r="10" spans="1:10" x14ac:dyDescent="0.2">
      <c r="A10" s="25">
        <v>60</v>
      </c>
      <c r="B10" s="11">
        <v>6.32</v>
      </c>
      <c r="C10" s="11">
        <f t="shared" si="0"/>
        <v>0.82000000000000028</v>
      </c>
      <c r="D10" s="15"/>
      <c r="E10" s="16"/>
      <c r="F10" s="25">
        <v>60</v>
      </c>
      <c r="G10" s="11">
        <v>6.31</v>
      </c>
      <c r="H10" s="11">
        <v>0.82</v>
      </c>
      <c r="I10" s="15"/>
      <c r="J10" s="16"/>
    </row>
    <row r="11" spans="1:10" x14ac:dyDescent="0.2">
      <c r="A11" s="25">
        <v>70</v>
      </c>
      <c r="B11" s="11">
        <v>7.14</v>
      </c>
      <c r="C11" s="11">
        <f t="shared" si="0"/>
        <v>0.8199999999999994</v>
      </c>
      <c r="D11" s="12"/>
      <c r="E11" s="14"/>
      <c r="F11" s="25">
        <v>70</v>
      </c>
      <c r="G11" s="11">
        <v>7.11</v>
      </c>
      <c r="H11" s="11">
        <v>0.8</v>
      </c>
      <c r="I11" s="12"/>
      <c r="J11" s="14"/>
    </row>
    <row r="12" spans="1:10" x14ac:dyDescent="0.2">
      <c r="A12" s="25">
        <v>80</v>
      </c>
      <c r="B12" s="11">
        <v>7.96</v>
      </c>
      <c r="C12" s="11">
        <f t="shared" si="0"/>
        <v>0.82000000000000028</v>
      </c>
      <c r="D12" s="12"/>
      <c r="E12" s="14"/>
      <c r="F12" s="25">
        <v>80</v>
      </c>
      <c r="G12" s="11">
        <v>7.92</v>
      </c>
      <c r="H12" s="11">
        <v>0.81</v>
      </c>
      <c r="I12" s="12"/>
      <c r="J12" s="14"/>
    </row>
    <row r="13" spans="1:10" x14ac:dyDescent="0.2">
      <c r="A13" s="25">
        <v>90</v>
      </c>
      <c r="B13" s="11">
        <v>8.7899999999999991</v>
      </c>
      <c r="C13" s="11">
        <f t="shared" si="0"/>
        <v>0.82999999999999918</v>
      </c>
      <c r="D13" s="12"/>
      <c r="E13" s="14"/>
      <c r="F13" s="25">
        <v>90</v>
      </c>
      <c r="G13" s="11">
        <v>8.74</v>
      </c>
      <c r="H13" s="11">
        <v>0.82</v>
      </c>
      <c r="I13" s="12"/>
      <c r="J13" s="14"/>
    </row>
    <row r="14" spans="1:10" x14ac:dyDescent="0.2">
      <c r="A14" s="25">
        <v>100</v>
      </c>
      <c r="B14" s="11">
        <v>9.69</v>
      </c>
      <c r="C14" s="11">
        <f t="shared" si="0"/>
        <v>0.90000000000000036</v>
      </c>
      <c r="D14" s="12"/>
      <c r="E14" s="14"/>
      <c r="F14" s="25">
        <v>100</v>
      </c>
      <c r="G14" s="11">
        <v>9.58</v>
      </c>
      <c r="H14" s="11">
        <v>0.84</v>
      </c>
      <c r="I14" s="12"/>
      <c r="J14" s="14"/>
    </row>
    <row r="16" spans="1:10" ht="12.75" customHeight="1" x14ac:dyDescent="0.2">
      <c r="A16" s="21" t="s">
        <v>10</v>
      </c>
      <c r="B16" s="21"/>
      <c r="C16" s="21"/>
      <c r="D16" s="21"/>
      <c r="E16" s="21"/>
      <c r="F16" s="21"/>
      <c r="G16" s="21"/>
      <c r="H16" s="21"/>
      <c r="I16" s="21"/>
      <c r="J16" s="21"/>
    </row>
    <row r="17" spans="1:10" x14ac:dyDescent="0.2">
      <c r="A17" s="21"/>
      <c r="B17" s="21"/>
      <c r="C17" s="21"/>
      <c r="D17" s="21"/>
      <c r="E17" s="21"/>
      <c r="F17" s="21"/>
      <c r="G17" s="21"/>
      <c r="H17" s="21"/>
      <c r="I17" s="21"/>
      <c r="J17" s="21"/>
    </row>
    <row r="18" spans="1:10" x14ac:dyDescent="0.2">
      <c r="A18" s="21"/>
      <c r="B18" s="21"/>
      <c r="C18" s="21"/>
      <c r="D18" s="21"/>
      <c r="E18" s="21"/>
      <c r="F18" s="21"/>
      <c r="G18" s="21"/>
      <c r="H18" s="21"/>
      <c r="I18" s="21"/>
      <c r="J18" s="21"/>
    </row>
    <row r="19" spans="1:10" x14ac:dyDescent="0.2">
      <c r="A19" s="21"/>
      <c r="B19" s="21"/>
      <c r="C19" s="21"/>
      <c r="D19" s="21"/>
      <c r="E19" s="21"/>
      <c r="F19" s="21"/>
      <c r="G19" s="21"/>
      <c r="H19" s="21"/>
      <c r="I19" s="21"/>
      <c r="J19" s="21"/>
    </row>
  </sheetData>
  <mergeCells count="4">
    <mergeCell ref="A1:H1"/>
    <mergeCell ref="A16:J19"/>
    <mergeCell ref="A2:E2"/>
    <mergeCell ref="F2:J2"/>
  </mergeCells>
  <pageMargins left="0.7" right="0.7" top="0.75" bottom="0.75" header="0.3" footer="0.3"/>
  <pageSetup orientation="portrait" horizontalDpi="4294967294"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workbookViewId="0">
      <selection sqref="A1:H1"/>
    </sheetView>
  </sheetViews>
  <sheetFormatPr defaultRowHeight="12.75" x14ac:dyDescent="0.2"/>
  <cols>
    <col min="1" max="1" width="13.7109375" bestFit="1" customWidth="1"/>
    <col min="2" max="2" width="10.85546875" bestFit="1" customWidth="1"/>
    <col min="3" max="3" width="10.42578125" bestFit="1" customWidth="1"/>
    <col min="4" max="4" width="12.5703125" bestFit="1" customWidth="1"/>
    <col min="5" max="5" width="10.7109375" customWidth="1"/>
    <col min="6" max="6" width="13.7109375" bestFit="1" customWidth="1"/>
    <col min="7" max="7" width="10.85546875" bestFit="1" customWidth="1"/>
    <col min="8" max="8" width="10.42578125" bestFit="1" customWidth="1"/>
    <col min="9" max="9" width="12.5703125" bestFit="1" customWidth="1"/>
    <col min="10" max="10" width="10.7109375" customWidth="1"/>
  </cols>
  <sheetData>
    <row r="1" spans="1:10" ht="12.75" customHeight="1" x14ac:dyDescent="0.2">
      <c r="A1" s="1" t="s">
        <v>0</v>
      </c>
      <c r="B1" s="2"/>
      <c r="C1" s="2"/>
      <c r="D1" s="2"/>
      <c r="E1" s="2"/>
      <c r="F1" s="2"/>
      <c r="G1" s="2"/>
      <c r="H1" s="3"/>
    </row>
    <row r="2" spans="1:10" ht="12.75" customHeight="1" x14ac:dyDescent="0.2">
      <c r="A2" s="26" t="s">
        <v>1</v>
      </c>
      <c r="B2" s="27"/>
      <c r="C2" s="27"/>
      <c r="D2" s="27"/>
      <c r="E2" s="28"/>
      <c r="F2" s="29" t="s">
        <v>2</v>
      </c>
      <c r="G2" s="30"/>
      <c r="H2" s="30"/>
      <c r="I2" s="30"/>
      <c r="J2" s="30"/>
    </row>
    <row r="3" spans="1:10" s="8" customFormat="1" x14ac:dyDescent="0.2">
      <c r="A3" s="7" t="s">
        <v>3</v>
      </c>
      <c r="B3" s="7" t="s">
        <v>4</v>
      </c>
      <c r="C3" s="7" t="s">
        <v>5</v>
      </c>
      <c r="D3" s="7" t="s">
        <v>7</v>
      </c>
      <c r="E3" s="7" t="s">
        <v>8</v>
      </c>
      <c r="F3" s="7" t="s">
        <v>3</v>
      </c>
      <c r="G3" s="7" t="s">
        <v>4</v>
      </c>
      <c r="H3" s="7" t="s">
        <v>5</v>
      </c>
      <c r="I3" s="7" t="s">
        <v>7</v>
      </c>
      <c r="J3" s="7" t="s">
        <v>8</v>
      </c>
    </row>
    <row r="4" spans="1:10" s="8" customFormat="1" x14ac:dyDescent="0.2">
      <c r="A4" s="7" t="s">
        <v>6</v>
      </c>
      <c r="B4" s="11">
        <v>0.16500000000000001</v>
      </c>
      <c r="C4" s="11"/>
      <c r="D4" s="6">
        <v>0</v>
      </c>
      <c r="E4" s="5"/>
      <c r="F4" s="7" t="s">
        <v>6</v>
      </c>
      <c r="G4" s="11">
        <v>0.14599999999999999</v>
      </c>
      <c r="H4" s="11"/>
      <c r="I4" s="6">
        <v>0</v>
      </c>
      <c r="J4" s="5"/>
    </row>
    <row r="5" spans="1:10" x14ac:dyDescent="0.2">
      <c r="A5" s="25">
        <v>10</v>
      </c>
      <c r="B5" s="19">
        <v>1.85</v>
      </c>
      <c r="C5" s="19">
        <f>B5-B4</f>
        <v>1.6850000000000001</v>
      </c>
      <c r="D5" s="20">
        <f>10/C5</f>
        <v>5.9347181008902075</v>
      </c>
      <c r="E5" s="14"/>
      <c r="F5" s="25">
        <v>10</v>
      </c>
      <c r="G5" s="11">
        <v>1.85</v>
      </c>
      <c r="H5" s="11">
        <f>G5-G4</f>
        <v>1.7040000000000002</v>
      </c>
      <c r="I5" s="6">
        <f>10/H5</f>
        <v>5.8685446009389661</v>
      </c>
      <c r="J5" s="14"/>
    </row>
    <row r="6" spans="1:10" x14ac:dyDescent="0.2">
      <c r="A6" s="25">
        <v>20</v>
      </c>
      <c r="B6" s="11">
        <v>2.87</v>
      </c>
      <c r="C6" s="11">
        <f>B6-B5</f>
        <v>1.02</v>
      </c>
      <c r="D6" s="6">
        <f t="shared" ref="D6:D14" si="0">10/C6</f>
        <v>9.8039215686274517</v>
      </c>
      <c r="E6" s="14"/>
      <c r="F6" s="25">
        <v>20</v>
      </c>
      <c r="G6" s="11">
        <v>2.89</v>
      </c>
      <c r="H6" s="11">
        <v>1.04</v>
      </c>
      <c r="I6" s="6">
        <f t="shared" ref="I6:I14" si="1">10/H6</f>
        <v>9.615384615384615</v>
      </c>
      <c r="J6" s="14"/>
    </row>
    <row r="7" spans="1:10" x14ac:dyDescent="0.2">
      <c r="A7" s="25">
        <v>30</v>
      </c>
      <c r="B7" s="11">
        <v>3.78</v>
      </c>
      <c r="C7" s="11">
        <f t="shared" ref="C7:C14" si="2">B7-B6</f>
        <v>0.9099999999999997</v>
      </c>
      <c r="D7" s="6">
        <f t="shared" si="0"/>
        <v>10.989010989010993</v>
      </c>
      <c r="E7" s="14"/>
      <c r="F7" s="25">
        <v>30</v>
      </c>
      <c r="G7" s="11">
        <v>3.78</v>
      </c>
      <c r="H7" s="11">
        <v>0.89</v>
      </c>
      <c r="I7" s="6">
        <f t="shared" si="1"/>
        <v>11.235955056179774</v>
      </c>
      <c r="J7" s="14"/>
    </row>
    <row r="8" spans="1:10" x14ac:dyDescent="0.2">
      <c r="A8" s="25">
        <v>40</v>
      </c>
      <c r="B8" s="11">
        <v>4.6500000000000004</v>
      </c>
      <c r="C8" s="11">
        <f t="shared" si="2"/>
        <v>0.87000000000000055</v>
      </c>
      <c r="D8" s="6">
        <f t="shared" si="0"/>
        <v>11.494252873563211</v>
      </c>
      <c r="E8" s="14"/>
      <c r="F8" s="25">
        <v>40</v>
      </c>
      <c r="G8" s="11">
        <v>4.6399999999999997</v>
      </c>
      <c r="H8" s="11">
        <v>0.86</v>
      </c>
      <c r="I8" s="6">
        <f t="shared" si="1"/>
        <v>11.627906976744185</v>
      </c>
      <c r="J8" s="14"/>
    </row>
    <row r="9" spans="1:10" x14ac:dyDescent="0.2">
      <c r="A9" s="25">
        <v>50</v>
      </c>
      <c r="B9" s="11">
        <v>5.5</v>
      </c>
      <c r="C9" s="11">
        <f t="shared" si="2"/>
        <v>0.84999999999999964</v>
      </c>
      <c r="D9" s="18">
        <f t="shared" si="0"/>
        <v>11.764705882352946</v>
      </c>
      <c r="E9" s="14"/>
      <c r="F9" s="25">
        <v>50</v>
      </c>
      <c r="G9" s="11">
        <v>5.49</v>
      </c>
      <c r="H9" s="11">
        <v>0.85</v>
      </c>
      <c r="I9" s="18">
        <f t="shared" si="1"/>
        <v>11.764705882352942</v>
      </c>
      <c r="J9" s="14"/>
    </row>
    <row r="10" spans="1:10" x14ac:dyDescent="0.2">
      <c r="A10" s="25">
        <v>60</v>
      </c>
      <c r="B10" s="11">
        <v>6.32</v>
      </c>
      <c r="C10" s="11">
        <f t="shared" si="2"/>
        <v>0.82000000000000028</v>
      </c>
      <c r="D10" s="18">
        <f t="shared" si="0"/>
        <v>12.195121951219509</v>
      </c>
      <c r="E10" s="16"/>
      <c r="F10" s="25">
        <v>60</v>
      </c>
      <c r="G10" s="11">
        <v>6.31</v>
      </c>
      <c r="H10" s="11">
        <v>0.82</v>
      </c>
      <c r="I10" s="18">
        <f t="shared" si="1"/>
        <v>12.195121951219512</v>
      </c>
      <c r="J10" s="16"/>
    </row>
    <row r="11" spans="1:10" x14ac:dyDescent="0.2">
      <c r="A11" s="25">
        <v>70</v>
      </c>
      <c r="B11" s="11">
        <v>7.14</v>
      </c>
      <c r="C11" s="11">
        <f t="shared" si="2"/>
        <v>0.8199999999999994</v>
      </c>
      <c r="D11" s="6">
        <f t="shared" si="0"/>
        <v>12.195121951219521</v>
      </c>
      <c r="E11" s="14"/>
      <c r="F11" s="25">
        <v>70</v>
      </c>
      <c r="G11" s="19">
        <v>7.11</v>
      </c>
      <c r="H11" s="19">
        <v>0.8</v>
      </c>
      <c r="I11" s="20">
        <f t="shared" si="1"/>
        <v>12.5</v>
      </c>
      <c r="J11" s="14"/>
    </row>
    <row r="12" spans="1:10" x14ac:dyDescent="0.2">
      <c r="A12" s="25">
        <v>80</v>
      </c>
      <c r="B12" s="11">
        <v>7.96</v>
      </c>
      <c r="C12" s="11">
        <f t="shared" si="2"/>
        <v>0.82000000000000028</v>
      </c>
      <c r="D12" s="6">
        <f t="shared" si="0"/>
        <v>12.195121951219509</v>
      </c>
      <c r="E12" s="14"/>
      <c r="F12" s="25">
        <v>80</v>
      </c>
      <c r="G12" s="11">
        <v>7.92</v>
      </c>
      <c r="H12" s="11">
        <v>0.81</v>
      </c>
      <c r="I12" s="6">
        <f t="shared" si="1"/>
        <v>12.345679012345679</v>
      </c>
      <c r="J12" s="14"/>
    </row>
    <row r="13" spans="1:10" x14ac:dyDescent="0.2">
      <c r="A13" s="25">
        <v>90</v>
      </c>
      <c r="B13" s="11">
        <v>8.7899999999999991</v>
      </c>
      <c r="C13" s="11">
        <f t="shared" si="2"/>
        <v>0.82999999999999918</v>
      </c>
      <c r="D13" s="6">
        <f t="shared" si="0"/>
        <v>12.048192771084349</v>
      </c>
      <c r="E13" s="14"/>
      <c r="F13" s="25">
        <v>90</v>
      </c>
      <c r="G13" s="11">
        <v>8.74</v>
      </c>
      <c r="H13" s="11">
        <v>0.82</v>
      </c>
      <c r="I13" s="6">
        <f t="shared" si="1"/>
        <v>12.195121951219512</v>
      </c>
      <c r="J13" s="14"/>
    </row>
    <row r="14" spans="1:10" x14ac:dyDescent="0.2">
      <c r="A14" s="25">
        <v>100</v>
      </c>
      <c r="B14" s="11">
        <v>9.69</v>
      </c>
      <c r="C14" s="11">
        <f t="shared" si="2"/>
        <v>0.90000000000000036</v>
      </c>
      <c r="D14" s="6">
        <f t="shared" si="0"/>
        <v>11.111111111111107</v>
      </c>
      <c r="E14" s="14"/>
      <c r="F14" s="25">
        <v>100</v>
      </c>
      <c r="G14" s="11">
        <v>9.58</v>
      </c>
      <c r="H14" s="11">
        <v>0.84</v>
      </c>
      <c r="I14" s="6">
        <f t="shared" si="1"/>
        <v>11.904761904761905</v>
      </c>
      <c r="J14" s="14"/>
    </row>
    <row r="16" spans="1:10" ht="12.75" customHeight="1" x14ac:dyDescent="0.2">
      <c r="A16" s="17" t="s">
        <v>9</v>
      </c>
      <c r="B16" s="17"/>
      <c r="C16" s="17"/>
      <c r="D16" s="17"/>
      <c r="E16" s="17"/>
      <c r="F16" s="17"/>
      <c r="G16" s="17"/>
      <c r="H16" s="17"/>
      <c r="I16" s="17"/>
      <c r="J16" s="17"/>
    </row>
    <row r="17" spans="1:10" x14ac:dyDescent="0.2">
      <c r="A17" s="17"/>
      <c r="B17" s="17"/>
      <c r="C17" s="17"/>
      <c r="D17" s="17"/>
      <c r="E17" s="17"/>
      <c r="F17" s="17"/>
      <c r="G17" s="17"/>
      <c r="H17" s="17"/>
      <c r="I17" s="17"/>
      <c r="J17" s="17"/>
    </row>
    <row r="18" spans="1:10" x14ac:dyDescent="0.2">
      <c r="A18" s="17"/>
      <c r="B18" s="17"/>
      <c r="C18" s="17"/>
      <c r="D18" s="17"/>
      <c r="E18" s="17"/>
      <c r="F18" s="17"/>
      <c r="G18" s="17"/>
      <c r="H18" s="17"/>
      <c r="I18" s="17"/>
      <c r="J18" s="17"/>
    </row>
    <row r="19" spans="1:10" x14ac:dyDescent="0.2">
      <c r="A19" s="17"/>
      <c r="B19" s="17"/>
      <c r="C19" s="17"/>
      <c r="D19" s="17"/>
      <c r="E19" s="17"/>
      <c r="F19" s="17"/>
      <c r="G19" s="17"/>
      <c r="H19" s="17"/>
      <c r="I19" s="17"/>
      <c r="J19" s="17"/>
    </row>
  </sheetData>
  <mergeCells count="4">
    <mergeCell ref="A1:H1"/>
    <mergeCell ref="A16:J19"/>
    <mergeCell ref="A2:E2"/>
    <mergeCell ref="F2:J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workbookViewId="0">
      <selection sqref="A1:H1"/>
    </sheetView>
  </sheetViews>
  <sheetFormatPr defaultRowHeight="12.75" x14ac:dyDescent="0.2"/>
  <cols>
    <col min="1" max="1" width="13.7109375" bestFit="1" customWidth="1"/>
    <col min="2" max="2" width="10.85546875" bestFit="1" customWidth="1"/>
    <col min="3" max="3" width="10.42578125" bestFit="1" customWidth="1"/>
    <col min="4" max="4" width="12.5703125" bestFit="1" customWidth="1"/>
    <col min="5" max="5" width="10.7109375" customWidth="1"/>
    <col min="6" max="6" width="13.7109375" bestFit="1" customWidth="1"/>
    <col min="7" max="7" width="10.85546875" bestFit="1" customWidth="1"/>
    <col min="8" max="8" width="10.42578125" bestFit="1" customWidth="1"/>
    <col min="9" max="9" width="12.5703125" bestFit="1" customWidth="1"/>
    <col min="10" max="10" width="10.7109375" customWidth="1"/>
  </cols>
  <sheetData>
    <row r="1" spans="1:10" ht="12.75" customHeight="1" x14ac:dyDescent="0.2">
      <c r="A1" s="1" t="s">
        <v>0</v>
      </c>
      <c r="B1" s="2"/>
      <c r="C1" s="2"/>
      <c r="D1" s="2"/>
      <c r="E1" s="2"/>
      <c r="F1" s="2"/>
      <c r="G1" s="2"/>
      <c r="H1" s="3"/>
    </row>
    <row r="2" spans="1:10" ht="12.75" customHeight="1" x14ac:dyDescent="0.2">
      <c r="A2" s="26" t="s">
        <v>1</v>
      </c>
      <c r="B2" s="27"/>
      <c r="C2" s="27"/>
      <c r="D2" s="27"/>
      <c r="E2" s="28"/>
      <c r="F2" s="29" t="s">
        <v>2</v>
      </c>
      <c r="G2" s="30"/>
      <c r="H2" s="30"/>
      <c r="I2" s="30"/>
      <c r="J2" s="30"/>
    </row>
    <row r="3" spans="1:10" s="8" customFormat="1" x14ac:dyDescent="0.2">
      <c r="A3" s="7" t="s">
        <v>3</v>
      </c>
      <c r="B3" s="7" t="s">
        <v>4</v>
      </c>
      <c r="C3" s="7" t="s">
        <v>5</v>
      </c>
      <c r="D3" s="7" t="s">
        <v>7</v>
      </c>
      <c r="E3" s="31" t="s">
        <v>8</v>
      </c>
      <c r="F3" s="7" t="s">
        <v>3</v>
      </c>
      <c r="G3" s="7" t="s">
        <v>4</v>
      </c>
      <c r="H3" s="7" t="s">
        <v>5</v>
      </c>
      <c r="I3" s="7" t="s">
        <v>7</v>
      </c>
      <c r="J3" s="31" t="s">
        <v>8</v>
      </c>
    </row>
    <row r="4" spans="1:10" s="8" customFormat="1" x14ac:dyDescent="0.2">
      <c r="A4" s="7" t="s">
        <v>6</v>
      </c>
      <c r="B4" s="11">
        <v>0.16500000000000001</v>
      </c>
      <c r="C4" s="22"/>
      <c r="D4" s="12">
        <v>0</v>
      </c>
      <c r="E4" s="32"/>
      <c r="F4" s="23" t="s">
        <v>6</v>
      </c>
      <c r="G4" s="22">
        <v>0.14599999999999999</v>
      </c>
      <c r="H4" s="22"/>
      <c r="I4" s="12">
        <v>0</v>
      </c>
      <c r="J4" s="32"/>
    </row>
    <row r="5" spans="1:10" x14ac:dyDescent="0.2">
      <c r="A5" s="25">
        <v>10</v>
      </c>
      <c r="B5" s="11">
        <v>1.85</v>
      </c>
      <c r="C5" s="22">
        <f>B5-B4</f>
        <v>1.6850000000000001</v>
      </c>
      <c r="D5" s="12">
        <f>10/C5</f>
        <v>5.9347181008902075</v>
      </c>
      <c r="E5" s="33">
        <f>(D5-D4)/C5</f>
        <v>3.5220878937033873</v>
      </c>
      <c r="F5" s="24">
        <v>10</v>
      </c>
      <c r="G5" s="22">
        <v>1.85</v>
      </c>
      <c r="H5" s="22">
        <f>G5-G4</f>
        <v>1.7040000000000002</v>
      </c>
      <c r="I5" s="12">
        <f>10/H5</f>
        <v>5.8685446009389661</v>
      </c>
      <c r="J5" s="33">
        <f>(I5-I4)/H5</f>
        <v>3.4439815733209893</v>
      </c>
    </row>
    <row r="6" spans="1:10" x14ac:dyDescent="0.2">
      <c r="A6" s="25">
        <v>20</v>
      </c>
      <c r="B6" s="11">
        <v>2.87</v>
      </c>
      <c r="C6" s="22">
        <f>B6-B5</f>
        <v>1.02</v>
      </c>
      <c r="D6" s="12">
        <f t="shared" ref="D6:D14" si="0">10/C6</f>
        <v>9.8039215686274517</v>
      </c>
      <c r="E6" s="33">
        <f t="shared" ref="E6:E14" si="1">(D6-D5)/C6</f>
        <v>3.7933367330757295</v>
      </c>
      <c r="F6" s="24">
        <v>20</v>
      </c>
      <c r="G6" s="22">
        <v>2.89</v>
      </c>
      <c r="H6" s="22">
        <v>1.04</v>
      </c>
      <c r="I6" s="35">
        <f t="shared" ref="I6:I14" si="2">10/H6</f>
        <v>9.615384615384615</v>
      </c>
      <c r="J6" s="33">
        <f t="shared" ref="J6:J14" si="3">(I6-I5)/H6</f>
        <v>3.602730783120816</v>
      </c>
    </row>
    <row r="7" spans="1:10" x14ac:dyDescent="0.2">
      <c r="A7" s="25">
        <v>30</v>
      </c>
      <c r="B7" s="11">
        <v>3.78</v>
      </c>
      <c r="C7" s="22">
        <f t="shared" ref="C7:C14" si="4">B7-B6</f>
        <v>0.9099999999999997</v>
      </c>
      <c r="D7" s="12">
        <f t="shared" si="0"/>
        <v>10.989010989010993</v>
      </c>
      <c r="E7" s="33">
        <f t="shared" si="1"/>
        <v>1.3022960663555398</v>
      </c>
      <c r="F7" s="24">
        <v>30</v>
      </c>
      <c r="G7" s="22">
        <v>3.78</v>
      </c>
      <c r="H7" s="34">
        <v>0.89</v>
      </c>
      <c r="I7" s="35">
        <f t="shared" si="2"/>
        <v>11.235955056179774</v>
      </c>
      <c r="J7" s="36">
        <f t="shared" si="3"/>
        <v>1.8208656638147858</v>
      </c>
    </row>
    <row r="8" spans="1:10" x14ac:dyDescent="0.2">
      <c r="A8" s="25">
        <v>40</v>
      </c>
      <c r="B8" s="11">
        <v>4.6500000000000004</v>
      </c>
      <c r="C8" s="22">
        <f t="shared" si="4"/>
        <v>0.87000000000000055</v>
      </c>
      <c r="D8" s="12">
        <f t="shared" si="0"/>
        <v>11.494252873563211</v>
      </c>
      <c r="E8" s="33">
        <f t="shared" si="1"/>
        <v>0.58073779833588235</v>
      </c>
      <c r="F8" s="24">
        <v>40</v>
      </c>
      <c r="G8" s="22">
        <v>4.6399999999999997</v>
      </c>
      <c r="H8" s="22">
        <v>0.86</v>
      </c>
      <c r="I8" s="12">
        <f t="shared" si="2"/>
        <v>11.627906976744185</v>
      </c>
      <c r="J8" s="33">
        <f t="shared" si="3"/>
        <v>0.45575804716791984</v>
      </c>
    </row>
    <row r="9" spans="1:10" x14ac:dyDescent="0.2">
      <c r="A9" s="25">
        <v>50</v>
      </c>
      <c r="B9" s="11">
        <v>5.5</v>
      </c>
      <c r="C9" s="22">
        <f t="shared" si="4"/>
        <v>0.84999999999999964</v>
      </c>
      <c r="D9" s="12">
        <f t="shared" si="0"/>
        <v>11.764705882352946</v>
      </c>
      <c r="E9" s="33">
        <f t="shared" si="1"/>
        <v>0.31818001034086485</v>
      </c>
      <c r="F9" s="24">
        <v>50</v>
      </c>
      <c r="G9" s="22">
        <v>5.49</v>
      </c>
      <c r="H9" s="22">
        <v>0.85</v>
      </c>
      <c r="I9" s="12">
        <f t="shared" si="2"/>
        <v>11.764705882352942</v>
      </c>
      <c r="J9" s="33">
        <f t="shared" si="3"/>
        <v>0.1609398889514784</v>
      </c>
    </row>
    <row r="10" spans="1:10" x14ac:dyDescent="0.2">
      <c r="A10" s="25">
        <v>60</v>
      </c>
      <c r="B10" s="11">
        <v>6.32</v>
      </c>
      <c r="C10" s="22">
        <f t="shared" si="4"/>
        <v>0.82000000000000028</v>
      </c>
      <c r="D10" s="12">
        <f t="shared" si="0"/>
        <v>12.195121951219509</v>
      </c>
      <c r="E10" s="33">
        <f t="shared" si="1"/>
        <v>0.52489764495922331</v>
      </c>
      <c r="F10" s="24">
        <v>60</v>
      </c>
      <c r="G10" s="22">
        <v>6.31</v>
      </c>
      <c r="H10" s="22">
        <v>0.82</v>
      </c>
      <c r="I10" s="12">
        <f t="shared" si="2"/>
        <v>12.195121951219512</v>
      </c>
      <c r="J10" s="33">
        <f t="shared" si="3"/>
        <v>0.52489764495923219</v>
      </c>
    </row>
    <row r="11" spans="1:10" x14ac:dyDescent="0.2">
      <c r="A11" s="25">
        <v>70</v>
      </c>
      <c r="B11" s="11">
        <v>7.14</v>
      </c>
      <c r="C11" s="22">
        <f t="shared" si="4"/>
        <v>0.8199999999999994</v>
      </c>
      <c r="D11" s="12">
        <f t="shared" si="0"/>
        <v>12.195121951219521</v>
      </c>
      <c r="E11" s="33">
        <f t="shared" si="1"/>
        <v>1.5164021799758246E-14</v>
      </c>
      <c r="F11" s="24">
        <v>70</v>
      </c>
      <c r="G11" s="22">
        <v>7.11</v>
      </c>
      <c r="H11" s="22">
        <v>0.8</v>
      </c>
      <c r="I11" s="12">
        <f t="shared" si="2"/>
        <v>12.5</v>
      </c>
      <c r="J11" s="33">
        <f t="shared" si="3"/>
        <v>0.38109756097560954</v>
      </c>
    </row>
    <row r="12" spans="1:10" x14ac:dyDescent="0.2">
      <c r="A12" s="25">
        <v>80</v>
      </c>
      <c r="B12" s="11">
        <v>7.96</v>
      </c>
      <c r="C12" s="22">
        <f t="shared" si="4"/>
        <v>0.82000000000000028</v>
      </c>
      <c r="D12" s="12">
        <f t="shared" si="0"/>
        <v>12.195121951219509</v>
      </c>
      <c r="E12" s="33">
        <f t="shared" si="1"/>
        <v>-1.516402179975823E-14</v>
      </c>
      <c r="F12" s="24">
        <v>80</v>
      </c>
      <c r="G12" s="22">
        <v>7.92</v>
      </c>
      <c r="H12" s="22">
        <v>0.81</v>
      </c>
      <c r="I12" s="12">
        <f t="shared" si="2"/>
        <v>12.345679012345679</v>
      </c>
      <c r="J12" s="33">
        <f t="shared" si="3"/>
        <v>-0.190519737844841</v>
      </c>
    </row>
    <row r="13" spans="1:10" x14ac:dyDescent="0.2">
      <c r="A13" s="25">
        <v>90</v>
      </c>
      <c r="B13" s="11">
        <v>8.7899999999999991</v>
      </c>
      <c r="C13" s="22">
        <f t="shared" si="4"/>
        <v>0.82999999999999918</v>
      </c>
      <c r="D13" s="12">
        <f t="shared" si="0"/>
        <v>12.048192771084349</v>
      </c>
      <c r="E13" s="33">
        <f t="shared" si="1"/>
        <v>-0.17702310859657874</v>
      </c>
      <c r="F13" s="24">
        <v>90</v>
      </c>
      <c r="G13" s="22">
        <v>8.74</v>
      </c>
      <c r="H13" s="22">
        <v>0.82</v>
      </c>
      <c r="I13" s="12">
        <f t="shared" si="2"/>
        <v>12.195121951219512</v>
      </c>
      <c r="J13" s="33">
        <f t="shared" si="3"/>
        <v>-0.18360617210508098</v>
      </c>
    </row>
    <row r="14" spans="1:10" x14ac:dyDescent="0.2">
      <c r="A14" s="25">
        <v>100</v>
      </c>
      <c r="B14" s="11">
        <v>9.69</v>
      </c>
      <c r="C14" s="22">
        <f t="shared" si="4"/>
        <v>0.90000000000000036</v>
      </c>
      <c r="D14" s="12">
        <f t="shared" si="0"/>
        <v>11.111111111111107</v>
      </c>
      <c r="E14" s="33">
        <f t="shared" si="1"/>
        <v>-1.0412018444147122</v>
      </c>
      <c r="F14" s="24">
        <v>100</v>
      </c>
      <c r="G14" s="22">
        <v>9.58</v>
      </c>
      <c r="H14" s="22">
        <v>0.84</v>
      </c>
      <c r="I14" s="12">
        <f t="shared" si="2"/>
        <v>11.904761904761905</v>
      </c>
      <c r="J14" s="33">
        <f t="shared" si="3"/>
        <v>-0.34566672197334197</v>
      </c>
    </row>
    <row r="16" spans="1:10" x14ac:dyDescent="0.2">
      <c r="A16" s="17" t="s">
        <v>11</v>
      </c>
      <c r="B16" s="17"/>
      <c r="C16" s="17"/>
      <c r="D16" s="17"/>
      <c r="E16" s="17"/>
      <c r="F16" s="17"/>
      <c r="G16" s="17"/>
      <c r="H16" s="17"/>
      <c r="I16" s="17"/>
      <c r="J16" s="17"/>
    </row>
    <row r="17" spans="1:10" x14ac:dyDescent="0.2">
      <c r="A17" s="17"/>
      <c r="B17" s="17"/>
      <c r="C17" s="17"/>
      <c r="D17" s="17"/>
      <c r="E17" s="17"/>
      <c r="F17" s="17"/>
      <c r="G17" s="17"/>
      <c r="H17" s="17"/>
      <c r="I17" s="17"/>
      <c r="J17" s="17"/>
    </row>
    <row r="18" spans="1:10" x14ac:dyDescent="0.2">
      <c r="A18" s="17"/>
      <c r="B18" s="17"/>
      <c r="C18" s="17"/>
      <c r="D18" s="17"/>
      <c r="E18" s="17"/>
      <c r="F18" s="17"/>
      <c r="G18" s="17"/>
      <c r="H18" s="17"/>
      <c r="I18" s="17"/>
      <c r="J18" s="17"/>
    </row>
    <row r="19" spans="1:10" x14ac:dyDescent="0.2">
      <c r="A19" s="17"/>
      <c r="B19" s="17"/>
      <c r="C19" s="17"/>
      <c r="D19" s="17"/>
      <c r="E19" s="17"/>
      <c r="F19" s="17"/>
      <c r="G19" s="17"/>
      <c r="H19" s="17"/>
      <c r="I19" s="17"/>
      <c r="J19" s="17"/>
    </row>
  </sheetData>
  <mergeCells count="4">
    <mergeCell ref="A1:H1"/>
    <mergeCell ref="A2:E2"/>
    <mergeCell ref="F2:J2"/>
    <mergeCell ref="A16:J1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
  <sheetViews>
    <sheetView workbookViewId="0">
      <selection sqref="A1:H1"/>
    </sheetView>
  </sheetViews>
  <sheetFormatPr defaultRowHeight="12.75" x14ac:dyDescent="0.2"/>
  <cols>
    <col min="1" max="1" width="13.7109375" bestFit="1" customWidth="1"/>
    <col min="2" max="2" width="10.85546875" bestFit="1" customWidth="1"/>
    <col min="3" max="3" width="10.42578125" bestFit="1" customWidth="1"/>
    <col min="4" max="4" width="12.5703125" bestFit="1" customWidth="1"/>
    <col min="5" max="5" width="10.7109375" customWidth="1"/>
    <col min="6" max="6" width="13.7109375" bestFit="1" customWidth="1"/>
    <col min="7" max="7" width="10.85546875" bestFit="1" customWidth="1"/>
    <col min="8" max="8" width="10.42578125" bestFit="1" customWidth="1"/>
    <col min="9" max="9" width="12.5703125" bestFit="1" customWidth="1"/>
    <col min="10" max="10" width="10.7109375" customWidth="1"/>
    <col min="11" max="11" width="23.85546875" bestFit="1" customWidth="1"/>
  </cols>
  <sheetData>
    <row r="1" spans="1:11" ht="12.75" customHeight="1" x14ac:dyDescent="0.2">
      <c r="A1" s="1" t="s">
        <v>0</v>
      </c>
      <c r="B1" s="2"/>
      <c r="C1" s="2"/>
      <c r="D1" s="2"/>
      <c r="E1" s="2"/>
      <c r="F1" s="2"/>
      <c r="G1" s="2"/>
      <c r="H1" s="3"/>
    </row>
    <row r="2" spans="1:11" ht="12.75" customHeight="1" x14ac:dyDescent="0.2">
      <c r="A2" s="26" t="s">
        <v>1</v>
      </c>
      <c r="B2" s="27"/>
      <c r="C2" s="27"/>
      <c r="D2" s="27"/>
      <c r="E2" s="28"/>
      <c r="F2" s="29" t="s">
        <v>2</v>
      </c>
      <c r="G2" s="30"/>
      <c r="H2" s="30"/>
      <c r="I2" s="30"/>
      <c r="J2" s="30"/>
      <c r="K2" s="30"/>
    </row>
    <row r="3" spans="1:11" s="8" customFormat="1" x14ac:dyDescent="0.2">
      <c r="A3" s="7" t="s">
        <v>3</v>
      </c>
      <c r="B3" s="7" t="s">
        <v>4</v>
      </c>
      <c r="C3" s="7" t="s">
        <v>5</v>
      </c>
      <c r="D3" s="7" t="s">
        <v>7</v>
      </c>
      <c r="E3" s="31" t="s">
        <v>8</v>
      </c>
      <c r="F3" s="7" t="s">
        <v>3</v>
      </c>
      <c r="G3" s="7" t="s">
        <v>4</v>
      </c>
      <c r="H3" s="7" t="s">
        <v>5</v>
      </c>
      <c r="I3" s="7" t="s">
        <v>7</v>
      </c>
      <c r="J3" s="31" t="s">
        <v>8</v>
      </c>
      <c r="K3" s="31" t="s">
        <v>12</v>
      </c>
    </row>
    <row r="4" spans="1:11" s="8" customFormat="1" x14ac:dyDescent="0.2">
      <c r="A4" s="7" t="s">
        <v>6</v>
      </c>
      <c r="B4" s="11">
        <v>0.16500000000000001</v>
      </c>
      <c r="C4" s="22"/>
      <c r="D4" s="12">
        <v>0</v>
      </c>
      <c r="E4" s="32"/>
      <c r="F4" s="23" t="s">
        <v>6</v>
      </c>
      <c r="G4" s="22">
        <v>0.14599999999999999</v>
      </c>
      <c r="H4" s="22"/>
      <c r="I4" s="12">
        <v>0</v>
      </c>
      <c r="J4" s="32"/>
      <c r="K4" s="32"/>
    </row>
    <row r="5" spans="1:11" x14ac:dyDescent="0.2">
      <c r="A5" s="25">
        <v>10</v>
      </c>
      <c r="B5" s="11">
        <v>1.85</v>
      </c>
      <c r="C5" s="22">
        <f>B5-B4</f>
        <v>1.6850000000000001</v>
      </c>
      <c r="D5" s="12">
        <f>10/C5</f>
        <v>5.9347181008902075</v>
      </c>
      <c r="E5" s="33">
        <f>(D5-D4)/C5</f>
        <v>3.5220878937033873</v>
      </c>
      <c r="F5" s="24">
        <v>10</v>
      </c>
      <c r="G5" s="22">
        <v>1.85</v>
      </c>
      <c r="H5" s="22">
        <f>G5-G4</f>
        <v>1.7040000000000002</v>
      </c>
      <c r="I5" s="12">
        <f>10/H5</f>
        <v>5.8685446009389661</v>
      </c>
      <c r="J5" s="33">
        <f>(H5-H4)/G5</f>
        <v>0.92108108108108111</v>
      </c>
      <c r="K5" s="37">
        <f>F5/(G5-$G$4)</f>
        <v>5.8685446009389661</v>
      </c>
    </row>
    <row r="6" spans="1:11" x14ac:dyDescent="0.2">
      <c r="A6" s="25">
        <v>20</v>
      </c>
      <c r="B6" s="11">
        <v>2.87</v>
      </c>
      <c r="C6" s="22">
        <f>B6-B5</f>
        <v>1.02</v>
      </c>
      <c r="D6" s="12">
        <f t="shared" ref="D6:D14" si="0">10/C6</f>
        <v>9.8039215686274517</v>
      </c>
      <c r="E6" s="33">
        <f t="shared" ref="E6:E14" si="1">(D6-D5)/C6</f>
        <v>3.7933367330757295</v>
      </c>
      <c r="F6" s="24">
        <v>20</v>
      </c>
      <c r="G6" s="22">
        <v>2.89</v>
      </c>
      <c r="H6" s="22">
        <v>1.04</v>
      </c>
      <c r="I6" s="35">
        <f t="shared" ref="I6:I14" si="2">10/H6</f>
        <v>9.615384615384615</v>
      </c>
      <c r="J6" s="33">
        <f t="shared" ref="J6:K14" si="3">(H6-H5)/G6</f>
        <v>-0.22975778546712808</v>
      </c>
      <c r="K6" s="37">
        <f t="shared" ref="K6:K14" si="4">F6/(G6-$G$4)</f>
        <v>7.2886297376093285</v>
      </c>
    </row>
    <row r="7" spans="1:11" x14ac:dyDescent="0.2">
      <c r="A7" s="25">
        <v>30</v>
      </c>
      <c r="B7" s="11">
        <v>3.78</v>
      </c>
      <c r="C7" s="22">
        <f t="shared" ref="C7:C14" si="5">B7-B6</f>
        <v>0.9099999999999997</v>
      </c>
      <c r="D7" s="12">
        <f t="shared" si="0"/>
        <v>10.989010989010993</v>
      </c>
      <c r="E7" s="33">
        <f t="shared" si="1"/>
        <v>1.3022960663555398</v>
      </c>
      <c r="F7" s="24">
        <v>30</v>
      </c>
      <c r="G7" s="22">
        <v>3.78</v>
      </c>
      <c r="H7" s="34">
        <v>0.89</v>
      </c>
      <c r="I7" s="35">
        <f t="shared" si="2"/>
        <v>11.235955056179774</v>
      </c>
      <c r="J7" s="36">
        <f t="shared" si="3"/>
        <v>-3.9682539682539687E-2</v>
      </c>
      <c r="K7" s="37">
        <f t="shared" si="4"/>
        <v>8.2553659878921302</v>
      </c>
    </row>
    <row r="8" spans="1:11" x14ac:dyDescent="0.2">
      <c r="A8" s="25">
        <v>40</v>
      </c>
      <c r="B8" s="11">
        <v>4.6500000000000004</v>
      </c>
      <c r="C8" s="22">
        <f t="shared" si="5"/>
        <v>0.87000000000000055</v>
      </c>
      <c r="D8" s="12">
        <f t="shared" si="0"/>
        <v>11.494252873563211</v>
      </c>
      <c r="E8" s="33">
        <f t="shared" si="1"/>
        <v>0.58073779833588235</v>
      </c>
      <c r="F8" s="24">
        <v>40</v>
      </c>
      <c r="G8" s="22">
        <v>4.6399999999999997</v>
      </c>
      <c r="H8" s="22">
        <v>0.86</v>
      </c>
      <c r="I8" s="12">
        <f t="shared" si="2"/>
        <v>11.627906976744185</v>
      </c>
      <c r="J8" s="33">
        <f t="shared" si="3"/>
        <v>-6.4655172413793163E-3</v>
      </c>
      <c r="K8" s="37">
        <f t="shared" si="4"/>
        <v>8.9007565643079669</v>
      </c>
    </row>
    <row r="9" spans="1:11" x14ac:dyDescent="0.2">
      <c r="A9" s="25">
        <v>50</v>
      </c>
      <c r="B9" s="11">
        <v>5.5</v>
      </c>
      <c r="C9" s="22">
        <f t="shared" si="5"/>
        <v>0.84999999999999964</v>
      </c>
      <c r="D9" s="12">
        <f t="shared" si="0"/>
        <v>11.764705882352946</v>
      </c>
      <c r="E9" s="33">
        <f t="shared" si="1"/>
        <v>0.31818001034086485</v>
      </c>
      <c r="F9" s="24">
        <v>50</v>
      </c>
      <c r="G9" s="22">
        <v>5.49</v>
      </c>
      <c r="H9" s="22">
        <v>0.85</v>
      </c>
      <c r="I9" s="12">
        <f t="shared" si="2"/>
        <v>11.764705882352942</v>
      </c>
      <c r="J9" s="33">
        <f t="shared" si="3"/>
        <v>-1.8214936247723148E-3</v>
      </c>
      <c r="K9" s="37">
        <f t="shared" si="4"/>
        <v>9.3562874251497004</v>
      </c>
    </row>
    <row r="10" spans="1:11" x14ac:dyDescent="0.2">
      <c r="A10" s="25">
        <v>60</v>
      </c>
      <c r="B10" s="11">
        <v>6.32</v>
      </c>
      <c r="C10" s="22">
        <f t="shared" si="5"/>
        <v>0.82000000000000028</v>
      </c>
      <c r="D10" s="12">
        <f t="shared" si="0"/>
        <v>12.195121951219509</v>
      </c>
      <c r="E10" s="33">
        <f t="shared" si="1"/>
        <v>0.52489764495922331</v>
      </c>
      <c r="F10" s="24">
        <v>60</v>
      </c>
      <c r="G10" s="22">
        <v>6.31</v>
      </c>
      <c r="H10" s="22">
        <v>0.82</v>
      </c>
      <c r="I10" s="12">
        <f t="shared" si="2"/>
        <v>12.195121951219512</v>
      </c>
      <c r="J10" s="33">
        <f t="shared" si="3"/>
        <v>-4.754358161648182E-3</v>
      </c>
      <c r="K10" s="37">
        <f t="shared" si="4"/>
        <v>9.7339390006489293</v>
      </c>
    </row>
    <row r="11" spans="1:11" x14ac:dyDescent="0.2">
      <c r="A11" s="25">
        <v>70</v>
      </c>
      <c r="B11" s="11">
        <v>7.14</v>
      </c>
      <c r="C11" s="22">
        <f t="shared" si="5"/>
        <v>0.8199999999999994</v>
      </c>
      <c r="D11" s="12">
        <f t="shared" si="0"/>
        <v>12.195121951219521</v>
      </c>
      <c r="E11" s="33">
        <f t="shared" si="1"/>
        <v>1.5164021799758246E-14</v>
      </c>
      <c r="F11" s="24">
        <v>70</v>
      </c>
      <c r="G11" s="22">
        <v>7.11</v>
      </c>
      <c r="H11" s="22">
        <v>0.8</v>
      </c>
      <c r="I11" s="12">
        <f t="shared" si="2"/>
        <v>12.5</v>
      </c>
      <c r="J11" s="33">
        <f t="shared" si="3"/>
        <v>-2.8129395218002679E-3</v>
      </c>
      <c r="K11" s="37">
        <f t="shared" si="4"/>
        <v>10.051694428489373</v>
      </c>
    </row>
    <row r="12" spans="1:11" x14ac:dyDescent="0.2">
      <c r="A12" s="25">
        <v>80</v>
      </c>
      <c r="B12" s="11">
        <v>7.96</v>
      </c>
      <c r="C12" s="22">
        <f t="shared" si="5"/>
        <v>0.82000000000000028</v>
      </c>
      <c r="D12" s="12">
        <f t="shared" si="0"/>
        <v>12.195121951219509</v>
      </c>
      <c r="E12" s="33">
        <f t="shared" si="1"/>
        <v>-1.516402179975823E-14</v>
      </c>
      <c r="F12" s="24">
        <v>80</v>
      </c>
      <c r="G12" s="22">
        <v>7.92</v>
      </c>
      <c r="H12" s="22">
        <v>0.81</v>
      </c>
      <c r="I12" s="12">
        <f t="shared" si="2"/>
        <v>12.345679012345679</v>
      </c>
      <c r="J12" s="33">
        <f t="shared" si="3"/>
        <v>1.2626262626262638E-3</v>
      </c>
      <c r="K12" s="37">
        <f t="shared" si="4"/>
        <v>10.290712631849756</v>
      </c>
    </row>
    <row r="13" spans="1:11" x14ac:dyDescent="0.2">
      <c r="A13" s="25">
        <v>90</v>
      </c>
      <c r="B13" s="11">
        <v>8.7899999999999991</v>
      </c>
      <c r="C13" s="22">
        <f t="shared" si="5"/>
        <v>0.82999999999999918</v>
      </c>
      <c r="D13" s="12">
        <f t="shared" si="0"/>
        <v>12.048192771084349</v>
      </c>
      <c r="E13" s="33">
        <f t="shared" si="1"/>
        <v>-0.17702310859657874</v>
      </c>
      <c r="F13" s="24">
        <v>90</v>
      </c>
      <c r="G13" s="22">
        <v>8.74</v>
      </c>
      <c r="H13" s="22">
        <v>0.82</v>
      </c>
      <c r="I13" s="12">
        <f t="shared" si="2"/>
        <v>12.195121951219512</v>
      </c>
      <c r="J13" s="33">
        <f t="shared" si="3"/>
        <v>1.1441647597253888E-3</v>
      </c>
      <c r="K13" s="37">
        <f t="shared" si="4"/>
        <v>10.472422620432861</v>
      </c>
    </row>
    <row r="14" spans="1:11" x14ac:dyDescent="0.2">
      <c r="A14" s="25">
        <v>100</v>
      </c>
      <c r="B14" s="11">
        <v>9.69</v>
      </c>
      <c r="C14" s="22">
        <f t="shared" si="5"/>
        <v>0.90000000000000036</v>
      </c>
      <c r="D14" s="12">
        <f t="shared" si="0"/>
        <v>11.111111111111107</v>
      </c>
      <c r="E14" s="33">
        <f t="shared" si="1"/>
        <v>-1.0412018444147122</v>
      </c>
      <c r="F14" s="24">
        <v>100</v>
      </c>
      <c r="G14" s="22">
        <v>9.58</v>
      </c>
      <c r="H14" s="22">
        <v>0.84</v>
      </c>
      <c r="I14" s="12">
        <f t="shared" si="2"/>
        <v>11.904761904761905</v>
      </c>
      <c r="J14" s="33">
        <f t="shared" si="3"/>
        <v>2.0876826722338224E-3</v>
      </c>
      <c r="K14" s="37">
        <f t="shared" si="4"/>
        <v>10.599957600169601</v>
      </c>
    </row>
    <row r="16" spans="1:11" x14ac:dyDescent="0.2">
      <c r="A16" s="17" t="s">
        <v>11</v>
      </c>
      <c r="B16" s="17"/>
      <c r="C16" s="17"/>
      <c r="D16" s="17"/>
      <c r="E16" s="17"/>
      <c r="F16" s="17"/>
      <c r="G16" s="17"/>
      <c r="H16" s="17"/>
      <c r="I16" s="17"/>
      <c r="J16" s="17"/>
      <c r="K16" s="17"/>
    </row>
    <row r="17" spans="1:11" x14ac:dyDescent="0.2">
      <c r="A17" s="17"/>
      <c r="B17" s="17"/>
      <c r="C17" s="17"/>
      <c r="D17" s="17"/>
      <c r="E17" s="17"/>
      <c r="F17" s="17"/>
      <c r="G17" s="17"/>
      <c r="H17" s="17"/>
      <c r="I17" s="17"/>
      <c r="J17" s="17"/>
      <c r="K17" s="17"/>
    </row>
    <row r="18" spans="1:11" x14ac:dyDescent="0.2">
      <c r="A18" s="17"/>
      <c r="B18" s="17"/>
      <c r="C18" s="17"/>
      <c r="D18" s="17"/>
      <c r="E18" s="17"/>
      <c r="F18" s="17"/>
      <c r="G18" s="17"/>
      <c r="H18" s="17"/>
      <c r="I18" s="17"/>
      <c r="J18" s="17"/>
      <c r="K18" s="17"/>
    </row>
    <row r="19" spans="1:11" x14ac:dyDescent="0.2">
      <c r="A19" s="17"/>
      <c r="B19" s="17"/>
      <c r="C19" s="17"/>
      <c r="D19" s="17"/>
      <c r="E19" s="17"/>
      <c r="F19" s="17"/>
      <c r="G19" s="17"/>
      <c r="H19" s="17"/>
      <c r="I19" s="17"/>
      <c r="J19" s="17"/>
      <c r="K19" s="17"/>
    </row>
  </sheetData>
  <mergeCells count="4">
    <mergeCell ref="A1:H1"/>
    <mergeCell ref="A2:E2"/>
    <mergeCell ref="F2:K2"/>
    <mergeCell ref="A16:K19"/>
  </mergeCells>
  <pageMargins left="0.7" right="0.7" top="0.75" bottom="0.75" header="0.3" footer="0.3"/>
  <pageSetup orientation="portrait" horizontalDpi="4294967294"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workbookViewId="0">
      <selection sqref="A1:H1"/>
    </sheetView>
  </sheetViews>
  <sheetFormatPr defaultRowHeight="12.75" x14ac:dyDescent="0.2"/>
  <cols>
    <col min="1" max="1" width="13.7109375" bestFit="1" customWidth="1"/>
    <col min="2" max="2" width="10.85546875" bestFit="1" customWidth="1"/>
    <col min="3" max="3" width="10.42578125" bestFit="1" customWidth="1"/>
    <col min="4" max="4" width="12.5703125" bestFit="1" customWidth="1"/>
    <col min="5" max="5" width="10.7109375" customWidth="1"/>
    <col min="6" max="6" width="13.7109375" bestFit="1" customWidth="1"/>
    <col min="7" max="7" width="10.85546875" bestFit="1" customWidth="1"/>
    <col min="8" max="8" width="10.42578125" bestFit="1" customWidth="1"/>
    <col min="9" max="9" width="12.5703125" bestFit="1" customWidth="1"/>
    <col min="10" max="10" width="10.7109375" customWidth="1"/>
  </cols>
  <sheetData>
    <row r="1" spans="1:10" ht="12.75" customHeight="1" x14ac:dyDescent="0.2">
      <c r="A1" s="1" t="s">
        <v>0</v>
      </c>
      <c r="B1" s="2"/>
      <c r="C1" s="2"/>
      <c r="D1" s="2"/>
      <c r="E1" s="2"/>
      <c r="F1" s="2"/>
      <c r="G1" s="2"/>
      <c r="H1" s="3"/>
    </row>
    <row r="2" spans="1:10" ht="12.75" customHeight="1" x14ac:dyDescent="0.2">
      <c r="A2" s="26" t="s">
        <v>1</v>
      </c>
      <c r="B2" s="27"/>
      <c r="C2" s="27"/>
      <c r="D2" s="27"/>
      <c r="E2" s="28"/>
      <c r="F2" s="29" t="s">
        <v>2</v>
      </c>
      <c r="G2" s="30"/>
      <c r="H2" s="30"/>
      <c r="I2" s="30"/>
      <c r="J2" s="30"/>
    </row>
    <row r="3" spans="1:10" s="8" customFormat="1" x14ac:dyDescent="0.2">
      <c r="A3" s="7" t="s">
        <v>3</v>
      </c>
      <c r="B3" s="7" t="s">
        <v>4</v>
      </c>
      <c r="C3" s="7" t="s">
        <v>5</v>
      </c>
      <c r="D3" s="7" t="s">
        <v>7</v>
      </c>
      <c r="E3" s="7" t="s">
        <v>8</v>
      </c>
      <c r="F3" s="7" t="s">
        <v>3</v>
      </c>
      <c r="G3" s="7" t="s">
        <v>4</v>
      </c>
      <c r="H3" s="7" t="s">
        <v>5</v>
      </c>
      <c r="I3" s="7" t="s">
        <v>7</v>
      </c>
      <c r="J3" s="7" t="s">
        <v>8</v>
      </c>
    </row>
    <row r="4" spans="1:10" s="8" customFormat="1" x14ac:dyDescent="0.2">
      <c r="A4" s="7" t="s">
        <v>6</v>
      </c>
      <c r="B4" s="11">
        <v>0.16500000000000001</v>
      </c>
      <c r="C4" s="11"/>
      <c r="D4" s="6">
        <v>0</v>
      </c>
      <c r="E4" s="5"/>
      <c r="F4" s="7" t="s">
        <v>6</v>
      </c>
      <c r="G4" s="11">
        <v>0.14599999999999999</v>
      </c>
      <c r="H4" s="11"/>
      <c r="I4" s="6">
        <v>0</v>
      </c>
      <c r="J4" s="5"/>
    </row>
    <row r="5" spans="1:10" x14ac:dyDescent="0.2">
      <c r="A5" s="4">
        <v>10</v>
      </c>
      <c r="B5" s="11">
        <v>1.85</v>
      </c>
      <c r="C5" s="11">
        <f>B5-B4</f>
        <v>1.6850000000000001</v>
      </c>
      <c r="D5" s="6">
        <f>10/C5</f>
        <v>5.9347181008902075</v>
      </c>
      <c r="E5" s="10">
        <f>(D5-D4)/C5</f>
        <v>3.5220878937033873</v>
      </c>
      <c r="F5" s="4">
        <v>10</v>
      </c>
      <c r="G5" s="11">
        <v>1.85</v>
      </c>
      <c r="H5" s="11">
        <f>G5-G4</f>
        <v>1.7040000000000002</v>
      </c>
      <c r="I5" s="6">
        <f>10/H5</f>
        <v>5.8685446009389661</v>
      </c>
      <c r="J5" s="10">
        <f>(I5-I4)/H5</f>
        <v>3.4439815733209893</v>
      </c>
    </row>
    <row r="6" spans="1:10" x14ac:dyDescent="0.2">
      <c r="A6" s="4">
        <v>20</v>
      </c>
      <c r="B6" s="11">
        <v>2.87</v>
      </c>
      <c r="C6" s="11">
        <f>B6-B5</f>
        <v>1.02</v>
      </c>
      <c r="D6" s="6">
        <f t="shared" ref="D6:D14" si="0">10/C6</f>
        <v>9.8039215686274517</v>
      </c>
      <c r="E6" s="10">
        <f t="shared" ref="E6:E14" si="1">(D6-D5)/C6</f>
        <v>3.7933367330757295</v>
      </c>
      <c r="F6" s="4">
        <v>20</v>
      </c>
      <c r="G6" s="11">
        <v>2.89</v>
      </c>
      <c r="H6" s="11">
        <v>1.04</v>
      </c>
      <c r="I6" s="6">
        <f t="shared" ref="I6:I14" si="2">10/H6</f>
        <v>9.615384615384615</v>
      </c>
      <c r="J6" s="10">
        <f t="shared" ref="J6:J14" si="3">(I6-I5)/H6</f>
        <v>3.602730783120816</v>
      </c>
    </row>
    <row r="7" spans="1:10" x14ac:dyDescent="0.2">
      <c r="A7" s="4">
        <v>30</v>
      </c>
      <c r="B7" s="11">
        <v>3.78</v>
      </c>
      <c r="C7" s="11">
        <f t="shared" ref="C7:C14" si="4">B7-B6</f>
        <v>0.9099999999999997</v>
      </c>
      <c r="D7" s="6">
        <f t="shared" si="0"/>
        <v>10.989010989010993</v>
      </c>
      <c r="E7" s="10">
        <f t="shared" si="1"/>
        <v>1.3022960663555398</v>
      </c>
      <c r="F7" s="4">
        <v>30</v>
      </c>
      <c r="G7" s="11">
        <v>3.78</v>
      </c>
      <c r="H7" s="11">
        <v>0.89</v>
      </c>
      <c r="I7" s="6">
        <f t="shared" si="2"/>
        <v>11.235955056179774</v>
      </c>
      <c r="J7" s="10">
        <f t="shared" si="3"/>
        <v>1.8208656638147858</v>
      </c>
    </row>
    <row r="8" spans="1:10" x14ac:dyDescent="0.2">
      <c r="A8" s="4">
        <v>40</v>
      </c>
      <c r="B8" s="11">
        <v>4.6500000000000004</v>
      </c>
      <c r="C8" s="11">
        <f t="shared" si="4"/>
        <v>0.87000000000000055</v>
      </c>
      <c r="D8" s="6">
        <f t="shared" si="0"/>
        <v>11.494252873563211</v>
      </c>
      <c r="E8" s="9">
        <f t="shared" si="1"/>
        <v>0.58073779833588235</v>
      </c>
      <c r="F8" s="4">
        <v>40</v>
      </c>
      <c r="G8" s="11">
        <v>4.6399999999999997</v>
      </c>
      <c r="H8" s="11">
        <v>0.86</v>
      </c>
      <c r="I8" s="6">
        <f t="shared" si="2"/>
        <v>11.627906976744185</v>
      </c>
      <c r="J8" s="9">
        <f t="shared" si="3"/>
        <v>0.45575804716791984</v>
      </c>
    </row>
    <row r="9" spans="1:10" x14ac:dyDescent="0.2">
      <c r="A9" s="4">
        <v>50</v>
      </c>
      <c r="B9" s="11">
        <v>5.5</v>
      </c>
      <c r="C9" s="11">
        <f t="shared" si="4"/>
        <v>0.84999999999999964</v>
      </c>
      <c r="D9" s="18">
        <f t="shared" si="0"/>
        <v>11.764705882352946</v>
      </c>
      <c r="E9" s="38">
        <f t="shared" si="1"/>
        <v>0.31818001034086485</v>
      </c>
      <c r="F9" s="4">
        <v>50</v>
      </c>
      <c r="G9" s="11">
        <v>5.49</v>
      </c>
      <c r="H9" s="11">
        <v>0.85</v>
      </c>
      <c r="I9" s="18">
        <f t="shared" si="2"/>
        <v>11.764705882352942</v>
      </c>
      <c r="J9" s="38">
        <f t="shared" si="3"/>
        <v>0.1609398889514784</v>
      </c>
    </row>
    <row r="10" spans="1:10" x14ac:dyDescent="0.2">
      <c r="A10" s="4">
        <v>60</v>
      </c>
      <c r="B10" s="11">
        <v>6.32</v>
      </c>
      <c r="C10" s="11">
        <f t="shared" si="4"/>
        <v>0.82000000000000028</v>
      </c>
      <c r="D10" s="18">
        <f t="shared" si="0"/>
        <v>12.195121951219509</v>
      </c>
      <c r="E10" s="38">
        <f t="shared" si="1"/>
        <v>0.52489764495922331</v>
      </c>
      <c r="F10" s="4">
        <v>60</v>
      </c>
      <c r="G10" s="11">
        <v>6.31</v>
      </c>
      <c r="H10" s="11">
        <v>0.82</v>
      </c>
      <c r="I10" s="18">
        <f t="shared" si="2"/>
        <v>12.195121951219512</v>
      </c>
      <c r="J10" s="38">
        <f t="shared" si="3"/>
        <v>0.52489764495923219</v>
      </c>
    </row>
    <row r="11" spans="1:10" x14ac:dyDescent="0.2">
      <c r="A11" s="4">
        <v>70</v>
      </c>
      <c r="B11" s="11">
        <v>7.14</v>
      </c>
      <c r="C11" s="11">
        <f t="shared" si="4"/>
        <v>0.8199999999999994</v>
      </c>
      <c r="D11" s="6">
        <f t="shared" si="0"/>
        <v>12.195121951219521</v>
      </c>
      <c r="E11" s="9">
        <f t="shared" si="1"/>
        <v>1.5164021799758246E-14</v>
      </c>
      <c r="F11" s="4">
        <v>70</v>
      </c>
      <c r="G11" s="11">
        <v>7.11</v>
      </c>
      <c r="H11" s="11">
        <v>0.8</v>
      </c>
      <c r="I11" s="6">
        <f t="shared" si="2"/>
        <v>12.5</v>
      </c>
      <c r="J11" s="9">
        <f t="shared" si="3"/>
        <v>0.38109756097560954</v>
      </c>
    </row>
    <row r="12" spans="1:10" x14ac:dyDescent="0.2">
      <c r="A12" s="4">
        <v>80</v>
      </c>
      <c r="B12" s="11">
        <v>7.96</v>
      </c>
      <c r="C12" s="11">
        <f t="shared" si="4"/>
        <v>0.82000000000000028</v>
      </c>
      <c r="D12" s="6">
        <f t="shared" si="0"/>
        <v>12.195121951219509</v>
      </c>
      <c r="E12" s="9">
        <f t="shared" si="1"/>
        <v>-1.516402179975823E-14</v>
      </c>
      <c r="F12" s="4">
        <v>80</v>
      </c>
      <c r="G12" s="11">
        <v>7.92</v>
      </c>
      <c r="H12" s="11">
        <v>0.81</v>
      </c>
      <c r="I12" s="6">
        <f t="shared" si="2"/>
        <v>12.345679012345679</v>
      </c>
      <c r="J12" s="39">
        <f t="shared" si="3"/>
        <v>-0.190519737844841</v>
      </c>
    </row>
    <row r="13" spans="1:10" x14ac:dyDescent="0.2">
      <c r="A13" s="4">
        <v>90</v>
      </c>
      <c r="B13" s="11">
        <v>8.7899999999999991</v>
      </c>
      <c r="C13" s="11">
        <f t="shared" si="4"/>
        <v>0.82999999999999918</v>
      </c>
      <c r="D13" s="6">
        <f t="shared" si="0"/>
        <v>12.048192771084349</v>
      </c>
      <c r="E13" s="39">
        <f t="shared" si="1"/>
        <v>-0.17702310859657874</v>
      </c>
      <c r="F13" s="4">
        <v>90</v>
      </c>
      <c r="G13" s="11">
        <v>8.74</v>
      </c>
      <c r="H13" s="11">
        <v>0.82</v>
      </c>
      <c r="I13" s="6">
        <f t="shared" si="2"/>
        <v>12.195121951219512</v>
      </c>
      <c r="J13" s="39">
        <f t="shared" si="3"/>
        <v>-0.18360617210508098</v>
      </c>
    </row>
    <row r="14" spans="1:10" x14ac:dyDescent="0.2">
      <c r="A14" s="4">
        <v>100</v>
      </c>
      <c r="B14" s="11">
        <v>9.69</v>
      </c>
      <c r="C14" s="11">
        <f t="shared" si="4"/>
        <v>0.90000000000000036</v>
      </c>
      <c r="D14" s="6">
        <f t="shared" si="0"/>
        <v>11.111111111111107</v>
      </c>
      <c r="E14" s="39">
        <f t="shared" si="1"/>
        <v>-1.0412018444147122</v>
      </c>
      <c r="F14" s="4">
        <v>100</v>
      </c>
      <c r="G14" s="11">
        <v>9.58</v>
      </c>
      <c r="H14" s="11">
        <v>0.84</v>
      </c>
      <c r="I14" s="6">
        <f t="shared" si="2"/>
        <v>11.904761904761905</v>
      </c>
      <c r="J14" s="39">
        <f t="shared" si="3"/>
        <v>-0.34566672197334197</v>
      </c>
    </row>
  </sheetData>
  <mergeCells count="3">
    <mergeCell ref="A1:H1"/>
    <mergeCell ref="A2:E2"/>
    <mergeCell ref="F2:J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Generating Split Times</vt:lpstr>
      <vt:lpstr>Generating Velocities</vt:lpstr>
      <vt:lpstr>Generating Accelerations</vt:lpstr>
      <vt:lpstr>Averaging Averages</vt:lpstr>
      <vt:lpstr>Graphs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Tyler Wingard</dc:creator>
  <cp:lastModifiedBy>Tyler Wingard</cp:lastModifiedBy>
  <dcterms:created xsi:type="dcterms:W3CDTF">2011-07-05T18:25:15Z</dcterms:created>
  <dcterms:modified xsi:type="dcterms:W3CDTF">2011-07-05T22:38:41Z</dcterms:modified>
</cp:coreProperties>
</file>