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report\"/>
    </mc:Choice>
  </mc:AlternateContent>
  <xr:revisionPtr revIDLastSave="0" documentId="8_{1F84C16F-45A3-482F-A3AD-08CB39FD5FDD}" xr6:coauthVersionLast="47" xr6:coauthVersionMax="47" xr10:uidLastSave="{00000000-0000-0000-0000-000000000000}"/>
  <bookViews>
    <workbookView xWindow="-108" yWindow="-108" windowWidth="23256" windowHeight="12456" firstSheet="1" activeTab="4" xr2:uid="{6D20E0E3-5492-45D7-A244-95023D696E52}"/>
  </bookViews>
  <sheets>
    <sheet name="Figure Evaluation test set 1" sheetId="3" r:id="rId1"/>
    <sheet name="Figure Evaluation test set 2" sheetId="5" r:id="rId2"/>
    <sheet name="Thoery Evaluation test set 1" sheetId="1" r:id="rId3"/>
    <sheet name="Thoery Evaluation test set 2" sheetId="6" r:id="rId4"/>
    <sheet name="Thoery Evaluation test set 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" i="3" l="1"/>
  <c r="W6" i="3" s="1"/>
  <c r="CC5" i="6"/>
  <c r="CC10" i="6"/>
  <c r="CC12" i="6"/>
  <c r="CC13" i="6"/>
  <c r="BZ5" i="6"/>
  <c r="BZ6" i="6"/>
  <c r="CC6" i="6" s="1"/>
  <c r="BZ7" i="6"/>
  <c r="CC7" i="6" s="1"/>
  <c r="BZ8" i="6"/>
  <c r="CC8" i="6" s="1"/>
  <c r="BZ9" i="6"/>
  <c r="CC9" i="6" s="1"/>
  <c r="BZ10" i="6"/>
  <c r="BZ11" i="6"/>
  <c r="CC11" i="6" s="1"/>
  <c r="BZ12" i="6"/>
  <c r="BZ13" i="6"/>
  <c r="BZ4" i="6"/>
  <c r="S13" i="6"/>
  <c r="O13" i="6"/>
  <c r="L13" i="6"/>
  <c r="I13" i="6"/>
  <c r="D13" i="6"/>
  <c r="AF13" i="6" s="1"/>
  <c r="BH13" i="6" s="1"/>
  <c r="BK13" i="6" s="1"/>
  <c r="Z12" i="6"/>
  <c r="BQ12" i="6" s="1"/>
  <c r="BT12" i="6" s="1"/>
  <c r="S12" i="6"/>
  <c r="O12" i="6"/>
  <c r="L12" i="6"/>
  <c r="I12" i="6"/>
  <c r="W12" i="6" s="1"/>
  <c r="D12" i="6"/>
  <c r="AC12" i="6" s="1"/>
  <c r="AY12" i="6" s="1"/>
  <c r="BB12" i="6" s="1"/>
  <c r="AC11" i="6"/>
  <c r="AY11" i="6" s="1"/>
  <c r="BB11" i="6" s="1"/>
  <c r="W11" i="6"/>
  <c r="AP11" i="6" s="1"/>
  <c r="AS11" i="6" s="1"/>
  <c r="S11" i="6"/>
  <c r="O11" i="6"/>
  <c r="L11" i="6"/>
  <c r="Z11" i="6" s="1"/>
  <c r="BQ11" i="6" s="1"/>
  <c r="BT11" i="6" s="1"/>
  <c r="I11" i="6"/>
  <c r="D11" i="6"/>
  <c r="AF11" i="6" s="1"/>
  <c r="BH11" i="6" s="1"/>
  <c r="BK11" i="6" s="1"/>
  <c r="Z10" i="6"/>
  <c r="BQ10" i="6" s="1"/>
  <c r="BT10" i="6" s="1"/>
  <c r="S10" i="6"/>
  <c r="O10" i="6"/>
  <c r="L10" i="6"/>
  <c r="I10" i="6"/>
  <c r="W10" i="6" s="1"/>
  <c r="D10" i="6"/>
  <c r="AC10" i="6" s="1"/>
  <c r="AY10" i="6" s="1"/>
  <c r="BB10" i="6" s="1"/>
  <c r="AC9" i="6"/>
  <c r="AY9" i="6" s="1"/>
  <c r="BB9" i="6" s="1"/>
  <c r="W9" i="6"/>
  <c r="S9" i="6"/>
  <c r="O9" i="6"/>
  <c r="L9" i="6"/>
  <c r="Z9" i="6" s="1"/>
  <c r="BQ9" i="6" s="1"/>
  <c r="BT9" i="6" s="1"/>
  <c r="I9" i="6"/>
  <c r="D9" i="6"/>
  <c r="AF9" i="6" s="1"/>
  <c r="BH9" i="6" s="1"/>
  <c r="BK9" i="6" s="1"/>
  <c r="Z8" i="6"/>
  <c r="BQ8" i="6" s="1"/>
  <c r="BT8" i="6" s="1"/>
  <c r="S8" i="6"/>
  <c r="O8" i="6"/>
  <c r="L8" i="6"/>
  <c r="I8" i="6"/>
  <c r="W8" i="6" s="1"/>
  <c r="D8" i="6"/>
  <c r="AC8" i="6" s="1"/>
  <c r="AY8" i="6" s="1"/>
  <c r="BB8" i="6" s="1"/>
  <c r="AC7" i="6"/>
  <c r="AY7" i="6" s="1"/>
  <c r="BB7" i="6" s="1"/>
  <c r="W7" i="6"/>
  <c r="AP7" i="6" s="1"/>
  <c r="AS7" i="6" s="1"/>
  <c r="S7" i="6"/>
  <c r="O7" i="6"/>
  <c r="L7" i="6"/>
  <c r="Z7" i="6" s="1"/>
  <c r="BQ7" i="6" s="1"/>
  <c r="BT7" i="6" s="1"/>
  <c r="I7" i="6"/>
  <c r="D7" i="6"/>
  <c r="AF7" i="6" s="1"/>
  <c r="BH7" i="6" s="1"/>
  <c r="BK7" i="6" s="1"/>
  <c r="Z6" i="6"/>
  <c r="BQ6" i="6" s="1"/>
  <c r="BT6" i="6" s="1"/>
  <c r="S6" i="6"/>
  <c r="O6" i="6"/>
  <c r="L6" i="6"/>
  <c r="I6" i="6"/>
  <c r="W6" i="6" s="1"/>
  <c r="D6" i="6"/>
  <c r="AC6" i="6" s="1"/>
  <c r="AY6" i="6" s="1"/>
  <c r="BB6" i="6" s="1"/>
  <c r="AC5" i="6"/>
  <c r="AY5" i="6" s="1"/>
  <c r="BB5" i="6" s="1"/>
  <c r="W5" i="6"/>
  <c r="S5" i="6"/>
  <c r="O5" i="6"/>
  <c r="L5" i="6"/>
  <c r="Z5" i="6" s="1"/>
  <c r="BQ5" i="6" s="1"/>
  <c r="BT5" i="6" s="1"/>
  <c r="I5" i="6"/>
  <c r="D5" i="6"/>
  <c r="AF5" i="6" s="1"/>
  <c r="BH5" i="6" s="1"/>
  <c r="BK5" i="6" s="1"/>
  <c r="Z4" i="6"/>
  <c r="BQ4" i="6" s="1"/>
  <c r="BT4" i="6" s="1"/>
  <c r="S4" i="6"/>
  <c r="O4" i="6"/>
  <c r="L4" i="6"/>
  <c r="I4" i="6"/>
  <c r="D4" i="6"/>
  <c r="AF4" i="6" s="1"/>
  <c r="BH4" i="6" s="1"/>
  <c r="BK4" i="6" s="1"/>
  <c r="F17" i="5"/>
  <c r="G17" i="5" s="1"/>
  <c r="K17" i="5" s="1"/>
  <c r="F18" i="5"/>
  <c r="G18" i="5" s="1"/>
  <c r="K18" i="5" s="1"/>
  <c r="F19" i="5"/>
  <c r="G19" i="5" s="1"/>
  <c r="K19" i="5" s="1"/>
  <c r="F20" i="5"/>
  <c r="G20" i="5" s="1"/>
  <c r="K20" i="5" s="1"/>
  <c r="F21" i="5"/>
  <c r="G21" i="5" s="1"/>
  <c r="K21" i="5" s="1"/>
  <c r="N21" i="5" s="1"/>
  <c r="V21" i="5" s="1"/>
  <c r="W21" i="5" s="1"/>
  <c r="F22" i="5"/>
  <c r="G22" i="5" s="1"/>
  <c r="K22" i="5" s="1"/>
  <c r="F23" i="5"/>
  <c r="G23" i="5" s="1"/>
  <c r="K23" i="5" s="1"/>
  <c r="F24" i="5"/>
  <c r="G24" i="5" s="1"/>
  <c r="K24" i="5" s="1"/>
  <c r="F25" i="5"/>
  <c r="G25" i="5" s="1"/>
  <c r="K25" i="5" s="1"/>
  <c r="F26" i="5"/>
  <c r="G26" i="5" s="1"/>
  <c r="K26" i="5" s="1"/>
  <c r="F27" i="5"/>
  <c r="G27" i="5" s="1"/>
  <c r="K27" i="5" s="1"/>
  <c r="F28" i="5"/>
  <c r="G28" i="5" s="1"/>
  <c r="K28" i="5" s="1"/>
  <c r="F29" i="5"/>
  <c r="G29" i="5" s="1"/>
  <c r="K29" i="5" s="1"/>
  <c r="F30" i="5"/>
  <c r="G30" i="5" s="1"/>
  <c r="K30" i="5" s="1"/>
  <c r="F16" i="5"/>
  <c r="G16" i="5" s="1"/>
  <c r="K16" i="5" s="1"/>
  <c r="F10" i="5"/>
  <c r="G10" i="5" s="1"/>
  <c r="J21" i="5"/>
  <c r="J26" i="5"/>
  <c r="N26" i="5" s="1"/>
  <c r="V26" i="5" s="1"/>
  <c r="W26" i="5" s="1"/>
  <c r="J29" i="5"/>
  <c r="J30" i="5"/>
  <c r="C30" i="5"/>
  <c r="C29" i="5"/>
  <c r="C28" i="5"/>
  <c r="J28" i="5" s="1"/>
  <c r="N28" i="5" s="1"/>
  <c r="V28" i="5" s="1"/>
  <c r="W28" i="5" s="1"/>
  <c r="C27" i="5"/>
  <c r="J27" i="5" s="1"/>
  <c r="N27" i="5" s="1"/>
  <c r="V27" i="5" s="1"/>
  <c r="W27" i="5" s="1"/>
  <c r="C26" i="5"/>
  <c r="C25" i="5"/>
  <c r="J25" i="5" s="1"/>
  <c r="N25" i="5" s="1"/>
  <c r="V25" i="5" s="1"/>
  <c r="W25" i="5" s="1"/>
  <c r="C24" i="5"/>
  <c r="J24" i="5" s="1"/>
  <c r="C23" i="5"/>
  <c r="J23" i="5" s="1"/>
  <c r="C22" i="5"/>
  <c r="J22" i="5" s="1"/>
  <c r="C21" i="5"/>
  <c r="C20" i="5"/>
  <c r="J20" i="5" s="1"/>
  <c r="N20" i="5" s="1"/>
  <c r="V20" i="5" s="1"/>
  <c r="W20" i="5" s="1"/>
  <c r="C19" i="5"/>
  <c r="J19" i="5" s="1"/>
  <c r="N19" i="5" s="1"/>
  <c r="V19" i="5" s="1"/>
  <c r="W19" i="5" s="1"/>
  <c r="C18" i="5"/>
  <c r="J18" i="5" s="1"/>
  <c r="N18" i="5" s="1"/>
  <c r="V18" i="5" s="1"/>
  <c r="W18" i="5" s="1"/>
  <c r="C17" i="5"/>
  <c r="J17" i="5" s="1"/>
  <c r="N17" i="5" s="1"/>
  <c r="V17" i="5" s="1"/>
  <c r="W17" i="5" s="1"/>
  <c r="C16" i="5"/>
  <c r="J16" i="5" s="1"/>
  <c r="F6" i="5"/>
  <c r="G6" i="5" s="1"/>
  <c r="F15" i="5"/>
  <c r="G15" i="5" s="1"/>
  <c r="K15" i="5" s="1"/>
  <c r="C15" i="5"/>
  <c r="J15" i="5" s="1"/>
  <c r="F14" i="5"/>
  <c r="G14" i="5" s="1"/>
  <c r="K14" i="5" s="1"/>
  <c r="C14" i="5"/>
  <c r="J14" i="5" s="1"/>
  <c r="N14" i="5" s="1"/>
  <c r="V14" i="5" s="1"/>
  <c r="W14" i="5" s="1"/>
  <c r="F13" i="5"/>
  <c r="G13" i="5" s="1"/>
  <c r="K13" i="5" s="1"/>
  <c r="C13" i="5"/>
  <c r="J13" i="5" s="1"/>
  <c r="F12" i="5"/>
  <c r="G12" i="5" s="1"/>
  <c r="K12" i="5" s="1"/>
  <c r="C12" i="5"/>
  <c r="J12" i="5" s="1"/>
  <c r="F11" i="5"/>
  <c r="G11" i="5" s="1"/>
  <c r="K11" i="5" s="1"/>
  <c r="C11" i="5"/>
  <c r="J11" i="5" s="1"/>
  <c r="N11" i="5" s="1"/>
  <c r="V11" i="5" s="1"/>
  <c r="C10" i="5"/>
  <c r="J10" i="5" s="1"/>
  <c r="F9" i="5"/>
  <c r="G9" i="5" s="1"/>
  <c r="K9" i="5" s="1"/>
  <c r="C9" i="5"/>
  <c r="J9" i="5" s="1"/>
  <c r="F8" i="5"/>
  <c r="G8" i="5" s="1"/>
  <c r="K8" i="5" s="1"/>
  <c r="C8" i="5"/>
  <c r="J8" i="5" s="1"/>
  <c r="N8" i="5" s="1"/>
  <c r="V8" i="5" s="1"/>
  <c r="F7" i="5"/>
  <c r="G7" i="5" s="1"/>
  <c r="K7" i="5" s="1"/>
  <c r="C7" i="5"/>
  <c r="J7" i="5" s="1"/>
  <c r="C6" i="5"/>
  <c r="J6" i="5" s="1"/>
  <c r="S28" i="4"/>
  <c r="S27" i="4"/>
  <c r="S26" i="4"/>
  <c r="S25" i="4"/>
  <c r="S24" i="4"/>
  <c r="S23" i="4"/>
  <c r="S22" i="4"/>
  <c r="S21" i="4"/>
  <c r="O28" i="4"/>
  <c r="O27" i="4"/>
  <c r="O26" i="4"/>
  <c r="O25" i="4"/>
  <c r="O24" i="4"/>
  <c r="O23" i="4"/>
  <c r="O22" i="4"/>
  <c r="O21" i="4"/>
  <c r="L28" i="4"/>
  <c r="L27" i="4"/>
  <c r="L26" i="4"/>
  <c r="L25" i="4"/>
  <c r="L24" i="4"/>
  <c r="L23" i="4"/>
  <c r="L22" i="4"/>
  <c r="L21" i="4"/>
  <c r="I28" i="4"/>
  <c r="I27" i="4"/>
  <c r="I26" i="4"/>
  <c r="I25" i="4"/>
  <c r="I24" i="4"/>
  <c r="I23" i="4"/>
  <c r="I22" i="4"/>
  <c r="I21" i="4"/>
  <c r="S20" i="4"/>
  <c r="O20" i="4"/>
  <c r="L20" i="4"/>
  <c r="I20" i="4"/>
  <c r="S19" i="4"/>
  <c r="O19" i="4"/>
  <c r="L19" i="4"/>
  <c r="I19" i="4"/>
  <c r="S18" i="4"/>
  <c r="O18" i="4"/>
  <c r="L18" i="4"/>
  <c r="I18" i="4"/>
  <c r="S17" i="4"/>
  <c r="O17" i="4"/>
  <c r="L17" i="4"/>
  <c r="I17" i="4"/>
  <c r="D28" i="4"/>
  <c r="AC28" i="4" s="1"/>
  <c r="D23" i="4"/>
  <c r="W23" i="4" s="1"/>
  <c r="D24" i="4"/>
  <c r="AC24" i="4" s="1"/>
  <c r="D25" i="4"/>
  <c r="AC25" i="4" s="1"/>
  <c r="D26" i="4"/>
  <c r="Z26" i="4" s="1"/>
  <c r="D27" i="4"/>
  <c r="Z27" i="4" s="1"/>
  <c r="D22" i="4"/>
  <c r="D21" i="4"/>
  <c r="D20" i="4"/>
  <c r="D19" i="4"/>
  <c r="D18" i="4"/>
  <c r="D17" i="4"/>
  <c r="W17" i="4" s="1"/>
  <c r="I16" i="4"/>
  <c r="L16" i="4"/>
  <c r="O16" i="4"/>
  <c r="S16" i="4"/>
  <c r="D16" i="4"/>
  <c r="Z16" i="4" s="1"/>
  <c r="S15" i="4"/>
  <c r="O15" i="4"/>
  <c r="L15" i="4"/>
  <c r="I15" i="4"/>
  <c r="D15" i="4"/>
  <c r="AF15" i="4" s="1"/>
  <c r="S14" i="4"/>
  <c r="O14" i="4"/>
  <c r="L14" i="4"/>
  <c r="I14" i="4"/>
  <c r="D14" i="4"/>
  <c r="W14" i="4" s="1"/>
  <c r="S13" i="4"/>
  <c r="O13" i="4"/>
  <c r="L13" i="4"/>
  <c r="I13" i="4"/>
  <c r="D13" i="4"/>
  <c r="S12" i="4"/>
  <c r="O12" i="4"/>
  <c r="L12" i="4"/>
  <c r="I12" i="4"/>
  <c r="D12" i="4"/>
  <c r="W12" i="4" s="1"/>
  <c r="S11" i="4"/>
  <c r="O11" i="4"/>
  <c r="L11" i="4"/>
  <c r="I11" i="4"/>
  <c r="D11" i="4"/>
  <c r="S10" i="4"/>
  <c r="O10" i="4"/>
  <c r="L10" i="4"/>
  <c r="I10" i="4"/>
  <c r="D10" i="4"/>
  <c r="S9" i="4"/>
  <c r="O9" i="4"/>
  <c r="L9" i="4"/>
  <c r="I9" i="4"/>
  <c r="D9" i="4"/>
  <c r="S8" i="4"/>
  <c r="O8" i="4"/>
  <c r="L8" i="4"/>
  <c r="I8" i="4"/>
  <c r="D8" i="4"/>
  <c r="W8" i="4" s="1"/>
  <c r="S7" i="4"/>
  <c r="O7" i="4"/>
  <c r="L7" i="4"/>
  <c r="I7" i="4"/>
  <c r="D7" i="4"/>
  <c r="AF7" i="4" s="1"/>
  <c r="S6" i="4"/>
  <c r="O6" i="4"/>
  <c r="L6" i="4"/>
  <c r="I6" i="4"/>
  <c r="D6" i="4"/>
  <c r="W6" i="4" s="1"/>
  <c r="S5" i="4"/>
  <c r="O5" i="4"/>
  <c r="L5" i="4"/>
  <c r="I5" i="4"/>
  <c r="D5" i="4"/>
  <c r="S4" i="4"/>
  <c r="O4" i="4"/>
  <c r="L4" i="4"/>
  <c r="I4" i="4"/>
  <c r="D4" i="4"/>
  <c r="C6" i="3"/>
  <c r="J6" i="3" s="1"/>
  <c r="F7" i="3"/>
  <c r="G7" i="3" s="1"/>
  <c r="F8" i="3"/>
  <c r="G8" i="3" s="1"/>
  <c r="M8" i="3" s="1"/>
  <c r="F9" i="3"/>
  <c r="G9" i="3" s="1"/>
  <c r="F10" i="3"/>
  <c r="G10" i="3" s="1"/>
  <c r="M10" i="3" s="1"/>
  <c r="F11" i="3"/>
  <c r="G11" i="3" s="1"/>
  <c r="M11" i="3" s="1"/>
  <c r="F12" i="3"/>
  <c r="G12" i="3" s="1"/>
  <c r="M12" i="3" s="1"/>
  <c r="F13" i="3"/>
  <c r="G13" i="3" s="1"/>
  <c r="M13" i="3" s="1"/>
  <c r="F14" i="3"/>
  <c r="G14" i="3" s="1"/>
  <c r="M14" i="3" s="1"/>
  <c r="F15" i="3"/>
  <c r="G15" i="3" s="1"/>
  <c r="F6" i="3"/>
  <c r="G6" i="3" s="1"/>
  <c r="M6" i="3" s="1"/>
  <c r="S4" i="1"/>
  <c r="O4" i="1"/>
  <c r="L5" i="1"/>
  <c r="L6" i="1"/>
  <c r="L7" i="1"/>
  <c r="L8" i="1"/>
  <c r="L9" i="1"/>
  <c r="L10" i="1"/>
  <c r="L11" i="1"/>
  <c r="L12" i="1"/>
  <c r="L13" i="1"/>
  <c r="L4" i="1"/>
  <c r="D4" i="1"/>
  <c r="W4" i="1" s="1"/>
  <c r="I4" i="1"/>
  <c r="C15" i="3"/>
  <c r="J15" i="3" s="1"/>
  <c r="C7" i="3"/>
  <c r="J7" i="3" s="1"/>
  <c r="C8" i="3"/>
  <c r="C9" i="3"/>
  <c r="J9" i="3" s="1"/>
  <c r="C10" i="3"/>
  <c r="J10" i="3" s="1"/>
  <c r="C11" i="3"/>
  <c r="J11" i="3" s="1"/>
  <c r="C14" i="3"/>
  <c r="C13" i="3"/>
  <c r="J13" i="3" s="1"/>
  <c r="C12" i="3"/>
  <c r="J12" i="3" s="1"/>
  <c r="O5" i="1"/>
  <c r="O6" i="1"/>
  <c r="O7" i="1"/>
  <c r="O8" i="1"/>
  <c r="O9" i="1"/>
  <c r="O10" i="1"/>
  <c r="O11" i="1"/>
  <c r="O12" i="1"/>
  <c r="O13" i="1"/>
  <c r="S13" i="1"/>
  <c r="S12" i="1"/>
  <c r="S11" i="1"/>
  <c r="I13" i="1"/>
  <c r="I12" i="1"/>
  <c r="I11" i="1"/>
  <c r="I10" i="1"/>
  <c r="S10" i="1"/>
  <c r="S9" i="1"/>
  <c r="I9" i="1"/>
  <c r="D13" i="1"/>
  <c r="Z13" i="1" s="1"/>
  <c r="BQ13" i="1" s="1"/>
  <c r="BT13" i="1" s="1"/>
  <c r="D12" i="1"/>
  <c r="AC12" i="1" s="1"/>
  <c r="D11" i="1"/>
  <c r="AF11" i="1" s="1"/>
  <c r="D10" i="1"/>
  <c r="AF10" i="1" s="1"/>
  <c r="D9" i="1"/>
  <c r="AC9" i="1" s="1"/>
  <c r="AY9" i="1" s="1"/>
  <c r="BB9" i="1" s="1"/>
  <c r="S5" i="1"/>
  <c r="S6" i="1"/>
  <c r="S7" i="1"/>
  <c r="S8" i="1"/>
  <c r="I8" i="1"/>
  <c r="D8" i="1"/>
  <c r="I7" i="1"/>
  <c r="D7" i="1"/>
  <c r="AF7" i="1" s="1"/>
  <c r="D6" i="1"/>
  <c r="Z6" i="1" s="1"/>
  <c r="BQ6" i="1" s="1"/>
  <c r="BT6" i="1" s="1"/>
  <c r="I6" i="1"/>
  <c r="I5" i="1"/>
  <c r="D5" i="1"/>
  <c r="Z5" i="1" s="1"/>
  <c r="BQ5" i="1" s="1"/>
  <c r="BT5" i="1" s="1"/>
  <c r="AP6" i="6" l="1"/>
  <c r="AS6" i="6" s="1"/>
  <c r="AP10" i="6"/>
  <c r="AS10" i="6" s="1"/>
  <c r="BW4" i="6"/>
  <c r="AP8" i="6"/>
  <c r="AS8" i="6" s="1"/>
  <c r="AP12" i="6"/>
  <c r="AS12" i="6" s="1"/>
  <c r="AP5" i="6"/>
  <c r="AS5" i="6" s="1"/>
  <c r="AP9" i="6"/>
  <c r="AS9" i="6" s="1"/>
  <c r="W4" i="6"/>
  <c r="AF6" i="6"/>
  <c r="BH6" i="6" s="1"/>
  <c r="BK6" i="6" s="1"/>
  <c r="BN4" i="6" s="1"/>
  <c r="AF8" i="6"/>
  <c r="BH8" i="6" s="1"/>
  <c r="BK8" i="6" s="1"/>
  <c r="AF10" i="6"/>
  <c r="BH10" i="6" s="1"/>
  <c r="BK10" i="6" s="1"/>
  <c r="AF12" i="6"/>
  <c r="BH12" i="6" s="1"/>
  <c r="BK12" i="6" s="1"/>
  <c r="W13" i="6"/>
  <c r="AC4" i="6"/>
  <c r="AY4" i="6" s="1"/>
  <c r="BB4" i="6" s="1"/>
  <c r="Z13" i="6"/>
  <c r="BQ13" i="6" s="1"/>
  <c r="BT13" i="6" s="1"/>
  <c r="AC13" i="6"/>
  <c r="AY13" i="6" s="1"/>
  <c r="BB13" i="6" s="1"/>
  <c r="N22" i="5"/>
  <c r="V22" i="5" s="1"/>
  <c r="W22" i="5" s="1"/>
  <c r="N23" i="5"/>
  <c r="V23" i="5" s="1"/>
  <c r="W23" i="5" s="1"/>
  <c r="N30" i="5"/>
  <c r="V30" i="5" s="1"/>
  <c r="W30" i="5" s="1"/>
  <c r="N16" i="5"/>
  <c r="V16" i="5" s="1"/>
  <c r="W16" i="5" s="1"/>
  <c r="N24" i="5"/>
  <c r="V24" i="5" s="1"/>
  <c r="W24" i="5" s="1"/>
  <c r="N29" i="5"/>
  <c r="V29" i="5" s="1"/>
  <c r="W29" i="5" s="1"/>
  <c r="W8" i="1"/>
  <c r="W21" i="4"/>
  <c r="AJ21" i="4" s="1"/>
  <c r="AP21" i="4" s="1"/>
  <c r="AS21" i="4" s="1"/>
  <c r="Z21" i="4"/>
  <c r="AC21" i="4"/>
  <c r="AF21" i="4"/>
  <c r="W28" i="4"/>
  <c r="AF9" i="1"/>
  <c r="BH9" i="1" s="1"/>
  <c r="BK9" i="1" s="1"/>
  <c r="W10" i="4"/>
  <c r="AF14" i="4"/>
  <c r="W27" i="4"/>
  <c r="N9" i="5"/>
  <c r="V9" i="5" s="1"/>
  <c r="AF8" i="1"/>
  <c r="BH8" i="1" s="1"/>
  <c r="BK8" i="1" s="1"/>
  <c r="AC19" i="4"/>
  <c r="Z28" i="4"/>
  <c r="AF19" i="4"/>
  <c r="AC23" i="4"/>
  <c r="AF6" i="1"/>
  <c r="AF28" i="4"/>
  <c r="N15" i="5"/>
  <c r="V15" i="5" s="1"/>
  <c r="W15" i="5" s="1"/>
  <c r="AF13" i="1"/>
  <c r="AF5" i="1"/>
  <c r="W26" i="4"/>
  <c r="AC26" i="4"/>
  <c r="AF12" i="1"/>
  <c r="AC4" i="4"/>
  <c r="AF11" i="4"/>
  <c r="AC20" i="4"/>
  <c r="N12" i="5"/>
  <c r="V12" i="5" s="1"/>
  <c r="W12" i="5" s="1"/>
  <c r="K10" i="5"/>
  <c r="N10" i="5" s="1"/>
  <c r="V10" i="5" s="1"/>
  <c r="W10" i="5" s="1"/>
  <c r="W9" i="5"/>
  <c r="W8" i="5"/>
  <c r="N7" i="5"/>
  <c r="V7" i="5" s="1"/>
  <c r="W7" i="5" s="1"/>
  <c r="N13" i="5"/>
  <c r="V13" i="5" s="1"/>
  <c r="W13" i="5" s="1"/>
  <c r="W11" i="5"/>
  <c r="K6" i="5"/>
  <c r="N6" i="5" s="1"/>
  <c r="V6" i="5" s="1"/>
  <c r="W6" i="5" s="1"/>
  <c r="AC8" i="3"/>
  <c r="AD8" i="3" s="1"/>
  <c r="V13" i="3"/>
  <c r="W13" i="3" s="1"/>
  <c r="AC14" i="3"/>
  <c r="AD14" i="3" s="1"/>
  <c r="AC13" i="3"/>
  <c r="AD13" i="3" s="1"/>
  <c r="V11" i="3"/>
  <c r="W11" i="3" s="1"/>
  <c r="J8" i="3"/>
  <c r="V8" i="3" s="1"/>
  <c r="W8" i="3" s="1"/>
  <c r="M9" i="3"/>
  <c r="AC9" i="3" s="1"/>
  <c r="AD9" i="3" s="1"/>
  <c r="V10" i="3"/>
  <c r="W10" i="3" s="1"/>
  <c r="AC11" i="3"/>
  <c r="AD11" i="3" s="1"/>
  <c r="V9" i="3"/>
  <c r="W9" i="3" s="1"/>
  <c r="AC10" i="3"/>
  <c r="AD10" i="3" s="1"/>
  <c r="J14" i="3"/>
  <c r="V14" i="3" s="1"/>
  <c r="W14" i="3" s="1"/>
  <c r="M15" i="3"/>
  <c r="AC15" i="3" s="1"/>
  <c r="AD15" i="3" s="1"/>
  <c r="M7" i="3"/>
  <c r="AC7" i="3" s="1"/>
  <c r="AD7" i="3" s="1"/>
  <c r="AC12" i="3"/>
  <c r="AD12" i="3" s="1"/>
  <c r="V7" i="3"/>
  <c r="W7" i="3" s="1"/>
  <c r="V12" i="3"/>
  <c r="W12" i="3" s="1"/>
  <c r="V15" i="3"/>
  <c r="W15" i="3" s="1"/>
  <c r="AJ28" i="4"/>
  <c r="AP28" i="4" s="1"/>
  <c r="AS28" i="4" s="1"/>
  <c r="AC22" i="4"/>
  <c r="Z7" i="4"/>
  <c r="Z8" i="4"/>
  <c r="Z11" i="4"/>
  <c r="Z12" i="4"/>
  <c r="W15" i="4"/>
  <c r="AF16" i="4"/>
  <c r="Z18" i="4"/>
  <c r="AF23" i="4"/>
  <c r="W25" i="4"/>
  <c r="Z23" i="4"/>
  <c r="AJ23" i="4" s="1"/>
  <c r="AP23" i="4" s="1"/>
  <c r="AS23" i="4" s="1"/>
  <c r="AF27" i="4"/>
  <c r="AF17" i="4"/>
  <c r="Z25" i="4"/>
  <c r="W18" i="4"/>
  <c r="Z22" i="4"/>
  <c r="Z24" i="4"/>
  <c r="AC7" i="4"/>
  <c r="AC8" i="4"/>
  <c r="AC11" i="4"/>
  <c r="AC12" i="4"/>
  <c r="Z15" i="4"/>
  <c r="AC16" i="4"/>
  <c r="AC18" i="4"/>
  <c r="W20" i="4"/>
  <c r="AF24" i="4"/>
  <c r="W24" i="4"/>
  <c r="AJ24" i="4" s="1"/>
  <c r="AP24" i="4" s="1"/>
  <c r="AS24" i="4" s="1"/>
  <c r="AF26" i="4"/>
  <c r="W22" i="4"/>
  <c r="AF22" i="4"/>
  <c r="AF5" i="4"/>
  <c r="AF9" i="4"/>
  <c r="AF13" i="4"/>
  <c r="AC15" i="4"/>
  <c r="AF18" i="4"/>
  <c r="Z20" i="4"/>
  <c r="AF25" i="4"/>
  <c r="AJ25" i="4" s="1"/>
  <c r="AP25" i="4" s="1"/>
  <c r="AS25" i="4" s="1"/>
  <c r="AC27" i="4"/>
  <c r="AJ27" i="4" s="1"/>
  <c r="AP27" i="4" s="1"/>
  <c r="AS27" i="4" s="1"/>
  <c r="Z5" i="4"/>
  <c r="Z6" i="4"/>
  <c r="Z9" i="4"/>
  <c r="Z10" i="4"/>
  <c r="Z13" i="4"/>
  <c r="Z14" i="4"/>
  <c r="W16" i="4"/>
  <c r="Z17" i="4"/>
  <c r="AJ17" i="4" s="1"/>
  <c r="AP17" i="4" s="1"/>
  <c r="AS17" i="4" s="1"/>
  <c r="W19" i="4"/>
  <c r="AF20" i="4"/>
  <c r="AF4" i="4"/>
  <c r="AC5" i="4"/>
  <c r="AC6" i="4"/>
  <c r="AC9" i="4"/>
  <c r="AC10" i="4"/>
  <c r="AC13" i="4"/>
  <c r="AC14" i="4"/>
  <c r="AC17" i="4"/>
  <c r="Z19" i="4"/>
  <c r="W4" i="4"/>
  <c r="AF6" i="4"/>
  <c r="AF8" i="4"/>
  <c r="AF10" i="4"/>
  <c r="AF12" i="4"/>
  <c r="Z4" i="4"/>
  <c r="W5" i="4"/>
  <c r="W7" i="4"/>
  <c r="W9" i="4"/>
  <c r="W11" i="4"/>
  <c r="W13" i="4"/>
  <c r="Z11" i="1"/>
  <c r="BQ11" i="1" s="1"/>
  <c r="BT11" i="1" s="1"/>
  <c r="Z10" i="1"/>
  <c r="BQ10" i="1" s="1"/>
  <c r="BT10" i="1" s="1"/>
  <c r="Z7" i="1"/>
  <c r="BQ7" i="1" s="1"/>
  <c r="BT7" i="1" s="1"/>
  <c r="BH13" i="1"/>
  <c r="BK13" i="1" s="1"/>
  <c r="AC6" i="3"/>
  <c r="AD6" i="3" s="1"/>
  <c r="AF6" i="3" s="1"/>
  <c r="W10" i="1"/>
  <c r="AC13" i="1"/>
  <c r="AY13" i="1" s="1"/>
  <c r="BB13" i="1" s="1"/>
  <c r="Z9" i="1"/>
  <c r="BQ9" i="1" s="1"/>
  <c r="BT9" i="1" s="1"/>
  <c r="W13" i="1"/>
  <c r="AC11" i="1"/>
  <c r="AY11" i="1" s="1"/>
  <c r="BB11" i="1" s="1"/>
  <c r="W9" i="1"/>
  <c r="W12" i="1"/>
  <c r="Z12" i="1"/>
  <c r="BQ12" i="1" s="1"/>
  <c r="BT12" i="1" s="1"/>
  <c r="AC10" i="1"/>
  <c r="AY10" i="1" s="1"/>
  <c r="BB10" i="1" s="1"/>
  <c r="AC8" i="1"/>
  <c r="BH10" i="1"/>
  <c r="BK10" i="1" s="1"/>
  <c r="BH11" i="1"/>
  <c r="BK11" i="1" s="1"/>
  <c r="AC7" i="1"/>
  <c r="AY7" i="1" s="1"/>
  <c r="BB7" i="1" s="1"/>
  <c r="Z4" i="1"/>
  <c r="BQ4" i="1" s="1"/>
  <c r="BT4" i="1" s="1"/>
  <c r="Z8" i="1"/>
  <c r="BQ8" i="1" s="1"/>
  <c r="BT8" i="1" s="1"/>
  <c r="BH12" i="1"/>
  <c r="BK12" i="1" s="1"/>
  <c r="AC6" i="1"/>
  <c r="AY12" i="1"/>
  <c r="BB12" i="1" s="1"/>
  <c r="AC5" i="1"/>
  <c r="W11" i="1"/>
  <c r="BH6" i="1"/>
  <c r="BK6" i="1" s="1"/>
  <c r="BH5" i="1"/>
  <c r="BK5" i="1" s="1"/>
  <c r="BH7" i="1"/>
  <c r="BK7" i="1" s="1"/>
  <c r="AC4" i="1"/>
  <c r="AY4" i="1" s="1"/>
  <c r="BB4" i="1" s="1"/>
  <c r="AY6" i="1"/>
  <c r="BB6" i="1" s="1"/>
  <c r="W6" i="1"/>
  <c r="AY5" i="1"/>
  <c r="BB5" i="1" s="1"/>
  <c r="W5" i="1"/>
  <c r="AF4" i="1"/>
  <c r="W7" i="1"/>
  <c r="AY8" i="1"/>
  <c r="BB8" i="1" s="1"/>
  <c r="AP4" i="1"/>
  <c r="AS4" i="1" s="1"/>
  <c r="BE4" i="6" l="1"/>
  <c r="AP4" i="6"/>
  <c r="AS4" i="6" s="1"/>
  <c r="CC4" i="6"/>
  <c r="CF4" i="6" s="1"/>
  <c r="AP13" i="6"/>
  <c r="AS13" i="6" s="1"/>
  <c r="Y6" i="3"/>
  <c r="AP12" i="1"/>
  <c r="AS12" i="1" s="1"/>
  <c r="AJ12" i="1"/>
  <c r="BZ12" i="1" s="1"/>
  <c r="CC12" i="1" s="1"/>
  <c r="AP7" i="1"/>
  <c r="AS7" i="1" s="1"/>
  <c r="AJ7" i="1"/>
  <c r="BZ7" i="1" s="1"/>
  <c r="CC7" i="1" s="1"/>
  <c r="AP9" i="1"/>
  <c r="AS9" i="1" s="1"/>
  <c r="AJ9" i="1"/>
  <c r="BZ9" i="1" s="1"/>
  <c r="CC9" i="1" s="1"/>
  <c r="AJ18" i="4"/>
  <c r="AP18" i="4" s="1"/>
  <c r="AS18" i="4" s="1"/>
  <c r="AJ26" i="4"/>
  <c r="Y6" i="5"/>
  <c r="AJ8" i="4"/>
  <c r="AP8" i="4" s="1"/>
  <c r="AS8" i="4" s="1"/>
  <c r="AP13" i="1"/>
  <c r="AS13" i="1" s="1"/>
  <c r="AJ13" i="1"/>
  <c r="BZ13" i="1" s="1"/>
  <c r="CC13" i="1" s="1"/>
  <c r="AJ4" i="1"/>
  <c r="BZ4" i="1" s="1"/>
  <c r="CC4" i="1" s="1"/>
  <c r="CF4" i="1" s="1"/>
  <c r="AP5" i="1"/>
  <c r="AS5" i="1" s="1"/>
  <c r="AJ5" i="1"/>
  <c r="BZ5" i="1" s="1"/>
  <c r="CC5" i="1" s="1"/>
  <c r="AP6" i="1"/>
  <c r="AS6" i="1" s="1"/>
  <c r="AJ6" i="1"/>
  <c r="BZ6" i="1" s="1"/>
  <c r="CC6" i="1" s="1"/>
  <c r="AP11" i="1"/>
  <c r="AS11" i="1" s="1"/>
  <c r="AJ11" i="1"/>
  <c r="BZ11" i="1" s="1"/>
  <c r="CC11" i="1" s="1"/>
  <c r="AP10" i="1"/>
  <c r="AS10" i="1" s="1"/>
  <c r="AJ10" i="1"/>
  <c r="BZ10" i="1" s="1"/>
  <c r="CC10" i="1" s="1"/>
  <c r="AJ12" i="4"/>
  <c r="AP12" i="4" s="1"/>
  <c r="AS12" i="4" s="1"/>
  <c r="AJ14" i="4"/>
  <c r="AP14" i="4" s="1"/>
  <c r="AS14" i="4" s="1"/>
  <c r="AJ19" i="4"/>
  <c r="AP19" i="4" s="1"/>
  <c r="AS19" i="4" s="1"/>
  <c r="AP8" i="1"/>
  <c r="AS8" i="1" s="1"/>
  <c r="AJ8" i="1"/>
  <c r="BZ8" i="1" s="1"/>
  <c r="CC8" i="1" s="1"/>
  <c r="AJ20" i="4"/>
  <c r="AP20" i="4" s="1"/>
  <c r="AS20" i="4" s="1"/>
  <c r="AJ22" i="4"/>
  <c r="AP22" i="4" s="1"/>
  <c r="AS22" i="4" s="1"/>
  <c r="AJ15" i="4"/>
  <c r="AP15" i="4" s="1"/>
  <c r="AS15" i="4" s="1"/>
  <c r="AJ16" i="4"/>
  <c r="AP16" i="4" s="1"/>
  <c r="AS16" i="4" s="1"/>
  <c r="AP26" i="4"/>
  <c r="AS26" i="4" s="1"/>
  <c r="AJ5" i="4"/>
  <c r="AP5" i="4" s="1"/>
  <c r="AS5" i="4" s="1"/>
  <c r="AJ6" i="4"/>
  <c r="AP6" i="4" s="1"/>
  <c r="AS6" i="4" s="1"/>
  <c r="AJ10" i="4"/>
  <c r="AP10" i="4" s="1"/>
  <c r="AS10" i="4" s="1"/>
  <c r="AJ13" i="4"/>
  <c r="AP13" i="4" s="1"/>
  <c r="AS13" i="4" s="1"/>
  <c r="AJ11" i="4"/>
  <c r="AP11" i="4" s="1"/>
  <c r="AS11" i="4" s="1"/>
  <c r="AJ9" i="4"/>
  <c r="AP9" i="4" s="1"/>
  <c r="AS9" i="4" s="1"/>
  <c r="AJ4" i="4"/>
  <c r="AP4" i="4" s="1"/>
  <c r="AS4" i="4" s="1"/>
  <c r="AJ7" i="4"/>
  <c r="AP7" i="4" s="1"/>
  <c r="AS7" i="4" s="1"/>
  <c r="AV4" i="1"/>
  <c r="BW4" i="1"/>
  <c r="BE4" i="1"/>
  <c r="BH4" i="1"/>
  <c r="BK4" i="1" s="1"/>
  <c r="BN4" i="1" s="1"/>
  <c r="AV4" i="6" l="1"/>
  <c r="AY4" i="4"/>
  <c r="AV4" i="4"/>
</calcChain>
</file>

<file path=xl/sharedStrings.xml><?xml version="1.0" encoding="utf-8"?>
<sst xmlns="http://schemas.openxmlformats.org/spreadsheetml/2006/main" count="159" uniqueCount="37">
  <si>
    <t>Roll</t>
  </si>
  <si>
    <t>grammar</t>
  </si>
  <si>
    <t>Keyword matching</t>
  </si>
  <si>
    <t>plagarism</t>
  </si>
  <si>
    <t>Full mark</t>
  </si>
  <si>
    <t>Match (%)</t>
  </si>
  <si>
    <t>Score out of 5</t>
  </si>
  <si>
    <t>common keyword</t>
  </si>
  <si>
    <t xml:space="preserve">common keyword </t>
  </si>
  <si>
    <t>cosine similarity</t>
  </si>
  <si>
    <t>Teacher evaluation</t>
  </si>
  <si>
    <t>Correct(%)</t>
  </si>
  <si>
    <t>Matching (%)</t>
  </si>
  <si>
    <t>match(%)</t>
  </si>
  <si>
    <t>Euclidean distance</t>
  </si>
  <si>
    <t>machine evaluation</t>
  </si>
  <si>
    <t>full mark</t>
  </si>
  <si>
    <t>teacher evaluation</t>
  </si>
  <si>
    <t>Error(%)</t>
  </si>
  <si>
    <t>Accuracy(%)</t>
  </si>
  <si>
    <t>Average Accuracy(%)</t>
  </si>
  <si>
    <t>error(%)</t>
  </si>
  <si>
    <t>Accuracy from common keyword</t>
  </si>
  <si>
    <t>Accuracy from cosine similarity</t>
  </si>
  <si>
    <t>Accuracy from Plagarism</t>
  </si>
  <si>
    <t>Accuracy</t>
  </si>
  <si>
    <t>NLP and cosine similarity</t>
  </si>
  <si>
    <t>Accuracy from NLP and cosine similarity</t>
  </si>
  <si>
    <t>Euclidean Distance</t>
  </si>
  <si>
    <t>match (%)</t>
  </si>
  <si>
    <t>Cosine Similarity</t>
  </si>
  <si>
    <t>Euclidean</t>
  </si>
  <si>
    <t>average</t>
  </si>
  <si>
    <t>Average</t>
  </si>
  <si>
    <t>Average Accuracy(%) of 1st 10</t>
  </si>
  <si>
    <t>cosine</t>
  </si>
  <si>
    <t>Average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</si>
</sst>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/>
    <xf numFmtId="0" fontId="2" fillId="2" borderId="0" xfId="2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/>
    </xf>
    <xf numFmtId="0" fontId="0" fillId="0" borderId="0" xfId="0"/>
  </cellXfs>
  <cellStyles count="3">
    <cellStyle name="Bad" xfId="2" builtinId="27"/>
    <cellStyle name="Currency" xfId="1" builtinId="4"/>
    <cellStyle name="Normal" xfId="0" builtinId="0"/>
  </cellStyles>
  <dxfs count="0"/>
  <tableStyles count="1" defaultTableStyle="TableStyleMedium2" defaultPivotStyle="PivotStyleLight16">
    <tableStyle name="Table Style 1" pivot="0" count="0" xr9:uid="{4CD5C358-A171-440A-AC7F-58357EB001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B678-6090-43E0-A2B8-DAEA80E5C403}">
  <dimension ref="A1:AJ30"/>
  <sheetViews>
    <sheetView topLeftCell="T1" workbookViewId="0">
      <selection activeCell="AD6" sqref="AD6:AD15"/>
    </sheetView>
  </sheetViews>
  <sheetFormatPr defaultRowHeight="14.4" x14ac:dyDescent="0.3"/>
  <cols>
    <col min="1" max="1" width="8.88671875" style="1"/>
  </cols>
  <sheetData>
    <row r="1" spans="1:36" x14ac:dyDescent="0.3">
      <c r="V1" s="9" t="s">
        <v>30</v>
      </c>
      <c r="W1" s="9"/>
      <c r="X1" s="9"/>
      <c r="Y1" s="9"/>
      <c r="Z1" s="9"/>
      <c r="AA1" s="4"/>
      <c r="AB1" s="9" t="s">
        <v>14</v>
      </c>
      <c r="AC1" s="9"/>
      <c r="AD1" s="9"/>
      <c r="AE1" s="9"/>
      <c r="AF1" s="9"/>
      <c r="AG1" s="9"/>
      <c r="AH1" s="9"/>
      <c r="AI1" s="5"/>
      <c r="AJ1" s="5"/>
    </row>
    <row r="2" spans="1:36" x14ac:dyDescent="0.3">
      <c r="V2" s="9"/>
      <c r="W2" s="9"/>
      <c r="X2" s="9"/>
      <c r="Y2" s="9"/>
      <c r="Z2" s="9"/>
      <c r="AA2" s="4"/>
      <c r="AB2" s="9"/>
      <c r="AC2" s="9"/>
      <c r="AD2" s="9"/>
      <c r="AE2" s="9"/>
      <c r="AF2" s="9"/>
      <c r="AG2" s="9"/>
      <c r="AH2" s="9"/>
      <c r="AI2" s="5"/>
      <c r="AJ2" s="5"/>
    </row>
    <row r="3" spans="1:36" x14ac:dyDescent="0.3">
      <c r="B3" s="8" t="s">
        <v>12</v>
      </c>
      <c r="C3" s="8"/>
      <c r="D3" s="8"/>
      <c r="E3" s="8"/>
      <c r="F3" s="8"/>
      <c r="G3" s="8"/>
      <c r="H3" s="8"/>
      <c r="I3" s="1"/>
      <c r="J3" s="9" t="s">
        <v>15</v>
      </c>
      <c r="K3" s="9"/>
      <c r="L3" s="9"/>
      <c r="M3" s="9"/>
      <c r="N3" s="9"/>
      <c r="P3" s="9" t="s">
        <v>16</v>
      </c>
      <c r="Q3" s="9"/>
      <c r="S3" s="9" t="s">
        <v>17</v>
      </c>
      <c r="T3" s="9"/>
      <c r="U3" s="4"/>
      <c r="V3" s="9" t="s">
        <v>21</v>
      </c>
      <c r="W3" s="9" t="s">
        <v>19</v>
      </c>
      <c r="Y3" s="9" t="s">
        <v>20</v>
      </c>
      <c r="Z3" s="9"/>
      <c r="AC3" s="9" t="s">
        <v>21</v>
      </c>
      <c r="AD3" s="9" t="s">
        <v>19</v>
      </c>
      <c r="AF3" s="9" t="s">
        <v>20</v>
      </c>
      <c r="AG3" s="9"/>
      <c r="AH3" s="9"/>
      <c r="AI3" s="9"/>
      <c r="AJ3" s="5"/>
    </row>
    <row r="4" spans="1:36" x14ac:dyDescent="0.3">
      <c r="B4" s="8" t="s">
        <v>9</v>
      </c>
      <c r="C4" s="8"/>
      <c r="D4" s="8"/>
      <c r="E4" s="8"/>
      <c r="F4" s="8" t="s">
        <v>28</v>
      </c>
      <c r="G4" s="8"/>
      <c r="H4" s="8"/>
      <c r="J4" s="9"/>
      <c r="K4" s="9"/>
      <c r="L4" s="9"/>
      <c r="M4" s="9"/>
      <c r="N4" s="9"/>
      <c r="P4" s="9"/>
      <c r="Q4" s="9"/>
      <c r="S4" s="9"/>
      <c r="T4" s="9"/>
      <c r="U4" s="4"/>
      <c r="V4" s="9"/>
      <c r="W4" s="9"/>
      <c r="Y4" s="9"/>
      <c r="Z4" s="9"/>
      <c r="AC4" s="9"/>
      <c r="AD4" s="9"/>
      <c r="AF4" s="9"/>
      <c r="AG4" s="9"/>
      <c r="AI4" s="5"/>
      <c r="AJ4" s="5"/>
    </row>
    <row r="5" spans="1:36" x14ac:dyDescent="0.3">
      <c r="A5" s="1" t="s">
        <v>0</v>
      </c>
      <c r="B5" t="s">
        <v>13</v>
      </c>
      <c r="C5" s="8" t="s">
        <v>6</v>
      </c>
      <c r="D5" s="8"/>
      <c r="F5" t="s">
        <v>29</v>
      </c>
      <c r="G5" s="8" t="s">
        <v>6</v>
      </c>
      <c r="H5" s="8"/>
      <c r="J5" s="8" t="s">
        <v>9</v>
      </c>
      <c r="K5" s="8"/>
      <c r="M5" s="8" t="s">
        <v>14</v>
      </c>
      <c r="N5" s="8"/>
      <c r="P5" s="9"/>
      <c r="Q5" s="9"/>
      <c r="S5" s="9"/>
      <c r="T5" s="9"/>
      <c r="V5" s="9"/>
      <c r="W5" s="9"/>
      <c r="Y5" s="9"/>
      <c r="Z5" s="9"/>
      <c r="AC5" s="9"/>
      <c r="AD5" s="9"/>
      <c r="AF5" s="9"/>
      <c r="AG5" s="9"/>
      <c r="AI5" s="5"/>
      <c r="AJ5" s="5"/>
    </row>
    <row r="6" spans="1:36" x14ac:dyDescent="0.3">
      <c r="A6" s="1">
        <v>1</v>
      </c>
      <c r="B6">
        <v>89</v>
      </c>
      <c r="C6" s="8">
        <f>IF(B6&gt;=90,5,IF(B6&gt;=85,4,IF(B6&gt;=80,3,IF(B6&gt;=75,2,IF(B6&gt;=70,1,0)))))</f>
        <v>4</v>
      </c>
      <c r="D6" s="8"/>
      <c r="F6">
        <f>ABS(D21)*10</f>
        <v>3.2</v>
      </c>
      <c r="G6" s="8">
        <f>IF(F6&lt;=1,5,IF(F6&lt;=2,4,IF(F6&lt;=4,2.5,IF(F6&lt;=6,2,IF(F6&lt;=8,1,0)))))</f>
        <v>2.5</v>
      </c>
      <c r="H6" s="8"/>
      <c r="J6" s="8">
        <f>(C6/5)*4</f>
        <v>3.2</v>
      </c>
      <c r="K6" s="8"/>
      <c r="M6" s="8">
        <f>(G6/5)*4</f>
        <v>2</v>
      </c>
      <c r="N6" s="8"/>
      <c r="P6" s="8">
        <v>4</v>
      </c>
      <c r="Q6" s="8"/>
      <c r="S6" s="8">
        <v>4</v>
      </c>
      <c r="T6" s="8"/>
      <c r="V6" s="1">
        <f>ABS(S6-J6)*100/P6</f>
        <v>19.999999999999996</v>
      </c>
      <c r="W6" s="1">
        <f>100-V6</f>
        <v>80</v>
      </c>
      <c r="Y6" s="9">
        <f>(W6+W7+W8+W9+W10+W11+W12+W13+W14+W15)/10</f>
        <v>85.5</v>
      </c>
      <c r="Z6" s="9"/>
      <c r="AC6" s="1">
        <f t="shared" ref="AC6:AC15" si="0">ABS(S6-M6)*100/P6</f>
        <v>50</v>
      </c>
      <c r="AD6" s="1">
        <f t="shared" ref="AD6:AD15" si="1">100-AC6</f>
        <v>50</v>
      </c>
      <c r="AF6" s="9">
        <f>(AD6+AD7+AD8+AD9+AD10+AD11+AD12+AD13+AD14+AD15)/10</f>
        <v>72.5</v>
      </c>
      <c r="AG6" s="9"/>
      <c r="AI6" s="5"/>
      <c r="AJ6" s="5"/>
    </row>
    <row r="7" spans="1:36" x14ac:dyDescent="0.3">
      <c r="A7" s="1">
        <v>2</v>
      </c>
      <c r="B7">
        <v>84</v>
      </c>
      <c r="C7" s="8">
        <f t="shared" ref="C7:C10" si="2">IF(B7&gt;=90,5,IF(B7&gt;=85,4,IF(B7&gt;=80,3,IF(B7&gt;=75,2,IF(B7&gt;=70,1,0)))))</f>
        <v>3</v>
      </c>
      <c r="D7" s="8"/>
      <c r="F7">
        <f t="shared" ref="F7:F15" si="3">ABS(D22)*10</f>
        <v>2</v>
      </c>
      <c r="G7" s="8">
        <f t="shared" ref="G7:G15" si="4">IF(F7&lt;=1,5,IF(F7&lt;=2,4,IF(F7&lt;=4,2.5,IF(F7&lt;=6,2,IF(F7&lt;=8,1,0)))))</f>
        <v>4</v>
      </c>
      <c r="H7" s="8"/>
      <c r="J7" s="8">
        <f t="shared" ref="J7:J15" si="5">(C7/5)*4</f>
        <v>2.4</v>
      </c>
      <c r="K7" s="8"/>
      <c r="M7" s="8">
        <f t="shared" ref="M7:M15" si="6">(G7/5)*4</f>
        <v>3.2</v>
      </c>
      <c r="N7" s="8"/>
      <c r="P7" s="8">
        <v>4</v>
      </c>
      <c r="Q7" s="8"/>
      <c r="S7" s="8">
        <v>2</v>
      </c>
      <c r="T7" s="8"/>
      <c r="V7" s="1">
        <f t="shared" ref="V7:V15" si="7">ABS(S7-J7)*100/P7</f>
        <v>9.9999999999999982</v>
      </c>
      <c r="W7" s="1">
        <f t="shared" ref="W7:W15" si="8">100-V7</f>
        <v>90</v>
      </c>
      <c r="Y7" s="9"/>
      <c r="Z7" s="9"/>
      <c r="AC7" s="1">
        <f t="shared" si="0"/>
        <v>30.000000000000004</v>
      </c>
      <c r="AD7" s="1">
        <f t="shared" si="1"/>
        <v>70</v>
      </c>
      <c r="AF7" s="9"/>
      <c r="AG7" s="9"/>
      <c r="AI7" s="5"/>
      <c r="AJ7" s="5"/>
    </row>
    <row r="8" spans="1:36" x14ac:dyDescent="0.3">
      <c r="A8" s="1">
        <v>3</v>
      </c>
      <c r="B8">
        <v>94</v>
      </c>
      <c r="C8" s="8">
        <f t="shared" si="2"/>
        <v>5</v>
      </c>
      <c r="D8" s="8"/>
      <c r="F8">
        <f t="shared" si="3"/>
        <v>0.6</v>
      </c>
      <c r="G8" s="8">
        <f t="shared" si="4"/>
        <v>5</v>
      </c>
      <c r="H8" s="8"/>
      <c r="J8" s="8">
        <f t="shared" si="5"/>
        <v>4</v>
      </c>
      <c r="K8" s="8"/>
      <c r="M8" s="8">
        <f t="shared" si="6"/>
        <v>4</v>
      </c>
      <c r="N8" s="8"/>
      <c r="P8" s="8">
        <v>4</v>
      </c>
      <c r="Q8" s="8"/>
      <c r="S8" s="8">
        <v>4</v>
      </c>
      <c r="T8" s="8"/>
      <c r="V8" s="1">
        <f t="shared" si="7"/>
        <v>0</v>
      </c>
      <c r="W8" s="1">
        <f t="shared" si="8"/>
        <v>100</v>
      </c>
      <c r="Y8" s="9"/>
      <c r="Z8" s="9"/>
      <c r="AC8" s="1">
        <f t="shared" si="0"/>
        <v>0</v>
      </c>
      <c r="AD8" s="1">
        <f t="shared" si="1"/>
        <v>100</v>
      </c>
      <c r="AF8" s="9"/>
      <c r="AG8" s="9"/>
      <c r="AI8" s="5"/>
      <c r="AJ8" s="5"/>
    </row>
    <row r="9" spans="1:36" x14ac:dyDescent="0.3">
      <c r="A9" s="1">
        <v>4</v>
      </c>
      <c r="B9">
        <v>89</v>
      </c>
      <c r="C9" s="8">
        <f t="shared" si="2"/>
        <v>4</v>
      </c>
      <c r="D9" s="8"/>
      <c r="F9">
        <f t="shared" si="3"/>
        <v>3.7</v>
      </c>
      <c r="G9" s="8">
        <f t="shared" si="4"/>
        <v>2.5</v>
      </c>
      <c r="H9" s="8"/>
      <c r="J9" s="8">
        <f t="shared" si="5"/>
        <v>3.2</v>
      </c>
      <c r="K9" s="8"/>
      <c r="M9" s="8">
        <f t="shared" si="6"/>
        <v>2</v>
      </c>
      <c r="N9" s="8"/>
      <c r="P9" s="8">
        <v>4</v>
      </c>
      <c r="Q9" s="8"/>
      <c r="S9" s="8">
        <v>3</v>
      </c>
      <c r="T9" s="8"/>
      <c r="V9" s="1">
        <f t="shared" si="7"/>
        <v>5.0000000000000044</v>
      </c>
      <c r="W9" s="1">
        <f t="shared" si="8"/>
        <v>95</v>
      </c>
      <c r="Y9" s="9"/>
      <c r="Z9" s="9"/>
      <c r="AC9" s="1">
        <f t="shared" si="0"/>
        <v>25</v>
      </c>
      <c r="AD9" s="1">
        <f t="shared" si="1"/>
        <v>75</v>
      </c>
      <c r="AF9" s="9"/>
      <c r="AG9" s="9"/>
      <c r="AI9" s="5"/>
      <c r="AJ9" s="5"/>
    </row>
    <row r="10" spans="1:36" x14ac:dyDescent="0.3">
      <c r="A10" s="1">
        <v>5</v>
      </c>
      <c r="B10">
        <v>75</v>
      </c>
      <c r="C10" s="8">
        <f t="shared" si="2"/>
        <v>2</v>
      </c>
      <c r="D10" s="8"/>
      <c r="F10">
        <f t="shared" si="3"/>
        <v>0.2</v>
      </c>
      <c r="G10" s="8">
        <f t="shared" si="4"/>
        <v>5</v>
      </c>
      <c r="H10" s="8"/>
      <c r="J10" s="8">
        <f t="shared" si="5"/>
        <v>1.6</v>
      </c>
      <c r="K10" s="8"/>
      <c r="M10" s="8">
        <f t="shared" si="6"/>
        <v>4</v>
      </c>
      <c r="N10" s="8"/>
      <c r="P10" s="8">
        <v>4</v>
      </c>
      <c r="Q10" s="8"/>
      <c r="S10" s="8">
        <v>1</v>
      </c>
      <c r="T10" s="8"/>
      <c r="V10" s="1">
        <f t="shared" si="7"/>
        <v>15.000000000000002</v>
      </c>
      <c r="W10" s="1">
        <f t="shared" si="8"/>
        <v>85</v>
      </c>
      <c r="Y10" s="9"/>
      <c r="Z10" s="9"/>
      <c r="AC10" s="1">
        <f t="shared" si="0"/>
        <v>75</v>
      </c>
      <c r="AD10" s="1">
        <f t="shared" si="1"/>
        <v>25</v>
      </c>
      <c r="AF10" s="9"/>
      <c r="AG10" s="9"/>
      <c r="AI10" s="5"/>
      <c r="AJ10" s="5"/>
    </row>
    <row r="11" spans="1:36" x14ac:dyDescent="0.3">
      <c r="A11" s="1">
        <v>6</v>
      </c>
      <c r="B11">
        <v>88</v>
      </c>
      <c r="C11" s="8">
        <f t="shared" ref="C11" si="9">IF(B11&gt;=90,5,IF(B11&gt;=85,4,IF(B11&gt;=80,3,IF(B11&gt;=75,2,IF(B11&gt;=70,1,0)))))</f>
        <v>4</v>
      </c>
      <c r="D11" s="8"/>
      <c r="F11">
        <f t="shared" si="3"/>
        <v>0.4</v>
      </c>
      <c r="G11" s="8">
        <f t="shared" si="4"/>
        <v>5</v>
      </c>
      <c r="H11" s="8"/>
      <c r="J11" s="8">
        <f t="shared" si="5"/>
        <v>3.2</v>
      </c>
      <c r="K11" s="8"/>
      <c r="M11" s="8">
        <f t="shared" si="6"/>
        <v>4</v>
      </c>
      <c r="N11" s="8"/>
      <c r="P11" s="8">
        <v>4</v>
      </c>
      <c r="Q11" s="8"/>
      <c r="S11" s="8">
        <v>4</v>
      </c>
      <c r="T11" s="8"/>
      <c r="V11" s="1">
        <f t="shared" si="7"/>
        <v>19.999999999999996</v>
      </c>
      <c r="W11" s="1">
        <f t="shared" si="8"/>
        <v>80</v>
      </c>
      <c r="Y11" s="9"/>
      <c r="Z11" s="9"/>
      <c r="AC11" s="1">
        <f t="shared" si="0"/>
        <v>0</v>
      </c>
      <c r="AD11" s="1">
        <f t="shared" si="1"/>
        <v>100</v>
      </c>
      <c r="AF11" s="9"/>
      <c r="AG11" s="9"/>
      <c r="AI11" s="5"/>
      <c r="AJ11" s="5"/>
    </row>
    <row r="12" spans="1:36" x14ac:dyDescent="0.3">
      <c r="A12" s="1">
        <v>7</v>
      </c>
      <c r="B12">
        <v>90</v>
      </c>
      <c r="C12" s="8">
        <f t="shared" ref="C12" si="10">IF(B12&gt;=90,5,IF(B12&gt;=85,4,IF(B12&gt;=80,3,IF(B12&gt;=75,2,IF(B12&gt;=70,1,0)))))</f>
        <v>5</v>
      </c>
      <c r="D12" s="8"/>
      <c r="F12">
        <f t="shared" si="3"/>
        <v>1.2</v>
      </c>
      <c r="G12" s="8">
        <f t="shared" si="4"/>
        <v>4</v>
      </c>
      <c r="H12" s="8"/>
      <c r="J12" s="8">
        <f t="shared" si="5"/>
        <v>4</v>
      </c>
      <c r="K12" s="8"/>
      <c r="M12" s="8">
        <f t="shared" si="6"/>
        <v>3.2</v>
      </c>
      <c r="N12" s="8"/>
      <c r="P12" s="8">
        <v>4</v>
      </c>
      <c r="Q12" s="8"/>
      <c r="S12" s="8">
        <v>4</v>
      </c>
      <c r="T12" s="8"/>
      <c r="V12" s="1">
        <f t="shared" si="7"/>
        <v>0</v>
      </c>
      <c r="W12" s="1">
        <f t="shared" si="8"/>
        <v>100</v>
      </c>
      <c r="Y12" s="9"/>
      <c r="Z12" s="9"/>
      <c r="AC12" s="1">
        <f t="shared" si="0"/>
        <v>19.999999999999996</v>
      </c>
      <c r="AD12" s="1">
        <f t="shared" si="1"/>
        <v>80</v>
      </c>
      <c r="AF12" s="9"/>
      <c r="AG12" s="9"/>
      <c r="AI12" s="5"/>
      <c r="AJ12" s="5"/>
    </row>
    <row r="13" spans="1:36" x14ac:dyDescent="0.3">
      <c r="A13" s="1">
        <v>8</v>
      </c>
      <c r="B13">
        <v>84</v>
      </c>
      <c r="C13" s="8">
        <f t="shared" ref="C13" si="11">IF(B13&gt;=90,5,IF(B13&gt;=85,4,IF(B13&gt;=80,3,IF(B13&gt;=75,2,IF(B13&gt;=70,1,0)))))</f>
        <v>3</v>
      </c>
      <c r="D13" s="8"/>
      <c r="F13">
        <f t="shared" si="3"/>
        <v>0.26</v>
      </c>
      <c r="G13" s="8">
        <f t="shared" si="4"/>
        <v>5</v>
      </c>
      <c r="H13" s="8"/>
      <c r="J13" s="8">
        <f t="shared" si="5"/>
        <v>2.4</v>
      </c>
      <c r="K13" s="8"/>
      <c r="M13" s="8">
        <f t="shared" si="6"/>
        <v>4</v>
      </c>
      <c r="N13" s="8"/>
      <c r="P13" s="8">
        <v>4</v>
      </c>
      <c r="Q13" s="8"/>
      <c r="S13" s="8">
        <v>1</v>
      </c>
      <c r="T13" s="8"/>
      <c r="V13" s="1">
        <f t="shared" si="7"/>
        <v>35</v>
      </c>
      <c r="W13" s="1">
        <f t="shared" si="8"/>
        <v>65</v>
      </c>
      <c r="Y13" s="9"/>
      <c r="Z13" s="9"/>
      <c r="AC13" s="1">
        <f t="shared" si="0"/>
        <v>75</v>
      </c>
      <c r="AD13" s="1">
        <f t="shared" si="1"/>
        <v>25</v>
      </c>
      <c r="AF13" s="9"/>
      <c r="AG13" s="9"/>
      <c r="AI13" s="5"/>
      <c r="AJ13" s="5"/>
    </row>
    <row r="14" spans="1:36" x14ac:dyDescent="0.3">
      <c r="A14" s="1">
        <v>9</v>
      </c>
      <c r="B14">
        <v>79</v>
      </c>
      <c r="C14" s="8">
        <f t="shared" ref="C14" si="12">IF(B14&gt;=90,5,IF(B14&gt;=85,4,IF(B14&gt;=80,3,IF(B14&gt;=75,2,IF(B14&gt;=70,1,0)))))</f>
        <v>2</v>
      </c>
      <c r="D14" s="8"/>
      <c r="F14">
        <f t="shared" si="3"/>
        <v>45</v>
      </c>
      <c r="G14" s="8">
        <f t="shared" si="4"/>
        <v>0</v>
      </c>
      <c r="H14" s="8"/>
      <c r="J14" s="8">
        <f t="shared" si="5"/>
        <v>1.6</v>
      </c>
      <c r="K14" s="8"/>
      <c r="M14" s="8">
        <f t="shared" si="6"/>
        <v>0</v>
      </c>
      <c r="N14" s="8"/>
      <c r="P14" s="8">
        <v>4</v>
      </c>
      <c r="Q14" s="8"/>
      <c r="S14" s="8">
        <v>0</v>
      </c>
      <c r="T14" s="8"/>
      <c r="V14" s="1">
        <f t="shared" si="7"/>
        <v>40</v>
      </c>
      <c r="W14" s="1">
        <f t="shared" si="8"/>
        <v>60</v>
      </c>
      <c r="Y14" s="9"/>
      <c r="Z14" s="9"/>
      <c r="AC14" s="1">
        <f t="shared" si="0"/>
        <v>0</v>
      </c>
      <c r="AD14" s="1">
        <f t="shared" si="1"/>
        <v>100</v>
      </c>
      <c r="AF14" s="9"/>
      <c r="AG14" s="9"/>
      <c r="AI14" s="5"/>
      <c r="AJ14" s="5"/>
    </row>
    <row r="15" spans="1:36" x14ac:dyDescent="0.3">
      <c r="A15" s="1">
        <v>10</v>
      </c>
      <c r="B15">
        <v>68</v>
      </c>
      <c r="C15" s="8">
        <f t="shared" ref="C15" si="13">IF(B15&gt;=90,5,IF(B15&gt;=85,4,IF(B15&gt;=80,3,IF(B15&gt;=75,2,IF(B15&gt;=70,1,0)))))</f>
        <v>0</v>
      </c>
      <c r="D15" s="8"/>
      <c r="F15">
        <f t="shared" si="3"/>
        <v>52</v>
      </c>
      <c r="G15" s="8">
        <f t="shared" si="4"/>
        <v>0</v>
      </c>
      <c r="H15" s="8"/>
      <c r="J15" s="8">
        <f t="shared" si="5"/>
        <v>0</v>
      </c>
      <c r="K15" s="8"/>
      <c r="M15" s="8">
        <f t="shared" si="6"/>
        <v>0</v>
      </c>
      <c r="N15" s="8"/>
      <c r="P15" s="8">
        <v>4</v>
      </c>
      <c r="Q15" s="8"/>
      <c r="S15" s="8">
        <v>0</v>
      </c>
      <c r="T15" s="8"/>
      <c r="V15" s="1">
        <f t="shared" si="7"/>
        <v>0</v>
      </c>
      <c r="W15" s="1">
        <f t="shared" si="8"/>
        <v>100</v>
      </c>
      <c r="Y15" s="9"/>
      <c r="Z15" s="9"/>
      <c r="AC15" s="1">
        <f t="shared" si="0"/>
        <v>0</v>
      </c>
      <c r="AD15" s="1">
        <f t="shared" si="1"/>
        <v>100</v>
      </c>
      <c r="AF15" s="9"/>
      <c r="AG15" s="9"/>
      <c r="AI15" s="5"/>
      <c r="AJ15" s="5"/>
    </row>
    <row r="16" spans="1:36" x14ac:dyDescent="0.3">
      <c r="AF16" s="4"/>
    </row>
    <row r="21" spans="4:4" x14ac:dyDescent="0.3">
      <c r="D21">
        <v>-0.32</v>
      </c>
    </row>
    <row r="22" spans="4:4" x14ac:dyDescent="0.3">
      <c r="D22">
        <v>0.2</v>
      </c>
    </row>
    <row r="23" spans="4:4" x14ac:dyDescent="0.3">
      <c r="D23">
        <v>0.06</v>
      </c>
    </row>
    <row r="24" spans="4:4" x14ac:dyDescent="0.3">
      <c r="D24">
        <v>-0.37</v>
      </c>
    </row>
    <row r="25" spans="4:4" x14ac:dyDescent="0.3">
      <c r="D25">
        <v>-0.02</v>
      </c>
    </row>
    <row r="26" spans="4:4" x14ac:dyDescent="0.3">
      <c r="D26">
        <v>0.04</v>
      </c>
    </row>
    <row r="27" spans="4:4" x14ac:dyDescent="0.3">
      <c r="D27">
        <v>-0.12</v>
      </c>
    </row>
    <row r="28" spans="4:4" x14ac:dyDescent="0.3">
      <c r="D28">
        <v>2.5999999999999999E-2</v>
      </c>
    </row>
    <row r="29" spans="4:4" x14ac:dyDescent="0.3">
      <c r="D29">
        <v>4.5</v>
      </c>
    </row>
    <row r="30" spans="4:4" x14ac:dyDescent="0.3">
      <c r="D30">
        <v>5.2</v>
      </c>
    </row>
  </sheetData>
  <mergeCells count="81">
    <mergeCell ref="V3:V5"/>
    <mergeCell ref="W3:W5"/>
    <mergeCell ref="Y3:Z5"/>
    <mergeCell ref="Y6:Z15"/>
    <mergeCell ref="V1:Z2"/>
    <mergeCell ref="AB1:AH2"/>
    <mergeCell ref="AH3:AI3"/>
    <mergeCell ref="AC3:AC5"/>
    <mergeCell ref="AD3:AD5"/>
    <mergeCell ref="AF6:AG15"/>
    <mergeCell ref="M13:N13"/>
    <mergeCell ref="M14:N14"/>
    <mergeCell ref="M15:N15"/>
    <mergeCell ref="J7:K7"/>
    <mergeCell ref="J8:K8"/>
    <mergeCell ref="M7:N7"/>
    <mergeCell ref="M8:N8"/>
    <mergeCell ref="M9:N9"/>
    <mergeCell ref="M10:N10"/>
    <mergeCell ref="M11:N11"/>
    <mergeCell ref="J9:K9"/>
    <mergeCell ref="J10:K10"/>
    <mergeCell ref="J11:K11"/>
    <mergeCell ref="J12:K12"/>
    <mergeCell ref="F4:H4"/>
    <mergeCell ref="B3:H3"/>
    <mergeCell ref="J3:N4"/>
    <mergeCell ref="J5:K5"/>
    <mergeCell ref="J6:K6"/>
    <mergeCell ref="G5:H5"/>
    <mergeCell ref="G6:H6"/>
    <mergeCell ref="M5:N5"/>
    <mergeCell ref="M6:N6"/>
    <mergeCell ref="S12:T12"/>
    <mergeCell ref="S10:T10"/>
    <mergeCell ref="M12:N12"/>
    <mergeCell ref="S3:T5"/>
    <mergeCell ref="S6:T6"/>
    <mergeCell ref="P9:Q9"/>
    <mergeCell ref="P8:Q8"/>
    <mergeCell ref="P7:Q7"/>
    <mergeCell ref="S9:T9"/>
    <mergeCell ref="S8:T8"/>
    <mergeCell ref="S7:T7"/>
    <mergeCell ref="G9:H9"/>
    <mergeCell ref="G10:H10"/>
    <mergeCell ref="G11:H11"/>
    <mergeCell ref="G12:H12"/>
    <mergeCell ref="G13:H13"/>
    <mergeCell ref="G7:H7"/>
    <mergeCell ref="G8:H8"/>
    <mergeCell ref="AF3:AG5"/>
    <mergeCell ref="C11:D11"/>
    <mergeCell ref="S11:T11"/>
    <mergeCell ref="P11:Q11"/>
    <mergeCell ref="B4:E4"/>
    <mergeCell ref="C5:D5"/>
    <mergeCell ref="P3:Q5"/>
    <mergeCell ref="P6:Q6"/>
    <mergeCell ref="C6:D6"/>
    <mergeCell ref="C10:D10"/>
    <mergeCell ref="P10:Q10"/>
    <mergeCell ref="C9:D9"/>
    <mergeCell ref="C7:D7"/>
    <mergeCell ref="C8:D8"/>
    <mergeCell ref="S14:T14"/>
    <mergeCell ref="S15:T15"/>
    <mergeCell ref="C12:D12"/>
    <mergeCell ref="C15:D15"/>
    <mergeCell ref="P14:Q14"/>
    <mergeCell ref="P15:Q15"/>
    <mergeCell ref="C14:D14"/>
    <mergeCell ref="C13:D13"/>
    <mergeCell ref="P13:Q13"/>
    <mergeCell ref="S13:T13"/>
    <mergeCell ref="P12:Q12"/>
    <mergeCell ref="G14:H14"/>
    <mergeCell ref="G15:H15"/>
    <mergeCell ref="J13:K13"/>
    <mergeCell ref="J14:K14"/>
    <mergeCell ref="J15:K15"/>
  </mergeCells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12BD-82E7-49EE-84CA-C5475B137381}">
  <dimension ref="A1:AJ57"/>
  <sheetViews>
    <sheetView topLeftCell="A4" workbookViewId="0">
      <selection activeCell="AC15" sqref="AC15"/>
    </sheetView>
  </sheetViews>
  <sheetFormatPr defaultRowHeight="14.4" x14ac:dyDescent="0.3"/>
  <cols>
    <col min="1" max="1" width="8.88671875" style="1"/>
    <col min="10" max="10" width="8.88671875" style="5"/>
    <col min="14" max="14" width="8.88671875" style="1"/>
  </cols>
  <sheetData>
    <row r="1" spans="1:36" x14ac:dyDescent="0.3">
      <c r="V1" s="9" t="s">
        <v>36</v>
      </c>
      <c r="W1" s="9"/>
      <c r="X1" s="9"/>
      <c r="Y1" s="9"/>
      <c r="Z1" s="9"/>
      <c r="AA1" s="4"/>
      <c r="AB1" s="4"/>
      <c r="AC1" s="4"/>
      <c r="AD1" s="4"/>
      <c r="AE1" s="4"/>
      <c r="AF1" s="4"/>
      <c r="AG1" s="4"/>
      <c r="AH1" s="4"/>
      <c r="AI1" s="5"/>
      <c r="AJ1" s="5"/>
    </row>
    <row r="2" spans="1:36" x14ac:dyDescent="0.3">
      <c r="V2" s="9"/>
      <c r="W2" s="9"/>
      <c r="X2" s="9"/>
      <c r="Y2" s="9"/>
      <c r="Z2" s="9"/>
      <c r="AA2" s="4"/>
      <c r="AB2" s="4"/>
      <c r="AC2" s="4"/>
      <c r="AD2" s="4"/>
      <c r="AE2" s="4"/>
      <c r="AF2" s="4"/>
      <c r="AG2" s="4"/>
      <c r="AH2" s="4"/>
      <c r="AI2" s="5"/>
      <c r="AJ2" s="5"/>
    </row>
    <row r="3" spans="1:36" x14ac:dyDescent="0.3">
      <c r="B3" s="8" t="s">
        <v>12</v>
      </c>
      <c r="C3" s="8"/>
      <c r="D3" s="8"/>
      <c r="E3" s="8"/>
      <c r="F3" s="8"/>
      <c r="G3" s="8"/>
      <c r="H3" s="8"/>
      <c r="I3" s="1"/>
      <c r="J3" s="9" t="s">
        <v>15</v>
      </c>
      <c r="K3" s="9"/>
      <c r="L3" s="9"/>
      <c r="M3" s="9"/>
      <c r="N3" s="9"/>
      <c r="P3" s="9" t="s">
        <v>16</v>
      </c>
      <c r="Q3" s="9"/>
      <c r="S3" s="9" t="s">
        <v>17</v>
      </c>
      <c r="T3" s="9"/>
      <c r="U3" s="4"/>
      <c r="V3" s="9" t="s">
        <v>21</v>
      </c>
      <c r="W3" s="9" t="s">
        <v>19</v>
      </c>
      <c r="Y3" s="9" t="s">
        <v>20</v>
      </c>
      <c r="Z3" s="9"/>
      <c r="AC3" s="4"/>
      <c r="AD3" s="4"/>
      <c r="AF3" s="4"/>
      <c r="AG3" s="4"/>
      <c r="AH3" s="4"/>
      <c r="AI3" s="4"/>
      <c r="AJ3" s="5"/>
    </row>
    <row r="4" spans="1:36" x14ac:dyDescent="0.3">
      <c r="B4" s="8" t="s">
        <v>9</v>
      </c>
      <c r="C4" s="8"/>
      <c r="D4" s="8"/>
      <c r="E4" s="8"/>
      <c r="F4" s="8" t="s">
        <v>28</v>
      </c>
      <c r="G4" s="8"/>
      <c r="H4" s="8"/>
      <c r="J4" s="9"/>
      <c r="K4" s="9"/>
      <c r="L4" s="9"/>
      <c r="M4" s="9"/>
      <c r="N4" s="9"/>
      <c r="P4" s="9"/>
      <c r="Q4" s="9"/>
      <c r="S4" s="9"/>
      <c r="T4" s="9"/>
      <c r="U4" s="4"/>
      <c r="V4" s="9"/>
      <c r="W4" s="9"/>
      <c r="Y4" s="9"/>
      <c r="Z4" s="9"/>
      <c r="AC4" s="4"/>
      <c r="AD4" s="4"/>
      <c r="AF4" s="4"/>
      <c r="AG4" s="4"/>
      <c r="AI4" s="5"/>
      <c r="AJ4" s="5"/>
    </row>
    <row r="5" spans="1:36" x14ac:dyDescent="0.3">
      <c r="A5" s="1" t="s">
        <v>0</v>
      </c>
      <c r="B5" t="s">
        <v>13</v>
      </c>
      <c r="C5" s="8" t="s">
        <v>6</v>
      </c>
      <c r="D5" s="8"/>
      <c r="F5" t="s">
        <v>29</v>
      </c>
      <c r="G5" s="8" t="s">
        <v>6</v>
      </c>
      <c r="H5" s="8"/>
      <c r="J5" s="5" t="s">
        <v>35</v>
      </c>
      <c r="K5" s="8" t="s">
        <v>31</v>
      </c>
      <c r="L5" s="8"/>
      <c r="N5" s="1" t="s">
        <v>33</v>
      </c>
      <c r="P5" s="9"/>
      <c r="Q5" s="9"/>
      <c r="S5" s="9"/>
      <c r="T5" s="9"/>
      <c r="V5" s="9"/>
      <c r="W5" s="9"/>
      <c r="Y5" s="9"/>
      <c r="Z5" s="9"/>
      <c r="AC5" s="4"/>
      <c r="AD5" s="4"/>
      <c r="AF5" s="4"/>
      <c r="AG5" s="4"/>
      <c r="AI5" s="5"/>
      <c r="AJ5" s="5"/>
    </row>
    <row r="6" spans="1:36" x14ac:dyDescent="0.3">
      <c r="A6" s="1">
        <v>1</v>
      </c>
      <c r="B6">
        <v>89</v>
      </c>
      <c r="C6" s="8">
        <f>IF(B6&gt;=90,5,IF(B6&gt;=85,4,IF(B6&gt;=80,3,IF(B6&gt;=75,2,IF(B6&gt;=70,1,0)))))</f>
        <v>4</v>
      </c>
      <c r="D6" s="8"/>
      <c r="F6">
        <f t="shared" ref="F6:F16" si="0">ABS(D33)*10</f>
        <v>3.2</v>
      </c>
      <c r="G6" s="8">
        <f>IF(F6&lt;=1,5,IF(F6&lt;=2,4,IF(F6&lt;=4,2.5,IF(F6&lt;=6,2,IF(F6&lt;=8,1,0)))))</f>
        <v>2.5</v>
      </c>
      <c r="H6" s="8"/>
      <c r="J6" s="5">
        <f>(C6/5)*4</f>
        <v>3.2</v>
      </c>
      <c r="K6" s="8">
        <f t="shared" ref="K6:K15" si="1">(G6/5)*4</f>
        <v>2</v>
      </c>
      <c r="L6" s="8"/>
      <c r="N6" s="1">
        <f>(J6+K6)/2</f>
        <v>2.6</v>
      </c>
      <c r="P6" s="8">
        <v>4</v>
      </c>
      <c r="Q6" s="8"/>
      <c r="S6" s="8">
        <v>4</v>
      </c>
      <c r="T6" s="8"/>
      <c r="V6" s="1">
        <f>ABS(S6-N6)*100/P6</f>
        <v>35</v>
      </c>
      <c r="W6" s="1">
        <f t="shared" ref="W6:W30" si="2">100-V6</f>
        <v>65</v>
      </c>
      <c r="Y6" s="9">
        <f>(W6+W7+W8+W9+W10+W11+W12+W13+W14+W15+W16+W17+W18+W19+W20+W21+W22+W23+W24+W25+W26+W27+W28+W29+W30)/25</f>
        <v>83.7</v>
      </c>
      <c r="Z6" s="9"/>
      <c r="AC6" s="1"/>
      <c r="AD6" s="1"/>
      <c r="AF6" s="4"/>
      <c r="AG6" s="4"/>
      <c r="AI6" s="5"/>
      <c r="AJ6" s="5"/>
    </row>
    <row r="7" spans="1:36" x14ac:dyDescent="0.3">
      <c r="A7" s="1">
        <v>2</v>
      </c>
      <c r="B7">
        <v>84</v>
      </c>
      <c r="C7" s="8">
        <f t="shared" ref="C7:C14" si="3">IF(B7&gt;=90,5,IF(B7&gt;=85,4,IF(B7&gt;=80,3,IF(B7&gt;=75,2,IF(B7&gt;=70,1,0)))))</f>
        <v>3</v>
      </c>
      <c r="D7" s="8"/>
      <c r="F7">
        <f t="shared" si="0"/>
        <v>2</v>
      </c>
      <c r="G7" s="8">
        <f t="shared" ref="G7:G15" si="4">IF(F7&lt;=1,5,IF(F7&lt;=2,4,IF(F7&lt;=4,2.5,IF(F7&lt;=6,2,IF(F7&lt;=8,1,0)))))</f>
        <v>4</v>
      </c>
      <c r="H7" s="8"/>
      <c r="J7" s="5">
        <f t="shared" ref="J7" si="5">(C7/5)*4</f>
        <v>2.4</v>
      </c>
      <c r="K7" s="8">
        <f t="shared" si="1"/>
        <v>3.2</v>
      </c>
      <c r="L7" s="8"/>
      <c r="N7" s="1">
        <f t="shared" ref="N7:N30" si="6">(J7+K7)/2</f>
        <v>2.8</v>
      </c>
      <c r="P7" s="8">
        <v>4</v>
      </c>
      <c r="Q7" s="8"/>
      <c r="S7" s="8">
        <v>2</v>
      </c>
      <c r="T7" s="8"/>
      <c r="V7" s="1">
        <f t="shared" ref="V7:V30" si="7">ABS(S7-N7)*100/P7</f>
        <v>19.999999999999996</v>
      </c>
      <c r="W7" s="1">
        <f t="shared" si="2"/>
        <v>80</v>
      </c>
      <c r="Y7" s="9"/>
      <c r="Z7" s="9"/>
      <c r="AC7" s="1"/>
      <c r="AD7" s="1"/>
      <c r="AF7" s="4"/>
      <c r="AG7" s="4"/>
      <c r="AI7" s="5"/>
      <c r="AJ7" s="5"/>
    </row>
    <row r="8" spans="1:36" x14ac:dyDescent="0.3">
      <c r="A8" s="1">
        <v>3</v>
      </c>
      <c r="B8">
        <v>94</v>
      </c>
      <c r="C8" s="8">
        <f t="shared" si="3"/>
        <v>5</v>
      </c>
      <c r="D8" s="8"/>
      <c r="F8">
        <f t="shared" si="0"/>
        <v>0.6</v>
      </c>
      <c r="G8" s="8">
        <f t="shared" si="4"/>
        <v>5</v>
      </c>
      <c r="H8" s="8"/>
      <c r="J8" s="5">
        <f t="shared" ref="J8:J14" si="8">(C8/5)*4</f>
        <v>4</v>
      </c>
      <c r="K8" s="8">
        <f t="shared" si="1"/>
        <v>4</v>
      </c>
      <c r="L8" s="8"/>
      <c r="N8" s="1">
        <f t="shared" si="6"/>
        <v>4</v>
      </c>
      <c r="P8" s="8">
        <v>4</v>
      </c>
      <c r="Q8" s="8"/>
      <c r="S8" s="8">
        <v>4</v>
      </c>
      <c r="T8" s="8"/>
      <c r="V8" s="1">
        <f t="shared" si="7"/>
        <v>0</v>
      </c>
      <c r="W8" s="1">
        <f t="shared" si="2"/>
        <v>100</v>
      </c>
      <c r="Y8" s="9"/>
      <c r="Z8" s="9"/>
      <c r="AC8" s="1"/>
      <c r="AD8" s="1"/>
      <c r="AF8" s="4"/>
      <c r="AG8" s="4"/>
      <c r="AI8" s="5"/>
      <c r="AJ8" s="5"/>
    </row>
    <row r="9" spans="1:36" x14ac:dyDescent="0.3">
      <c r="A9" s="1">
        <v>4</v>
      </c>
      <c r="B9">
        <v>89</v>
      </c>
      <c r="C9" s="8">
        <f t="shared" si="3"/>
        <v>4</v>
      </c>
      <c r="D9" s="8"/>
      <c r="F9">
        <f t="shared" si="0"/>
        <v>3.7</v>
      </c>
      <c r="G9" s="8">
        <f t="shared" si="4"/>
        <v>2.5</v>
      </c>
      <c r="H9" s="8"/>
      <c r="J9" s="5">
        <f t="shared" si="8"/>
        <v>3.2</v>
      </c>
      <c r="K9" s="8">
        <f t="shared" si="1"/>
        <v>2</v>
      </c>
      <c r="L9" s="8"/>
      <c r="N9" s="1">
        <f t="shared" si="6"/>
        <v>2.6</v>
      </c>
      <c r="P9" s="8">
        <v>4</v>
      </c>
      <c r="Q9" s="8"/>
      <c r="S9" s="8">
        <v>3</v>
      </c>
      <c r="T9" s="8"/>
      <c r="V9" s="1">
        <f t="shared" si="7"/>
        <v>9.9999999999999982</v>
      </c>
      <c r="W9" s="1">
        <f t="shared" si="2"/>
        <v>90</v>
      </c>
      <c r="Y9" s="9"/>
      <c r="Z9" s="9"/>
      <c r="AC9" s="1"/>
      <c r="AD9" s="1"/>
      <c r="AF9" s="4"/>
      <c r="AG9" s="4"/>
      <c r="AI9" s="5"/>
      <c r="AJ9" s="5"/>
    </row>
    <row r="10" spans="1:36" x14ac:dyDescent="0.3">
      <c r="A10" s="1">
        <v>5</v>
      </c>
      <c r="B10">
        <v>75</v>
      </c>
      <c r="C10" s="8">
        <f t="shared" si="3"/>
        <v>2</v>
      </c>
      <c r="D10" s="8"/>
      <c r="F10">
        <f t="shared" si="0"/>
        <v>2.15</v>
      </c>
      <c r="G10" s="8">
        <f>IF(F10&lt;=1,5,IF(F10&lt;=2,4,IF(F10&lt;=4,2.5,IF(F10&lt;=6,2,IF(F10&lt;=8,1,0)))))</f>
        <v>2.5</v>
      </c>
      <c r="H10" s="8"/>
      <c r="J10" s="5">
        <f t="shared" si="8"/>
        <v>1.6</v>
      </c>
      <c r="K10" s="8">
        <f t="shared" si="1"/>
        <v>2</v>
      </c>
      <c r="L10" s="8"/>
      <c r="N10" s="1">
        <f t="shared" si="6"/>
        <v>1.8</v>
      </c>
      <c r="P10" s="8">
        <v>4</v>
      </c>
      <c r="Q10" s="8"/>
      <c r="S10" s="8">
        <v>1</v>
      </c>
      <c r="T10" s="8"/>
      <c r="V10" s="1">
        <f t="shared" si="7"/>
        <v>20</v>
      </c>
      <c r="W10" s="1">
        <f t="shared" si="2"/>
        <v>80</v>
      </c>
      <c r="Y10" s="9"/>
      <c r="Z10" s="9"/>
      <c r="AC10" s="1"/>
      <c r="AD10" s="1"/>
      <c r="AF10" s="4"/>
      <c r="AG10" s="4"/>
      <c r="AI10" s="5"/>
      <c r="AJ10" s="5"/>
    </row>
    <row r="11" spans="1:36" x14ac:dyDescent="0.3">
      <c r="A11" s="1">
        <v>6</v>
      </c>
      <c r="B11">
        <v>88</v>
      </c>
      <c r="C11" s="8">
        <f t="shared" si="3"/>
        <v>4</v>
      </c>
      <c r="D11" s="8"/>
      <c r="F11">
        <f t="shared" si="0"/>
        <v>0.4</v>
      </c>
      <c r="G11" s="8">
        <f t="shared" si="4"/>
        <v>5</v>
      </c>
      <c r="H11" s="8"/>
      <c r="J11" s="5">
        <f t="shared" si="8"/>
        <v>3.2</v>
      </c>
      <c r="K11" s="8">
        <f t="shared" si="1"/>
        <v>4</v>
      </c>
      <c r="L11" s="8"/>
      <c r="N11" s="1">
        <f t="shared" si="6"/>
        <v>3.6</v>
      </c>
      <c r="P11" s="8">
        <v>4</v>
      </c>
      <c r="Q11" s="8"/>
      <c r="S11" s="8">
        <v>4</v>
      </c>
      <c r="T11" s="8"/>
      <c r="V11" s="1">
        <f t="shared" si="7"/>
        <v>9.9999999999999982</v>
      </c>
      <c r="W11" s="1">
        <f t="shared" si="2"/>
        <v>90</v>
      </c>
      <c r="Y11" s="9"/>
      <c r="Z11" s="9"/>
      <c r="AC11" s="1"/>
      <c r="AD11" s="1"/>
      <c r="AF11" s="4"/>
      <c r="AG11" s="4"/>
      <c r="AI11" s="5"/>
      <c r="AJ11" s="5"/>
    </row>
    <row r="12" spans="1:36" x14ac:dyDescent="0.3">
      <c r="A12" s="1">
        <v>7</v>
      </c>
      <c r="B12">
        <v>90</v>
      </c>
      <c r="C12" s="8">
        <f t="shared" si="3"/>
        <v>5</v>
      </c>
      <c r="D12" s="8"/>
      <c r="F12">
        <f t="shared" si="0"/>
        <v>1.2</v>
      </c>
      <c r="G12" s="8">
        <f t="shared" si="4"/>
        <v>4</v>
      </c>
      <c r="H12" s="8"/>
      <c r="J12" s="5">
        <f t="shared" si="8"/>
        <v>4</v>
      </c>
      <c r="K12" s="8">
        <f t="shared" si="1"/>
        <v>3.2</v>
      </c>
      <c r="L12" s="8"/>
      <c r="N12" s="1">
        <f t="shared" si="6"/>
        <v>3.6</v>
      </c>
      <c r="P12" s="8">
        <v>4</v>
      </c>
      <c r="Q12" s="8"/>
      <c r="S12" s="8">
        <v>4</v>
      </c>
      <c r="T12" s="8"/>
      <c r="V12" s="1">
        <f t="shared" si="7"/>
        <v>9.9999999999999982</v>
      </c>
      <c r="W12" s="1">
        <f t="shared" si="2"/>
        <v>90</v>
      </c>
      <c r="Y12" s="9"/>
      <c r="Z12" s="9"/>
      <c r="AC12" s="1"/>
      <c r="AD12" s="1"/>
      <c r="AF12" s="4"/>
      <c r="AG12" s="4"/>
      <c r="AI12" s="5"/>
      <c r="AJ12" s="5"/>
    </row>
    <row r="13" spans="1:36" x14ac:dyDescent="0.3">
      <c r="A13" s="1">
        <v>8</v>
      </c>
      <c r="B13">
        <v>84</v>
      </c>
      <c r="C13" s="8">
        <f t="shared" si="3"/>
        <v>3</v>
      </c>
      <c r="D13" s="8"/>
      <c r="F13">
        <f t="shared" si="0"/>
        <v>0.26</v>
      </c>
      <c r="G13" s="8">
        <f t="shared" si="4"/>
        <v>5</v>
      </c>
      <c r="H13" s="8"/>
      <c r="J13" s="5">
        <f t="shared" si="8"/>
        <v>2.4</v>
      </c>
      <c r="K13" s="8">
        <f t="shared" si="1"/>
        <v>4</v>
      </c>
      <c r="L13" s="8"/>
      <c r="N13" s="1">
        <f t="shared" si="6"/>
        <v>3.2</v>
      </c>
      <c r="P13" s="8">
        <v>4</v>
      </c>
      <c r="Q13" s="8"/>
      <c r="S13" s="8">
        <v>1</v>
      </c>
      <c r="T13" s="8"/>
      <c r="V13" s="1">
        <f t="shared" si="7"/>
        <v>55.000000000000007</v>
      </c>
      <c r="W13" s="1">
        <f t="shared" si="2"/>
        <v>44.999999999999993</v>
      </c>
      <c r="Y13" s="9"/>
      <c r="Z13" s="9"/>
      <c r="AC13" s="1"/>
      <c r="AD13" s="1"/>
      <c r="AF13" s="4"/>
      <c r="AG13" s="4"/>
      <c r="AI13" s="5"/>
      <c r="AJ13" s="5"/>
    </row>
    <row r="14" spans="1:36" x14ac:dyDescent="0.3">
      <c r="A14" s="1">
        <v>9</v>
      </c>
      <c r="B14">
        <v>79</v>
      </c>
      <c r="C14" s="8">
        <f t="shared" si="3"/>
        <v>2</v>
      </c>
      <c r="D14" s="8"/>
      <c r="F14">
        <f t="shared" si="0"/>
        <v>45</v>
      </c>
      <c r="G14" s="8">
        <f t="shared" si="4"/>
        <v>0</v>
      </c>
      <c r="H14" s="8"/>
      <c r="J14" s="5">
        <f t="shared" si="8"/>
        <v>1.6</v>
      </c>
      <c r="K14" s="8">
        <f t="shared" si="1"/>
        <v>0</v>
      </c>
      <c r="L14" s="8"/>
      <c r="N14" s="1">
        <f t="shared" si="6"/>
        <v>0.8</v>
      </c>
      <c r="P14" s="8">
        <v>4</v>
      </c>
      <c r="Q14" s="8"/>
      <c r="S14" s="8">
        <v>0</v>
      </c>
      <c r="T14" s="8"/>
      <c r="V14" s="1">
        <f t="shared" si="7"/>
        <v>20</v>
      </c>
      <c r="W14" s="1">
        <f t="shared" si="2"/>
        <v>80</v>
      </c>
      <c r="Y14" s="9"/>
      <c r="Z14" s="9"/>
      <c r="AC14" s="1"/>
      <c r="AD14" s="1"/>
      <c r="AF14" s="4"/>
      <c r="AG14" s="4"/>
      <c r="AI14" s="5"/>
      <c r="AJ14" s="5"/>
    </row>
    <row r="15" spans="1:36" x14ac:dyDescent="0.3">
      <c r="A15" s="1">
        <v>10</v>
      </c>
      <c r="B15">
        <v>68</v>
      </c>
      <c r="C15" s="8">
        <f t="shared" ref="C15:C30" si="9">IF(B15&gt;=90,5,IF(B15&gt;=85,4,IF(B15&gt;=80,3,IF(B15&gt;=75,2,IF(B15&gt;=70,1,0)))))</f>
        <v>0</v>
      </c>
      <c r="D15" s="8"/>
      <c r="F15">
        <f t="shared" si="0"/>
        <v>52</v>
      </c>
      <c r="G15" s="8">
        <f t="shared" si="4"/>
        <v>0</v>
      </c>
      <c r="H15" s="8"/>
      <c r="J15" s="5">
        <f>(C15/5)*4</f>
        <v>0</v>
      </c>
      <c r="K15" s="8">
        <f t="shared" si="1"/>
        <v>0</v>
      </c>
      <c r="L15" s="8"/>
      <c r="N15" s="1">
        <f t="shared" si="6"/>
        <v>0</v>
      </c>
      <c r="P15" s="8">
        <v>4</v>
      </c>
      <c r="Q15" s="8"/>
      <c r="S15" s="8">
        <v>0</v>
      </c>
      <c r="T15" s="8"/>
      <c r="V15" s="1">
        <f t="shared" si="7"/>
        <v>0</v>
      </c>
      <c r="W15" s="1">
        <f t="shared" si="2"/>
        <v>100</v>
      </c>
      <c r="Y15" s="9"/>
      <c r="Z15" s="9"/>
      <c r="AC15" s="1"/>
      <c r="AD15" s="1"/>
      <c r="AF15" s="4"/>
      <c r="AG15" s="4"/>
      <c r="AI15" s="5"/>
      <c r="AJ15" s="5"/>
    </row>
    <row r="16" spans="1:36" x14ac:dyDescent="0.3">
      <c r="A16" s="1">
        <v>11</v>
      </c>
      <c r="B16">
        <v>63</v>
      </c>
      <c r="C16" s="8">
        <f t="shared" si="9"/>
        <v>0</v>
      </c>
      <c r="D16" s="8"/>
      <c r="F16">
        <f t="shared" si="0"/>
        <v>50</v>
      </c>
      <c r="G16" s="8">
        <f t="shared" ref="G16" si="10">IF(F16&lt;=1,5,IF(F16&lt;=2,4,IF(F16&lt;=4,2.5,IF(F16&lt;=6,2,IF(F16&lt;=8,1,0)))))</f>
        <v>0</v>
      </c>
      <c r="H16" s="8"/>
      <c r="J16" s="5">
        <f t="shared" ref="J16:J30" si="11">(C16/5)*4</f>
        <v>0</v>
      </c>
      <c r="K16" s="8">
        <f t="shared" ref="K16:K30" si="12">(G16/5)*4</f>
        <v>0</v>
      </c>
      <c r="L16" s="8"/>
      <c r="N16" s="1">
        <f t="shared" si="6"/>
        <v>0</v>
      </c>
      <c r="P16" s="8">
        <v>4</v>
      </c>
      <c r="Q16" s="8"/>
      <c r="S16" s="8">
        <v>1</v>
      </c>
      <c r="T16" s="8"/>
      <c r="V16" s="1">
        <f t="shared" si="7"/>
        <v>25</v>
      </c>
      <c r="W16" s="1">
        <f t="shared" si="2"/>
        <v>75</v>
      </c>
      <c r="Y16" s="9"/>
      <c r="Z16" s="9"/>
      <c r="AF16" s="4"/>
    </row>
    <row r="17" spans="1:26" x14ac:dyDescent="0.3">
      <c r="A17" s="1">
        <v>12</v>
      </c>
      <c r="B17">
        <v>72</v>
      </c>
      <c r="C17" s="8">
        <f t="shared" si="9"/>
        <v>1</v>
      </c>
      <c r="D17" s="8"/>
      <c r="F17">
        <f t="shared" ref="F17:F30" si="13">ABS(D44)*10</f>
        <v>4.3</v>
      </c>
      <c r="G17" s="8">
        <f t="shared" ref="G17:G30" si="14">IF(F17&lt;=1,5,IF(F17&lt;=2,4,IF(F17&lt;=4,2.5,IF(F17&lt;=6,2,IF(F17&lt;=8,1,0)))))</f>
        <v>2</v>
      </c>
      <c r="H17" s="8"/>
      <c r="J17" s="5">
        <f t="shared" si="11"/>
        <v>0.8</v>
      </c>
      <c r="K17" s="8">
        <f t="shared" si="12"/>
        <v>1.6</v>
      </c>
      <c r="L17" s="8"/>
      <c r="N17" s="1">
        <f t="shared" si="6"/>
        <v>1.2000000000000002</v>
      </c>
      <c r="P17" s="8">
        <v>4</v>
      </c>
      <c r="Q17" s="8"/>
      <c r="S17" s="8">
        <v>1</v>
      </c>
      <c r="T17" s="8"/>
      <c r="V17" s="1">
        <f t="shared" si="7"/>
        <v>5.0000000000000044</v>
      </c>
      <c r="W17" s="1">
        <f t="shared" si="2"/>
        <v>95</v>
      </c>
      <c r="Y17" s="9"/>
      <c r="Z17" s="9"/>
    </row>
    <row r="18" spans="1:26" x14ac:dyDescent="0.3">
      <c r="A18" s="1">
        <v>13</v>
      </c>
      <c r="B18">
        <v>77</v>
      </c>
      <c r="C18" s="8">
        <f t="shared" si="9"/>
        <v>2</v>
      </c>
      <c r="D18" s="8"/>
      <c r="F18">
        <f t="shared" si="13"/>
        <v>6</v>
      </c>
      <c r="G18" s="8">
        <f t="shared" si="14"/>
        <v>2</v>
      </c>
      <c r="H18" s="8"/>
      <c r="J18" s="5">
        <f t="shared" si="11"/>
        <v>1.6</v>
      </c>
      <c r="K18" s="8">
        <f t="shared" si="12"/>
        <v>1.6</v>
      </c>
      <c r="L18" s="8"/>
      <c r="N18" s="1">
        <f t="shared" si="6"/>
        <v>1.6</v>
      </c>
      <c r="P18" s="8">
        <v>4</v>
      </c>
      <c r="Q18" s="8"/>
      <c r="S18" s="8">
        <v>2</v>
      </c>
      <c r="T18" s="8"/>
      <c r="V18" s="1">
        <f t="shared" si="7"/>
        <v>9.9999999999999982</v>
      </c>
      <c r="W18" s="1">
        <f t="shared" si="2"/>
        <v>90</v>
      </c>
      <c r="Y18" s="9"/>
      <c r="Z18" s="9"/>
    </row>
    <row r="19" spans="1:26" x14ac:dyDescent="0.3">
      <c r="A19" s="1">
        <v>14</v>
      </c>
      <c r="B19">
        <v>89</v>
      </c>
      <c r="C19" s="8">
        <f t="shared" si="9"/>
        <v>4</v>
      </c>
      <c r="D19" s="8"/>
      <c r="F19">
        <f t="shared" si="13"/>
        <v>4.5</v>
      </c>
      <c r="G19" s="8">
        <f t="shared" si="14"/>
        <v>2</v>
      </c>
      <c r="H19" s="8"/>
      <c r="J19" s="5">
        <f t="shared" si="11"/>
        <v>3.2</v>
      </c>
      <c r="K19" s="8">
        <f t="shared" si="12"/>
        <v>1.6</v>
      </c>
      <c r="L19" s="8"/>
      <c r="N19" s="1">
        <f t="shared" si="6"/>
        <v>2.4000000000000004</v>
      </c>
      <c r="P19" s="8">
        <v>4</v>
      </c>
      <c r="Q19" s="8"/>
      <c r="S19" s="8">
        <v>3</v>
      </c>
      <c r="T19" s="8"/>
      <c r="V19" s="1">
        <f t="shared" si="7"/>
        <v>14.999999999999991</v>
      </c>
      <c r="W19" s="1">
        <f t="shared" si="2"/>
        <v>85.000000000000014</v>
      </c>
      <c r="Y19" s="9"/>
      <c r="Z19" s="9"/>
    </row>
    <row r="20" spans="1:26" x14ac:dyDescent="0.3">
      <c r="A20" s="1">
        <v>15</v>
      </c>
      <c r="B20">
        <v>79</v>
      </c>
      <c r="C20" s="8">
        <f t="shared" si="9"/>
        <v>2</v>
      </c>
      <c r="D20" s="8"/>
      <c r="F20">
        <f t="shared" si="13"/>
        <v>3.4000000000000004</v>
      </c>
      <c r="G20" s="8">
        <f t="shared" si="14"/>
        <v>2.5</v>
      </c>
      <c r="H20" s="8"/>
      <c r="J20" s="5">
        <f t="shared" si="11"/>
        <v>1.6</v>
      </c>
      <c r="K20" s="8">
        <f t="shared" si="12"/>
        <v>2</v>
      </c>
      <c r="L20" s="8"/>
      <c r="N20" s="1">
        <f t="shared" si="6"/>
        <v>1.8</v>
      </c>
      <c r="P20" s="8">
        <v>4</v>
      </c>
      <c r="Q20" s="8"/>
      <c r="S20" s="8">
        <v>3</v>
      </c>
      <c r="T20" s="8"/>
      <c r="V20" s="1">
        <f t="shared" si="7"/>
        <v>30</v>
      </c>
      <c r="W20" s="1">
        <f t="shared" si="2"/>
        <v>70</v>
      </c>
      <c r="Y20" s="9"/>
      <c r="Z20" s="9"/>
    </row>
    <row r="21" spans="1:26" x14ac:dyDescent="0.3">
      <c r="A21" s="1">
        <v>16</v>
      </c>
      <c r="B21">
        <v>92</v>
      </c>
      <c r="C21" s="8">
        <f t="shared" si="9"/>
        <v>5</v>
      </c>
      <c r="D21" s="8"/>
      <c r="F21">
        <f t="shared" si="13"/>
        <v>0.15</v>
      </c>
      <c r="G21" s="8">
        <f t="shared" si="14"/>
        <v>5</v>
      </c>
      <c r="H21" s="8"/>
      <c r="J21" s="5">
        <f t="shared" si="11"/>
        <v>4</v>
      </c>
      <c r="K21" s="8">
        <f t="shared" si="12"/>
        <v>4</v>
      </c>
      <c r="L21" s="8"/>
      <c r="N21" s="1">
        <f t="shared" si="6"/>
        <v>4</v>
      </c>
      <c r="P21" s="8">
        <v>4</v>
      </c>
      <c r="Q21" s="8"/>
      <c r="S21" s="8">
        <v>4</v>
      </c>
      <c r="T21" s="8"/>
      <c r="V21" s="1">
        <f t="shared" si="7"/>
        <v>0</v>
      </c>
      <c r="W21" s="1">
        <f t="shared" si="2"/>
        <v>100</v>
      </c>
      <c r="Y21" s="9"/>
      <c r="Z21" s="9"/>
    </row>
    <row r="22" spans="1:26" x14ac:dyDescent="0.3">
      <c r="A22" s="1">
        <v>17</v>
      </c>
      <c r="B22">
        <v>76</v>
      </c>
      <c r="C22" s="8">
        <f t="shared" si="9"/>
        <v>2</v>
      </c>
      <c r="D22" s="8"/>
      <c r="F22">
        <f t="shared" si="13"/>
        <v>2.12</v>
      </c>
      <c r="G22" s="8">
        <f t="shared" si="14"/>
        <v>2.5</v>
      </c>
      <c r="H22" s="8"/>
      <c r="J22" s="5">
        <f t="shared" si="11"/>
        <v>1.6</v>
      </c>
      <c r="K22" s="8">
        <f t="shared" si="12"/>
        <v>2</v>
      </c>
      <c r="L22" s="8"/>
      <c r="N22" s="1">
        <f t="shared" si="6"/>
        <v>1.8</v>
      </c>
      <c r="P22" s="8">
        <v>4</v>
      </c>
      <c r="Q22" s="8"/>
      <c r="S22" s="8">
        <v>1</v>
      </c>
      <c r="T22" s="8"/>
      <c r="V22" s="1">
        <f t="shared" si="7"/>
        <v>20</v>
      </c>
      <c r="W22" s="1">
        <f t="shared" si="2"/>
        <v>80</v>
      </c>
      <c r="Y22" s="9"/>
      <c r="Z22" s="9"/>
    </row>
    <row r="23" spans="1:26" x14ac:dyDescent="0.3">
      <c r="A23" s="1">
        <v>18</v>
      </c>
      <c r="B23">
        <v>88</v>
      </c>
      <c r="C23" s="8">
        <f t="shared" si="9"/>
        <v>4</v>
      </c>
      <c r="D23" s="8"/>
      <c r="F23">
        <f t="shared" si="13"/>
        <v>1.1200000000000001</v>
      </c>
      <c r="G23" s="8">
        <f t="shared" si="14"/>
        <v>4</v>
      </c>
      <c r="H23" s="8"/>
      <c r="J23" s="5">
        <f t="shared" si="11"/>
        <v>3.2</v>
      </c>
      <c r="K23" s="8">
        <f t="shared" si="12"/>
        <v>3.2</v>
      </c>
      <c r="L23" s="8"/>
      <c r="N23" s="1">
        <f t="shared" si="6"/>
        <v>3.2</v>
      </c>
      <c r="P23" s="8">
        <v>4</v>
      </c>
      <c r="Q23" s="8"/>
      <c r="S23" s="8">
        <v>3</v>
      </c>
      <c r="T23" s="8"/>
      <c r="V23" s="1">
        <f t="shared" si="7"/>
        <v>5.0000000000000044</v>
      </c>
      <c r="W23" s="1">
        <f t="shared" si="2"/>
        <v>95</v>
      </c>
      <c r="Y23" s="9"/>
      <c r="Z23" s="9"/>
    </row>
    <row r="24" spans="1:26" x14ac:dyDescent="0.3">
      <c r="A24" s="1">
        <v>19</v>
      </c>
      <c r="B24">
        <v>86</v>
      </c>
      <c r="C24" s="8">
        <f t="shared" si="9"/>
        <v>4</v>
      </c>
      <c r="D24" s="8"/>
      <c r="F24">
        <f t="shared" si="13"/>
        <v>0.10999999999999999</v>
      </c>
      <c r="G24" s="8">
        <f t="shared" si="14"/>
        <v>5</v>
      </c>
      <c r="H24" s="8"/>
      <c r="J24" s="5">
        <f t="shared" si="11"/>
        <v>3.2</v>
      </c>
      <c r="K24" s="8">
        <f t="shared" si="12"/>
        <v>4</v>
      </c>
      <c r="L24" s="8"/>
      <c r="N24" s="1">
        <f t="shared" si="6"/>
        <v>3.6</v>
      </c>
      <c r="P24" s="8">
        <v>4</v>
      </c>
      <c r="Q24" s="8"/>
      <c r="S24" s="8">
        <v>3</v>
      </c>
      <c r="T24" s="8"/>
      <c r="V24" s="1">
        <f t="shared" si="7"/>
        <v>15.000000000000002</v>
      </c>
      <c r="W24" s="1">
        <f t="shared" si="2"/>
        <v>85</v>
      </c>
      <c r="Y24" s="9"/>
      <c r="Z24" s="9"/>
    </row>
    <row r="25" spans="1:26" x14ac:dyDescent="0.3">
      <c r="A25" s="1">
        <v>20</v>
      </c>
      <c r="B25">
        <v>70</v>
      </c>
      <c r="C25" s="8">
        <f t="shared" si="9"/>
        <v>1</v>
      </c>
      <c r="D25" s="8"/>
      <c r="F25">
        <f t="shared" si="13"/>
        <v>19</v>
      </c>
      <c r="G25" s="8">
        <f t="shared" si="14"/>
        <v>0</v>
      </c>
      <c r="H25" s="8"/>
      <c r="J25" s="5">
        <f t="shared" si="11"/>
        <v>0.8</v>
      </c>
      <c r="K25" s="8">
        <f t="shared" si="12"/>
        <v>0</v>
      </c>
      <c r="L25" s="8"/>
      <c r="N25" s="1">
        <f t="shared" si="6"/>
        <v>0.4</v>
      </c>
      <c r="P25" s="8">
        <v>4</v>
      </c>
      <c r="Q25" s="8"/>
      <c r="S25" s="8">
        <v>0</v>
      </c>
      <c r="T25" s="8"/>
      <c r="V25" s="1">
        <f t="shared" si="7"/>
        <v>10</v>
      </c>
      <c r="W25" s="1">
        <f t="shared" si="2"/>
        <v>90</v>
      </c>
      <c r="Y25" s="9"/>
      <c r="Z25" s="9"/>
    </row>
    <row r="26" spans="1:26" x14ac:dyDescent="0.3">
      <c r="A26" s="1">
        <v>21</v>
      </c>
      <c r="B26">
        <v>95</v>
      </c>
      <c r="C26" s="8">
        <f t="shared" si="9"/>
        <v>5</v>
      </c>
      <c r="D26" s="8"/>
      <c r="F26">
        <f t="shared" si="13"/>
        <v>0.06</v>
      </c>
      <c r="G26" s="8">
        <f t="shared" si="14"/>
        <v>5</v>
      </c>
      <c r="H26" s="8"/>
      <c r="J26" s="5">
        <f t="shared" si="11"/>
        <v>4</v>
      </c>
      <c r="K26" s="8">
        <f t="shared" si="12"/>
        <v>4</v>
      </c>
      <c r="L26" s="8"/>
      <c r="N26" s="1">
        <f t="shared" si="6"/>
        <v>4</v>
      </c>
      <c r="P26" s="8">
        <v>4</v>
      </c>
      <c r="Q26" s="8"/>
      <c r="S26" s="8">
        <v>3.5</v>
      </c>
      <c r="T26" s="8"/>
      <c r="V26" s="1">
        <f t="shared" si="7"/>
        <v>12.5</v>
      </c>
      <c r="W26" s="1">
        <f t="shared" si="2"/>
        <v>87.5</v>
      </c>
      <c r="Y26" s="9"/>
      <c r="Z26" s="9"/>
    </row>
    <row r="27" spans="1:26" x14ac:dyDescent="0.3">
      <c r="A27" s="1">
        <v>22</v>
      </c>
      <c r="B27">
        <v>77</v>
      </c>
      <c r="C27" s="8">
        <f t="shared" si="9"/>
        <v>2</v>
      </c>
      <c r="D27" s="8"/>
      <c r="F27">
        <f t="shared" si="13"/>
        <v>2.21</v>
      </c>
      <c r="G27" s="8">
        <f t="shared" si="14"/>
        <v>2.5</v>
      </c>
      <c r="H27" s="8"/>
      <c r="J27" s="5">
        <f t="shared" si="11"/>
        <v>1.6</v>
      </c>
      <c r="K27" s="8">
        <f t="shared" si="12"/>
        <v>2</v>
      </c>
      <c r="L27" s="8"/>
      <c r="N27" s="1">
        <f t="shared" si="6"/>
        <v>1.8</v>
      </c>
      <c r="P27" s="8">
        <v>4</v>
      </c>
      <c r="Q27" s="8"/>
      <c r="S27" s="8">
        <v>1</v>
      </c>
      <c r="T27" s="8"/>
      <c r="V27" s="1">
        <f t="shared" si="7"/>
        <v>20</v>
      </c>
      <c r="W27" s="1">
        <f t="shared" si="2"/>
        <v>80</v>
      </c>
      <c r="Y27" s="9"/>
      <c r="Z27" s="9"/>
    </row>
    <row r="28" spans="1:26" x14ac:dyDescent="0.3">
      <c r="A28" s="1">
        <v>23</v>
      </c>
      <c r="B28">
        <v>81</v>
      </c>
      <c r="C28" s="8">
        <f t="shared" si="9"/>
        <v>3</v>
      </c>
      <c r="D28" s="8"/>
      <c r="F28">
        <f t="shared" si="13"/>
        <v>3.12</v>
      </c>
      <c r="G28" s="8">
        <f t="shared" si="14"/>
        <v>2.5</v>
      </c>
      <c r="H28" s="8"/>
      <c r="J28" s="5">
        <f t="shared" si="11"/>
        <v>2.4</v>
      </c>
      <c r="K28" s="8">
        <f t="shared" si="12"/>
        <v>2</v>
      </c>
      <c r="L28" s="8"/>
      <c r="N28" s="1">
        <f t="shared" si="6"/>
        <v>2.2000000000000002</v>
      </c>
      <c r="P28" s="8">
        <v>4</v>
      </c>
      <c r="Q28" s="8"/>
      <c r="S28" s="8">
        <v>1</v>
      </c>
      <c r="T28" s="8"/>
      <c r="V28" s="1">
        <f t="shared" si="7"/>
        <v>30.000000000000004</v>
      </c>
      <c r="W28" s="1">
        <f t="shared" si="2"/>
        <v>70</v>
      </c>
      <c r="Y28" s="9"/>
      <c r="Z28" s="9"/>
    </row>
    <row r="29" spans="1:26" x14ac:dyDescent="0.3">
      <c r="A29" s="1">
        <v>24</v>
      </c>
      <c r="B29">
        <v>84</v>
      </c>
      <c r="C29" s="8">
        <f t="shared" si="9"/>
        <v>3</v>
      </c>
      <c r="D29" s="8"/>
      <c r="F29">
        <f t="shared" si="13"/>
        <v>1.6</v>
      </c>
      <c r="G29" s="8">
        <f t="shared" si="14"/>
        <v>4</v>
      </c>
      <c r="H29" s="8"/>
      <c r="J29" s="5">
        <f t="shared" si="11"/>
        <v>2.4</v>
      </c>
      <c r="K29" s="8">
        <f t="shared" si="12"/>
        <v>3.2</v>
      </c>
      <c r="L29" s="8"/>
      <c r="N29" s="1">
        <f t="shared" si="6"/>
        <v>2.8</v>
      </c>
      <c r="P29" s="8">
        <v>4</v>
      </c>
      <c r="Q29" s="8"/>
      <c r="S29" s="8">
        <v>4</v>
      </c>
      <c r="T29" s="8"/>
      <c r="V29" s="1">
        <f t="shared" si="7"/>
        <v>30.000000000000004</v>
      </c>
      <c r="W29" s="1">
        <f t="shared" si="2"/>
        <v>70</v>
      </c>
      <c r="Y29" s="9"/>
      <c r="Z29" s="9"/>
    </row>
    <row r="30" spans="1:26" x14ac:dyDescent="0.3">
      <c r="A30" s="1">
        <v>25</v>
      </c>
      <c r="B30">
        <v>90</v>
      </c>
      <c r="C30" s="8">
        <f t="shared" si="9"/>
        <v>5</v>
      </c>
      <c r="D30" s="8"/>
      <c r="F30">
        <f t="shared" si="13"/>
        <v>0.1</v>
      </c>
      <c r="G30" s="8">
        <f t="shared" si="14"/>
        <v>5</v>
      </c>
      <c r="H30" s="8"/>
      <c r="J30" s="5">
        <f t="shared" si="11"/>
        <v>4</v>
      </c>
      <c r="K30" s="8">
        <f t="shared" si="12"/>
        <v>4</v>
      </c>
      <c r="L30" s="8"/>
      <c r="N30" s="1">
        <f t="shared" si="6"/>
        <v>4</v>
      </c>
      <c r="P30" s="8">
        <v>4</v>
      </c>
      <c r="Q30" s="8"/>
      <c r="S30" s="8">
        <v>4</v>
      </c>
      <c r="T30" s="8"/>
      <c r="V30" s="1">
        <f t="shared" si="7"/>
        <v>0</v>
      </c>
      <c r="W30" s="1">
        <f t="shared" si="2"/>
        <v>100</v>
      </c>
      <c r="Y30" s="9"/>
      <c r="Z30" s="9"/>
    </row>
    <row r="33" spans="4:4" x14ac:dyDescent="0.3">
      <c r="D33">
        <v>-0.32</v>
      </c>
    </row>
    <row r="34" spans="4:4" x14ac:dyDescent="0.3">
      <c r="D34">
        <v>0.2</v>
      </c>
    </row>
    <row r="35" spans="4:4" x14ac:dyDescent="0.3">
      <c r="D35">
        <v>0.06</v>
      </c>
    </row>
    <row r="36" spans="4:4" x14ac:dyDescent="0.3">
      <c r="D36">
        <v>-0.37</v>
      </c>
    </row>
    <row r="37" spans="4:4" x14ac:dyDescent="0.3">
      <c r="D37">
        <v>-0.215</v>
      </c>
    </row>
    <row r="38" spans="4:4" x14ac:dyDescent="0.3">
      <c r="D38">
        <v>0.04</v>
      </c>
    </row>
    <row r="39" spans="4:4" x14ac:dyDescent="0.3">
      <c r="D39">
        <v>-0.12</v>
      </c>
    </row>
    <row r="40" spans="4:4" x14ac:dyDescent="0.3">
      <c r="D40">
        <v>2.5999999999999999E-2</v>
      </c>
    </row>
    <row r="41" spans="4:4" x14ac:dyDescent="0.3">
      <c r="D41">
        <v>4.5</v>
      </c>
    </row>
    <row r="42" spans="4:4" x14ac:dyDescent="0.3">
      <c r="D42">
        <v>5.2</v>
      </c>
    </row>
    <row r="43" spans="4:4" x14ac:dyDescent="0.3">
      <c r="D43">
        <v>5</v>
      </c>
    </row>
    <row r="44" spans="4:4" x14ac:dyDescent="0.3">
      <c r="D44">
        <v>0.43</v>
      </c>
    </row>
    <row r="45" spans="4:4" x14ac:dyDescent="0.3">
      <c r="D45">
        <v>-0.6</v>
      </c>
    </row>
    <row r="46" spans="4:4" x14ac:dyDescent="0.3">
      <c r="D46">
        <v>0.45</v>
      </c>
    </row>
    <row r="47" spans="4:4" x14ac:dyDescent="0.3">
      <c r="D47">
        <v>-0.34</v>
      </c>
    </row>
    <row r="48" spans="4:4" x14ac:dyDescent="0.3">
      <c r="D48">
        <v>1.4999999999999999E-2</v>
      </c>
    </row>
    <row r="49" spans="4:4" x14ac:dyDescent="0.3">
      <c r="D49">
        <v>0.21199999999999999</v>
      </c>
    </row>
    <row r="50" spans="4:4" x14ac:dyDescent="0.3">
      <c r="D50">
        <v>-0.112</v>
      </c>
    </row>
    <row r="51" spans="4:4" x14ac:dyDescent="0.3">
      <c r="D51">
        <v>1.0999999999999999E-2</v>
      </c>
    </row>
    <row r="52" spans="4:4" x14ac:dyDescent="0.3">
      <c r="D52">
        <v>1.9</v>
      </c>
    </row>
    <row r="53" spans="4:4" x14ac:dyDescent="0.3">
      <c r="D53">
        <v>-6.0000000000000001E-3</v>
      </c>
    </row>
    <row r="54" spans="4:4" x14ac:dyDescent="0.3">
      <c r="D54">
        <v>0.221</v>
      </c>
    </row>
    <row r="55" spans="4:4" x14ac:dyDescent="0.3">
      <c r="D55">
        <v>-0.312</v>
      </c>
    </row>
    <row r="56" spans="4:4" x14ac:dyDescent="0.3">
      <c r="D56">
        <v>-0.16</v>
      </c>
    </row>
    <row r="57" spans="4:4" x14ac:dyDescent="0.3">
      <c r="D57">
        <v>0.01</v>
      </c>
    </row>
  </sheetData>
  <mergeCells count="139">
    <mergeCell ref="K17:L17"/>
    <mergeCell ref="K18:L18"/>
    <mergeCell ref="K19:L19"/>
    <mergeCell ref="K20:L20"/>
    <mergeCell ref="K21:L21"/>
    <mergeCell ref="S28:T28"/>
    <mergeCell ref="S29:T29"/>
    <mergeCell ref="S30:T30"/>
    <mergeCell ref="Y6:Z30"/>
    <mergeCell ref="S22:T22"/>
    <mergeCell ref="S23:T23"/>
    <mergeCell ref="S24:T24"/>
    <mergeCell ref="S25:T25"/>
    <mergeCell ref="S26:T26"/>
    <mergeCell ref="S27:T27"/>
    <mergeCell ref="S16:T16"/>
    <mergeCell ref="S17:T17"/>
    <mergeCell ref="S18:T18"/>
    <mergeCell ref="S19:T19"/>
    <mergeCell ref="S20:T20"/>
    <mergeCell ref="S21:T21"/>
    <mergeCell ref="G28:H28"/>
    <mergeCell ref="P25:Q25"/>
    <mergeCell ref="P26:Q26"/>
    <mergeCell ref="P27:Q27"/>
    <mergeCell ref="P28:Q28"/>
    <mergeCell ref="P29:Q29"/>
    <mergeCell ref="P30:Q30"/>
    <mergeCell ref="K30:L30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K24:L24"/>
    <mergeCell ref="K25:L25"/>
    <mergeCell ref="K26:L26"/>
    <mergeCell ref="K27:L27"/>
    <mergeCell ref="K28:L28"/>
    <mergeCell ref="K29:L29"/>
    <mergeCell ref="K16:L16"/>
    <mergeCell ref="G21:H21"/>
    <mergeCell ref="G22:H22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G24:H24"/>
    <mergeCell ref="G25:H25"/>
    <mergeCell ref="G26:H26"/>
    <mergeCell ref="G27:H27"/>
    <mergeCell ref="C21:D21"/>
    <mergeCell ref="G29:H29"/>
    <mergeCell ref="G30:H30"/>
    <mergeCell ref="C15:D15"/>
    <mergeCell ref="G15:H15"/>
    <mergeCell ref="K15:L15"/>
    <mergeCell ref="P15:Q15"/>
    <mergeCell ref="S15:T15"/>
    <mergeCell ref="C14:D14"/>
    <mergeCell ref="G14:H14"/>
    <mergeCell ref="K14:L14"/>
    <mergeCell ref="P14:Q14"/>
    <mergeCell ref="S14:T14"/>
    <mergeCell ref="K22:L22"/>
    <mergeCell ref="K23:L23"/>
    <mergeCell ref="G23:H23"/>
    <mergeCell ref="C28:D28"/>
    <mergeCell ref="C29:D29"/>
    <mergeCell ref="C30:D30"/>
    <mergeCell ref="G16:H16"/>
    <mergeCell ref="G17:H17"/>
    <mergeCell ref="G18:H18"/>
    <mergeCell ref="G19:H19"/>
    <mergeCell ref="G20:H20"/>
    <mergeCell ref="C13:D13"/>
    <mergeCell ref="G13:H13"/>
    <mergeCell ref="K13:L13"/>
    <mergeCell ref="P13:Q13"/>
    <mergeCell ref="S13:T13"/>
    <mergeCell ref="C12:D12"/>
    <mergeCell ref="G12:H12"/>
    <mergeCell ref="K12:L12"/>
    <mergeCell ref="P12:Q12"/>
    <mergeCell ref="S12:T12"/>
    <mergeCell ref="C11:D11"/>
    <mergeCell ref="G11:H11"/>
    <mergeCell ref="K11:L11"/>
    <mergeCell ref="P11:Q11"/>
    <mergeCell ref="S11:T11"/>
    <mergeCell ref="C10:D10"/>
    <mergeCell ref="G10:H10"/>
    <mergeCell ref="K10:L10"/>
    <mergeCell ref="P10:Q10"/>
    <mergeCell ref="S10:T10"/>
    <mergeCell ref="K8:L8"/>
    <mergeCell ref="P8:Q8"/>
    <mergeCell ref="S8:T8"/>
    <mergeCell ref="C9:D9"/>
    <mergeCell ref="G9:H9"/>
    <mergeCell ref="K9:L9"/>
    <mergeCell ref="P9:Q9"/>
    <mergeCell ref="S9:T9"/>
    <mergeCell ref="C7:D7"/>
    <mergeCell ref="G7:H7"/>
    <mergeCell ref="K7:L7"/>
    <mergeCell ref="P7:Q7"/>
    <mergeCell ref="S7:T7"/>
    <mergeCell ref="C8:D8"/>
    <mergeCell ref="G8:H8"/>
    <mergeCell ref="V1:Z2"/>
    <mergeCell ref="B3:H3"/>
    <mergeCell ref="J3:N4"/>
    <mergeCell ref="P3:Q5"/>
    <mergeCell ref="S3:T5"/>
    <mergeCell ref="V3:V5"/>
    <mergeCell ref="W3:W5"/>
    <mergeCell ref="Y3:Z5"/>
    <mergeCell ref="C6:D6"/>
    <mergeCell ref="G6:H6"/>
    <mergeCell ref="K6:L6"/>
    <mergeCell ref="P6:Q6"/>
    <mergeCell ref="S6:T6"/>
    <mergeCell ref="B4:E4"/>
    <mergeCell ref="F4:H4"/>
    <mergeCell ref="C5:D5"/>
    <mergeCell ref="G5:H5"/>
    <mergeCell ref="K5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3081-FEF5-4783-9E66-E6BFB468BE77}">
  <dimension ref="A1:CG22"/>
  <sheetViews>
    <sheetView zoomScale="110" zoomScaleNormal="110" workbookViewId="0">
      <selection activeCell="AC19" sqref="AC19:AD19"/>
    </sheetView>
  </sheetViews>
  <sheetFormatPr defaultRowHeight="14.4" x14ac:dyDescent="0.3"/>
  <cols>
    <col min="1" max="1" width="8.88671875" style="1"/>
    <col min="3" max="3" width="8.88671875" style="1"/>
    <col min="8" max="8" width="8.88671875" style="1"/>
    <col min="11" max="11" width="8.88671875" style="1"/>
    <col min="13" max="13" width="8.88671875" customWidth="1"/>
  </cols>
  <sheetData>
    <row r="1" spans="1:85" x14ac:dyDescent="0.3">
      <c r="C1" s="9" t="s">
        <v>1</v>
      </c>
      <c r="D1" s="9"/>
      <c r="E1" s="9"/>
      <c r="F1" s="9"/>
      <c r="G1" s="8" t="s">
        <v>2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W1" s="9" t="s">
        <v>15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L1" s="9" t="s">
        <v>10</v>
      </c>
      <c r="AM1" s="9"/>
      <c r="AN1" s="9"/>
      <c r="AP1" s="9" t="s">
        <v>22</v>
      </c>
      <c r="AQ1" s="9"/>
      <c r="AR1" s="9"/>
      <c r="AS1" s="9"/>
      <c r="AT1" s="9"/>
      <c r="AU1" s="9"/>
      <c r="AV1" s="9"/>
      <c r="AW1" s="9"/>
      <c r="AY1" s="9" t="s">
        <v>23</v>
      </c>
      <c r="AZ1" s="9"/>
      <c r="BA1" s="9"/>
      <c r="BB1" s="9"/>
      <c r="BC1" s="9"/>
      <c r="BD1" s="9"/>
      <c r="BE1" s="9"/>
      <c r="BF1" s="9"/>
      <c r="BH1" s="9" t="s">
        <v>27</v>
      </c>
      <c r="BI1" s="9"/>
      <c r="BJ1" s="9"/>
      <c r="BK1" s="9"/>
      <c r="BL1" s="9"/>
      <c r="BM1" s="9"/>
      <c r="BN1" s="9"/>
      <c r="BO1" s="9"/>
      <c r="BQ1" s="9" t="s">
        <v>24</v>
      </c>
      <c r="BR1" s="9"/>
      <c r="BS1" s="9"/>
      <c r="BT1" s="9"/>
      <c r="BU1" s="9"/>
      <c r="BV1" s="9"/>
      <c r="BW1" s="9"/>
      <c r="BX1" s="9"/>
      <c r="BZ1" s="9" t="s">
        <v>33</v>
      </c>
      <c r="CA1" s="9"/>
      <c r="CB1" s="9"/>
      <c r="CC1" s="9"/>
      <c r="CD1" s="9"/>
      <c r="CE1" s="9"/>
      <c r="CF1" s="9"/>
      <c r="CG1" s="9"/>
    </row>
    <row r="2" spans="1:85" x14ac:dyDescent="0.3">
      <c r="C2" s="9"/>
      <c r="D2" s="9"/>
      <c r="E2" s="9"/>
      <c r="F2" s="9"/>
      <c r="H2" s="8" t="s">
        <v>8</v>
      </c>
      <c r="I2" s="8"/>
      <c r="J2" s="8"/>
      <c r="K2" s="8" t="s">
        <v>3</v>
      </c>
      <c r="L2" s="8"/>
      <c r="M2" s="8"/>
      <c r="N2" s="8" t="s">
        <v>9</v>
      </c>
      <c r="O2" s="8"/>
      <c r="P2" s="8"/>
      <c r="Q2" s="10" t="s">
        <v>26</v>
      </c>
      <c r="R2" s="10"/>
      <c r="S2" s="10"/>
      <c r="T2" s="10"/>
      <c r="U2" s="2"/>
      <c r="V2" s="2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L2" s="9"/>
      <c r="AM2" s="9"/>
      <c r="AN2" s="9"/>
      <c r="AP2" s="9"/>
      <c r="AQ2" s="9"/>
      <c r="AR2" s="9"/>
      <c r="AS2" s="9"/>
      <c r="AT2" s="9"/>
      <c r="AU2" s="9"/>
      <c r="AV2" s="9"/>
      <c r="AW2" s="9"/>
      <c r="AY2" s="9"/>
      <c r="AZ2" s="9"/>
      <c r="BA2" s="9"/>
      <c r="BB2" s="9"/>
      <c r="BC2" s="9"/>
      <c r="BD2" s="9"/>
      <c r="BE2" s="9"/>
      <c r="BF2" s="9"/>
      <c r="BH2" s="9"/>
      <c r="BI2" s="9"/>
      <c r="BJ2" s="9"/>
      <c r="BK2" s="9"/>
      <c r="BL2" s="9"/>
      <c r="BM2" s="9"/>
      <c r="BN2" s="9"/>
      <c r="BO2" s="9"/>
      <c r="BQ2" s="9"/>
      <c r="BR2" s="9"/>
      <c r="BS2" s="9"/>
      <c r="BT2" s="9"/>
      <c r="BU2" s="9"/>
      <c r="BV2" s="9"/>
      <c r="BW2" s="9"/>
      <c r="BX2" s="9"/>
      <c r="BZ2" s="9"/>
      <c r="CA2" s="9"/>
      <c r="CB2" s="9"/>
      <c r="CC2" s="9"/>
      <c r="CD2" s="9"/>
      <c r="CE2" s="9"/>
      <c r="CF2" s="9"/>
      <c r="CG2" s="9"/>
    </row>
    <row r="3" spans="1:85" x14ac:dyDescent="0.3">
      <c r="A3" s="1" t="s">
        <v>0</v>
      </c>
      <c r="B3" t="s">
        <v>4</v>
      </c>
      <c r="C3" s="3" t="s">
        <v>11</v>
      </c>
      <c r="D3" s="8" t="s">
        <v>6</v>
      </c>
      <c r="E3" s="8"/>
      <c r="F3" s="8"/>
      <c r="H3" s="1" t="s">
        <v>5</v>
      </c>
      <c r="I3" s="8" t="s">
        <v>6</v>
      </c>
      <c r="J3" s="8"/>
      <c r="K3" s="1" t="s">
        <v>5</v>
      </c>
      <c r="L3" s="8" t="s">
        <v>6</v>
      </c>
      <c r="M3" s="8"/>
      <c r="N3" s="1" t="s">
        <v>5</v>
      </c>
      <c r="O3" s="8" t="s">
        <v>6</v>
      </c>
      <c r="P3" s="8"/>
      <c r="Q3" s="8" t="s">
        <v>5</v>
      </c>
      <c r="R3" s="8"/>
      <c r="S3" s="8" t="s">
        <v>6</v>
      </c>
      <c r="T3" s="8"/>
      <c r="W3" s="8" t="s">
        <v>7</v>
      </c>
      <c r="X3" s="8"/>
      <c r="Z3" s="8" t="s">
        <v>3</v>
      </c>
      <c r="AA3" s="8"/>
      <c r="AC3" s="8" t="s">
        <v>9</v>
      </c>
      <c r="AD3" s="8"/>
      <c r="AF3" s="8" t="s">
        <v>26</v>
      </c>
      <c r="AG3" s="8"/>
      <c r="AH3" s="8"/>
      <c r="AJ3" t="s">
        <v>32</v>
      </c>
      <c r="AL3" s="9"/>
      <c r="AM3" s="9"/>
      <c r="AN3" s="9"/>
      <c r="AP3" s="9" t="s">
        <v>18</v>
      </c>
      <c r="AQ3" s="9"/>
      <c r="AS3" s="9" t="s">
        <v>19</v>
      </c>
      <c r="AT3" s="9"/>
      <c r="AV3" s="9" t="s">
        <v>20</v>
      </c>
      <c r="AW3" s="9"/>
      <c r="AY3" s="9" t="s">
        <v>18</v>
      </c>
      <c r="AZ3" s="9"/>
      <c r="BB3" s="9" t="s">
        <v>19</v>
      </c>
      <c r="BC3" s="9"/>
      <c r="BE3" s="9" t="s">
        <v>20</v>
      </c>
      <c r="BF3" s="9"/>
      <c r="BH3" s="9" t="s">
        <v>18</v>
      </c>
      <c r="BI3" s="9"/>
      <c r="BK3" s="9" t="s">
        <v>19</v>
      </c>
      <c r="BL3" s="9"/>
      <c r="BN3" s="9" t="s">
        <v>20</v>
      </c>
      <c r="BO3" s="9"/>
      <c r="BQ3" s="8" t="s">
        <v>18</v>
      </c>
      <c r="BR3" s="8"/>
      <c r="BT3" s="8" t="s">
        <v>25</v>
      </c>
      <c r="BU3" s="8"/>
      <c r="BW3" s="8" t="s">
        <v>20</v>
      </c>
      <c r="BX3" s="8"/>
      <c r="BZ3" s="8" t="s">
        <v>18</v>
      </c>
      <c r="CA3" s="8"/>
      <c r="CC3" s="8" t="s">
        <v>25</v>
      </c>
      <c r="CD3" s="8"/>
      <c r="CF3" s="8" t="s">
        <v>20</v>
      </c>
      <c r="CG3" s="8"/>
    </row>
    <row r="4" spans="1:85" x14ac:dyDescent="0.3">
      <c r="A4" s="1">
        <v>1</v>
      </c>
      <c r="B4" s="1">
        <v>5</v>
      </c>
      <c r="C4" s="1">
        <v>38</v>
      </c>
      <c r="D4" s="8">
        <f>IF(C4&gt;=80,5,IF(C4&gt;=60,4,IF(C4&gt;=50,3,IF(C4&gt;=30,2, IF(C4&gt;=10, 1,0)))))</f>
        <v>2</v>
      </c>
      <c r="E4" s="8"/>
      <c r="F4" s="8"/>
      <c r="H4" s="1">
        <v>33</v>
      </c>
      <c r="I4" s="8">
        <f t="shared" ref="I4:I13" si="0">IF(H4&gt;=70,5,IF(H4&gt;=50,4,IF(H4&gt;=40,3,IF(H4&gt;=30,2, IF(H4&gt;=10, 1,0)))))</f>
        <v>2</v>
      </c>
      <c r="J4" s="8"/>
      <c r="K4" s="1">
        <v>2</v>
      </c>
      <c r="L4" s="8">
        <f>IF(K4&gt;=6,5,IF(K4&gt;=5,4,IF(K4&gt;=4,3,IF(K4&gt;=3,2, IF(K4&gt;=2, 1,0)))))</f>
        <v>1</v>
      </c>
      <c r="M4" s="8"/>
      <c r="N4" s="1">
        <v>13</v>
      </c>
      <c r="O4" s="8">
        <f>IF(N4&gt;=40,5,IF(N4&gt;=25,4,IF(N4&gt;=15,3,IF(N4&gt;=10,2, IF(N4&gt;=5, 1,0)))))</f>
        <v>2</v>
      </c>
      <c r="P4" s="8"/>
      <c r="Q4" s="8">
        <v>86</v>
      </c>
      <c r="R4" s="8"/>
      <c r="S4" s="8">
        <f>IF(Q4&gt;90,5,IF(Q4&gt;88,4,IF(Q4&gt;86,3,IF(Q4&gt;85,2, IF(Q4&gt;83, 1,0)))))</f>
        <v>2</v>
      </c>
      <c r="T4" s="8"/>
      <c r="W4" s="8">
        <f>((D4*0.1 + I4*0.9)*B4/5)</f>
        <v>2</v>
      </c>
      <c r="X4" s="8"/>
      <c r="Z4" s="8">
        <f>((D4*0.1 + L4*0.9)*B4/5)</f>
        <v>1.1000000000000001</v>
      </c>
      <c r="AA4" s="8"/>
      <c r="AC4" s="8">
        <f>((D4*0.1 + O4*0.9)*B4/5)</f>
        <v>2</v>
      </c>
      <c r="AD4" s="8"/>
      <c r="AF4" s="8">
        <f>((D4*0.1 + S4*0.9)*B4/5)</f>
        <v>2</v>
      </c>
      <c r="AG4" s="8"/>
      <c r="AH4" s="8"/>
      <c r="AJ4">
        <f>(W4+Z4+AC4+AF4)/4</f>
        <v>1.7749999999999999</v>
      </c>
      <c r="AL4" s="8">
        <v>2</v>
      </c>
      <c r="AM4" s="8"/>
      <c r="AN4" s="8"/>
      <c r="AP4" s="8">
        <f>ABS(W4-AL4)*100/5</f>
        <v>0</v>
      </c>
      <c r="AQ4" s="8"/>
      <c r="AS4" s="8">
        <f>100-AP4</f>
        <v>100</v>
      </c>
      <c r="AT4" s="8"/>
      <c r="AV4" s="9">
        <f>(AS4+AS5+AS6+AS7+AS8+AS9+AS10+AS11+AS12+AS13)/10</f>
        <v>91</v>
      </c>
      <c r="AW4" s="9"/>
      <c r="AY4" s="8">
        <f>ABS(AC4-AL4)*100/5</f>
        <v>0</v>
      </c>
      <c r="AZ4" s="8"/>
      <c r="BB4" s="8">
        <f>100-AY4</f>
        <v>100</v>
      </c>
      <c r="BC4" s="8"/>
      <c r="BE4" s="9">
        <f>(BB4+BB5+BB6+BB7+BB8+BB9+BB10+BB11+BB12+BB13)/10</f>
        <v>83.2</v>
      </c>
      <c r="BF4" s="9"/>
      <c r="BH4" s="8">
        <f>ABS(AF4-AL4)*100/5</f>
        <v>0</v>
      </c>
      <c r="BI4" s="8"/>
      <c r="BK4" s="8">
        <f>100-BH4</f>
        <v>100</v>
      </c>
      <c r="BL4" s="8"/>
      <c r="BN4" s="9">
        <f>(BK4+BK5+BK6+BK7+BK8+BK9+BK10+BK11+BK12+BK13)/10</f>
        <v>89.8</v>
      </c>
      <c r="BO4" s="9"/>
      <c r="BQ4" s="8">
        <f>ABS(Z4-AL4)*100/5</f>
        <v>17.999999999999996</v>
      </c>
      <c r="BR4" s="8"/>
      <c r="BT4" s="8">
        <f>100-BQ4</f>
        <v>82</v>
      </c>
      <c r="BU4" s="8"/>
      <c r="BW4" s="9">
        <f>(BT4+BT5+BT6+BT7+BT8+BT9+BT10+BT11+BT12+BT13)/10</f>
        <v>78</v>
      </c>
      <c r="BX4" s="9"/>
      <c r="BZ4" s="8">
        <f>ABS(AJ4-AL4)*100/5</f>
        <v>4.5000000000000018</v>
      </c>
      <c r="CA4" s="8"/>
      <c r="CC4" s="8">
        <f>100-BZ4</f>
        <v>95.5</v>
      </c>
      <c r="CD4" s="8"/>
      <c r="CF4" s="9">
        <f>(CC4+CC5+CC6+CC7+CC8+CC9+CC10+CC11+CC12+CC13)/10</f>
        <v>87.9</v>
      </c>
      <c r="CG4" s="9"/>
    </row>
    <row r="5" spans="1:85" x14ac:dyDescent="0.3">
      <c r="A5" s="1">
        <v>2</v>
      </c>
      <c r="B5" s="1">
        <v>5</v>
      </c>
      <c r="C5" s="1">
        <v>45</v>
      </c>
      <c r="D5" s="8">
        <f t="shared" ref="D5:D13" si="1">IF(C5&gt;=80,5,IF(C5&gt;=60,4,IF(C5&gt;=50,3,IF(C5&gt;=30,2, IF(C5&gt;=10, 1,0)))))</f>
        <v>2</v>
      </c>
      <c r="E5" s="8"/>
      <c r="F5" s="8"/>
      <c r="H5" s="1">
        <v>72</v>
      </c>
      <c r="I5" s="8">
        <f t="shared" si="0"/>
        <v>5</v>
      </c>
      <c r="J5" s="8"/>
      <c r="K5" s="1">
        <v>4</v>
      </c>
      <c r="L5" s="8">
        <f t="shared" ref="L5:L13" si="2">IF(K5&gt;=6,5,IF(K5&gt;=5,4,IF(K5&gt;=4,3,IF(K5&gt;=3,2, IF(K5&gt;=2, 1,0)))))</f>
        <v>3</v>
      </c>
      <c r="M5" s="8"/>
      <c r="N5" s="1">
        <v>30</v>
      </c>
      <c r="O5" s="8">
        <f t="shared" ref="O5:O13" si="3">IF(N5&gt;=40,5,IF(N5&gt;=25,4,IF(N5&gt;=15,3,IF(N5&gt;=10,2, IF(N5&gt;=5, 1,0)))))</f>
        <v>4</v>
      </c>
      <c r="P5" s="8"/>
      <c r="Q5" s="8">
        <v>91</v>
      </c>
      <c r="R5" s="8"/>
      <c r="S5" s="8">
        <f t="shared" ref="S5:S8" si="4">IF(Q5&gt;90,5,IF(Q5&gt;88,4,IF(Q5&gt;86,3,IF(Q5&gt;85,2, IF(Q5&gt;83, 1,0)))))</f>
        <v>5</v>
      </c>
      <c r="T5" s="8"/>
      <c r="W5" s="8">
        <f t="shared" ref="W5:W13" si="5">((D5*0.1 + I5*0.9)*B5/5)</f>
        <v>4.7</v>
      </c>
      <c r="X5" s="8"/>
      <c r="Z5" s="8">
        <f t="shared" ref="Z5:Z13" si="6">((D5*0.1 + L5*0.9)*B5/5)</f>
        <v>2.9000000000000004</v>
      </c>
      <c r="AA5" s="8"/>
      <c r="AC5" s="8">
        <f t="shared" ref="AC5:AC13" si="7">((D5*0.1 + O5*0.9)*B5/5)</f>
        <v>3.8</v>
      </c>
      <c r="AD5" s="8"/>
      <c r="AF5" s="8">
        <f t="shared" ref="AF5:AF13" si="8">((D5*0.1 + S5*0.9)*B5/5)</f>
        <v>4.7</v>
      </c>
      <c r="AG5" s="8"/>
      <c r="AH5" s="8"/>
      <c r="AJ5">
        <f t="shared" ref="AJ5:AJ13" si="9">(W5+Z5+AC5+AF5)/4</f>
        <v>4.0250000000000004</v>
      </c>
      <c r="AL5" s="8">
        <v>5</v>
      </c>
      <c r="AM5" s="8"/>
      <c r="AN5" s="8"/>
      <c r="AP5" s="8">
        <f>ABS(W5-AL5)*100/5</f>
        <v>5.9999999999999964</v>
      </c>
      <c r="AQ5" s="8"/>
      <c r="AS5" s="8">
        <f t="shared" ref="AS5:AS8" si="10">100-AP5</f>
        <v>94</v>
      </c>
      <c r="AT5" s="8"/>
      <c r="AV5" s="9"/>
      <c r="AW5" s="9"/>
      <c r="AY5" s="8">
        <f t="shared" ref="AY5:AY8" si="11">ABS(AC5-AL5)*100/5</f>
        <v>24.000000000000004</v>
      </c>
      <c r="AZ5" s="8"/>
      <c r="BB5" s="8">
        <f t="shared" ref="BB5:BB8" si="12">100-AY5</f>
        <v>76</v>
      </c>
      <c r="BC5" s="8"/>
      <c r="BE5" s="9"/>
      <c r="BF5" s="9"/>
      <c r="BH5" s="8">
        <f t="shared" ref="BH5:BH8" si="13">ABS(AF5-AL5)*100/5</f>
        <v>5.9999999999999964</v>
      </c>
      <c r="BI5" s="8"/>
      <c r="BK5" s="8">
        <f t="shared" ref="BK5:BK8" si="14">100-BH5</f>
        <v>94</v>
      </c>
      <c r="BL5" s="8"/>
      <c r="BN5" s="9"/>
      <c r="BO5" s="9"/>
      <c r="BQ5" s="8">
        <f t="shared" ref="BQ5:BQ13" si="15">ABS(Z5-AL5)*100/5</f>
        <v>41.999999999999993</v>
      </c>
      <c r="BR5" s="8"/>
      <c r="BT5" s="8">
        <f t="shared" ref="BT5:BT13" si="16">100-BQ5</f>
        <v>58.000000000000007</v>
      </c>
      <c r="BU5" s="8"/>
      <c r="BW5" s="9"/>
      <c r="BX5" s="9"/>
      <c r="BZ5" s="8">
        <f t="shared" ref="BZ5:BZ13" si="17">ABS(AJ5-AL5)*100/5</f>
        <v>19.499999999999993</v>
      </c>
      <c r="CA5" s="8"/>
      <c r="CC5" s="8">
        <f t="shared" ref="CC5:CC13" si="18">100-BZ5</f>
        <v>80.5</v>
      </c>
      <c r="CD5" s="8"/>
      <c r="CF5" s="9"/>
      <c r="CG5" s="9"/>
    </row>
    <row r="6" spans="1:85" x14ac:dyDescent="0.3">
      <c r="A6" s="1">
        <v>3</v>
      </c>
      <c r="B6" s="1">
        <v>5</v>
      </c>
      <c r="C6" s="1">
        <v>68</v>
      </c>
      <c r="D6" s="8">
        <f t="shared" si="1"/>
        <v>4</v>
      </c>
      <c r="E6" s="8"/>
      <c r="F6" s="8"/>
      <c r="H6" s="1">
        <v>18</v>
      </c>
      <c r="I6" s="8">
        <f t="shared" si="0"/>
        <v>1</v>
      </c>
      <c r="J6" s="8"/>
      <c r="K6" s="1">
        <v>2</v>
      </c>
      <c r="L6" s="8">
        <f t="shared" si="2"/>
        <v>1</v>
      </c>
      <c r="M6" s="8"/>
      <c r="N6" s="1">
        <v>12</v>
      </c>
      <c r="O6" s="8">
        <f t="shared" si="3"/>
        <v>2</v>
      </c>
      <c r="P6" s="8"/>
      <c r="Q6" s="8">
        <v>85</v>
      </c>
      <c r="R6" s="8"/>
      <c r="S6" s="8">
        <f t="shared" si="4"/>
        <v>1</v>
      </c>
      <c r="T6" s="8"/>
      <c r="W6" s="8">
        <f t="shared" si="5"/>
        <v>1.3</v>
      </c>
      <c r="X6" s="8"/>
      <c r="Z6" s="8">
        <f t="shared" si="6"/>
        <v>1.3</v>
      </c>
      <c r="AA6" s="8"/>
      <c r="AC6" s="8">
        <f t="shared" si="7"/>
        <v>2.2000000000000002</v>
      </c>
      <c r="AD6" s="8"/>
      <c r="AF6" s="8">
        <f t="shared" si="8"/>
        <v>1.3</v>
      </c>
      <c r="AG6" s="8"/>
      <c r="AH6" s="8"/>
      <c r="AJ6">
        <f t="shared" si="9"/>
        <v>1.5250000000000001</v>
      </c>
      <c r="AL6" s="8">
        <v>0.5</v>
      </c>
      <c r="AM6" s="8"/>
      <c r="AN6" s="8"/>
      <c r="AP6" s="8">
        <f>ABS(W6-AL6)*100/5</f>
        <v>16</v>
      </c>
      <c r="AQ6" s="8"/>
      <c r="AS6" s="8">
        <f t="shared" si="10"/>
        <v>84</v>
      </c>
      <c r="AT6" s="8"/>
      <c r="AV6" s="9"/>
      <c r="AW6" s="9"/>
      <c r="AY6" s="8">
        <f t="shared" si="11"/>
        <v>34.000000000000007</v>
      </c>
      <c r="AZ6" s="8"/>
      <c r="BB6" s="8">
        <f t="shared" si="12"/>
        <v>66</v>
      </c>
      <c r="BC6" s="8"/>
      <c r="BE6" s="9"/>
      <c r="BF6" s="9"/>
      <c r="BH6" s="8">
        <f t="shared" si="13"/>
        <v>16</v>
      </c>
      <c r="BI6" s="8"/>
      <c r="BK6" s="8">
        <f t="shared" si="14"/>
        <v>84</v>
      </c>
      <c r="BL6" s="8"/>
      <c r="BN6" s="9"/>
      <c r="BO6" s="9"/>
      <c r="BQ6" s="8">
        <f t="shared" si="15"/>
        <v>16</v>
      </c>
      <c r="BR6" s="8"/>
      <c r="BT6" s="8">
        <f t="shared" si="16"/>
        <v>84</v>
      </c>
      <c r="BU6" s="8"/>
      <c r="BW6" s="9"/>
      <c r="BX6" s="9"/>
      <c r="BZ6" s="8">
        <f t="shared" si="17"/>
        <v>20.500000000000004</v>
      </c>
      <c r="CA6" s="8"/>
      <c r="CC6" s="8">
        <f t="shared" si="18"/>
        <v>79.5</v>
      </c>
      <c r="CD6" s="8"/>
      <c r="CF6" s="9"/>
      <c r="CG6" s="9"/>
    </row>
    <row r="7" spans="1:85" x14ac:dyDescent="0.3">
      <c r="A7" s="1">
        <v>4</v>
      </c>
      <c r="B7" s="1">
        <v>5</v>
      </c>
      <c r="C7" s="1">
        <v>53</v>
      </c>
      <c r="D7" s="8">
        <f t="shared" si="1"/>
        <v>3</v>
      </c>
      <c r="E7" s="8"/>
      <c r="F7" s="8"/>
      <c r="H7" s="1">
        <v>68</v>
      </c>
      <c r="I7" s="8">
        <f t="shared" si="0"/>
        <v>4</v>
      </c>
      <c r="J7" s="8"/>
      <c r="K7" s="1">
        <v>5</v>
      </c>
      <c r="L7" s="8">
        <f t="shared" si="2"/>
        <v>4</v>
      </c>
      <c r="M7" s="8"/>
      <c r="N7" s="1">
        <v>35</v>
      </c>
      <c r="O7" s="8">
        <f t="shared" si="3"/>
        <v>4</v>
      </c>
      <c r="P7" s="8"/>
      <c r="Q7" s="8">
        <v>90</v>
      </c>
      <c r="R7" s="8"/>
      <c r="S7" s="8">
        <f t="shared" si="4"/>
        <v>4</v>
      </c>
      <c r="T7" s="8"/>
      <c r="W7" s="8">
        <f t="shared" si="5"/>
        <v>3.9</v>
      </c>
      <c r="X7" s="8"/>
      <c r="Z7" s="8">
        <f t="shared" si="6"/>
        <v>3.9</v>
      </c>
      <c r="AA7" s="8"/>
      <c r="AC7" s="8">
        <f t="shared" si="7"/>
        <v>3.9</v>
      </c>
      <c r="AD7" s="8"/>
      <c r="AF7" s="8">
        <f t="shared" si="8"/>
        <v>3.9</v>
      </c>
      <c r="AG7" s="8"/>
      <c r="AH7" s="8"/>
      <c r="AJ7">
        <f t="shared" si="9"/>
        <v>3.9</v>
      </c>
      <c r="AL7" s="8">
        <v>4</v>
      </c>
      <c r="AM7" s="8"/>
      <c r="AN7" s="8"/>
      <c r="AP7" s="8">
        <f>ABS(W7-AL7)*100/5</f>
        <v>2.0000000000000018</v>
      </c>
      <c r="AQ7" s="8"/>
      <c r="AS7" s="8">
        <f t="shared" si="10"/>
        <v>98</v>
      </c>
      <c r="AT7" s="8"/>
      <c r="AV7" s="9"/>
      <c r="AW7" s="9"/>
      <c r="AY7" s="8">
        <f t="shared" si="11"/>
        <v>2.0000000000000018</v>
      </c>
      <c r="AZ7" s="8"/>
      <c r="BB7" s="8">
        <f t="shared" si="12"/>
        <v>98</v>
      </c>
      <c r="BC7" s="8"/>
      <c r="BE7" s="9"/>
      <c r="BF7" s="9"/>
      <c r="BH7" s="8">
        <f t="shared" si="13"/>
        <v>2.0000000000000018</v>
      </c>
      <c r="BI7" s="8"/>
      <c r="BK7" s="8">
        <f t="shared" si="14"/>
        <v>98</v>
      </c>
      <c r="BL7" s="8"/>
      <c r="BN7" s="9"/>
      <c r="BO7" s="9"/>
      <c r="BQ7" s="8">
        <f t="shared" si="15"/>
        <v>2.0000000000000018</v>
      </c>
      <c r="BR7" s="8"/>
      <c r="BT7" s="8">
        <f t="shared" si="16"/>
        <v>98</v>
      </c>
      <c r="BU7" s="8"/>
      <c r="BW7" s="9"/>
      <c r="BX7" s="9"/>
      <c r="BZ7" s="8">
        <f t="shared" si="17"/>
        <v>2.0000000000000018</v>
      </c>
      <c r="CA7" s="8"/>
      <c r="CC7" s="8">
        <f t="shared" si="18"/>
        <v>98</v>
      </c>
      <c r="CD7" s="8"/>
      <c r="CF7" s="9"/>
      <c r="CG7" s="9"/>
    </row>
    <row r="8" spans="1:85" x14ac:dyDescent="0.3">
      <c r="A8" s="1">
        <v>5</v>
      </c>
      <c r="B8" s="1">
        <v>5</v>
      </c>
      <c r="C8" s="1">
        <v>62</v>
      </c>
      <c r="D8" s="8">
        <f t="shared" si="1"/>
        <v>4</v>
      </c>
      <c r="E8" s="8"/>
      <c r="F8" s="8"/>
      <c r="H8" s="1">
        <v>76</v>
      </c>
      <c r="I8" s="8">
        <f t="shared" si="0"/>
        <v>5</v>
      </c>
      <c r="J8" s="8"/>
      <c r="K8" s="1">
        <v>9</v>
      </c>
      <c r="L8" s="8">
        <f t="shared" si="2"/>
        <v>5</v>
      </c>
      <c r="M8" s="8"/>
      <c r="N8" s="1">
        <v>40</v>
      </c>
      <c r="O8" s="8">
        <f t="shared" si="3"/>
        <v>5</v>
      </c>
      <c r="P8" s="8"/>
      <c r="Q8" s="8">
        <v>92</v>
      </c>
      <c r="R8" s="8"/>
      <c r="S8" s="8">
        <f t="shared" si="4"/>
        <v>5</v>
      </c>
      <c r="T8" s="8"/>
      <c r="W8" s="8">
        <f t="shared" si="5"/>
        <v>4.9000000000000004</v>
      </c>
      <c r="X8" s="8"/>
      <c r="Z8" s="8">
        <f t="shared" si="6"/>
        <v>4.9000000000000004</v>
      </c>
      <c r="AA8" s="8"/>
      <c r="AC8" s="8">
        <f t="shared" si="7"/>
        <v>4.9000000000000004</v>
      </c>
      <c r="AD8" s="8"/>
      <c r="AF8" s="8">
        <f t="shared" si="8"/>
        <v>4.9000000000000004</v>
      </c>
      <c r="AG8" s="8"/>
      <c r="AH8" s="8"/>
      <c r="AJ8">
        <f t="shared" si="9"/>
        <v>4.9000000000000004</v>
      </c>
      <c r="AL8" s="8">
        <v>5</v>
      </c>
      <c r="AM8" s="8"/>
      <c r="AN8" s="8"/>
      <c r="AP8" s="8">
        <f>ABS(W8-AL8)*100/5</f>
        <v>1.9999999999999929</v>
      </c>
      <c r="AQ8" s="8"/>
      <c r="AS8" s="8">
        <f t="shared" si="10"/>
        <v>98</v>
      </c>
      <c r="AT8" s="8"/>
      <c r="AV8" s="9"/>
      <c r="AW8" s="9"/>
      <c r="AY8" s="8">
        <f t="shared" si="11"/>
        <v>1.9999999999999929</v>
      </c>
      <c r="AZ8" s="8"/>
      <c r="BB8" s="8">
        <f t="shared" si="12"/>
        <v>98</v>
      </c>
      <c r="BC8" s="8"/>
      <c r="BE8" s="9"/>
      <c r="BF8" s="9"/>
      <c r="BH8" s="8">
        <f t="shared" si="13"/>
        <v>1.9999999999999929</v>
      </c>
      <c r="BI8" s="8"/>
      <c r="BK8" s="8">
        <f t="shared" si="14"/>
        <v>98</v>
      </c>
      <c r="BL8" s="8"/>
      <c r="BN8" s="9"/>
      <c r="BO8" s="9"/>
      <c r="BQ8" s="8">
        <f t="shared" si="15"/>
        <v>1.9999999999999929</v>
      </c>
      <c r="BR8" s="8"/>
      <c r="BT8" s="8">
        <f t="shared" si="16"/>
        <v>98</v>
      </c>
      <c r="BU8" s="8"/>
      <c r="BW8" s="9"/>
      <c r="BX8" s="9"/>
      <c r="BZ8" s="8">
        <f t="shared" si="17"/>
        <v>1.9999999999999929</v>
      </c>
      <c r="CA8" s="8"/>
      <c r="CC8" s="8">
        <f t="shared" si="18"/>
        <v>98</v>
      </c>
      <c r="CD8" s="8"/>
      <c r="CF8" s="9"/>
      <c r="CG8" s="9"/>
    </row>
    <row r="9" spans="1:85" x14ac:dyDescent="0.3">
      <c r="A9" s="1">
        <v>6</v>
      </c>
      <c r="B9" s="1">
        <v>5</v>
      </c>
      <c r="C9" s="1">
        <v>68</v>
      </c>
      <c r="D9" s="8">
        <f t="shared" si="1"/>
        <v>4</v>
      </c>
      <c r="E9" s="8"/>
      <c r="F9" s="8"/>
      <c r="H9" s="1">
        <v>9</v>
      </c>
      <c r="I9" s="8">
        <f t="shared" si="0"/>
        <v>0</v>
      </c>
      <c r="J9" s="8"/>
      <c r="K9" s="1">
        <v>2</v>
      </c>
      <c r="L9" s="8">
        <f t="shared" si="2"/>
        <v>1</v>
      </c>
      <c r="M9" s="8"/>
      <c r="N9" s="1">
        <v>14</v>
      </c>
      <c r="O9" s="8">
        <f t="shared" si="3"/>
        <v>2</v>
      </c>
      <c r="P9" s="8"/>
      <c r="Q9" s="8">
        <v>83</v>
      </c>
      <c r="R9" s="8"/>
      <c r="S9" s="8">
        <f t="shared" ref="S9" si="19">IF(Q9&gt;90,5,IF(Q9&gt;88,4,IF(Q9&gt;86,3,IF(Q9&gt;85,2, IF(Q9&gt;83, 1,0)))))</f>
        <v>0</v>
      </c>
      <c r="T9" s="8"/>
      <c r="W9" s="8">
        <f t="shared" si="5"/>
        <v>0.4</v>
      </c>
      <c r="X9" s="8"/>
      <c r="Z9" s="8">
        <f t="shared" si="6"/>
        <v>1.3</v>
      </c>
      <c r="AA9" s="8"/>
      <c r="AC9" s="8">
        <f t="shared" si="7"/>
        <v>2.2000000000000002</v>
      </c>
      <c r="AD9" s="8"/>
      <c r="AF9" s="8">
        <f t="shared" si="8"/>
        <v>0.4</v>
      </c>
      <c r="AG9" s="8"/>
      <c r="AH9" s="8"/>
      <c r="AJ9">
        <f t="shared" si="9"/>
        <v>1.0750000000000002</v>
      </c>
      <c r="AL9" s="8">
        <v>1</v>
      </c>
      <c r="AM9" s="8"/>
      <c r="AN9" s="8"/>
      <c r="AP9" s="8">
        <f t="shared" ref="AP9:AP13" si="20">ABS(W9-AL9)*100/5</f>
        <v>12</v>
      </c>
      <c r="AQ9" s="8"/>
      <c r="AS9" s="8">
        <f t="shared" ref="AS9:AS13" si="21">100-AP9</f>
        <v>88</v>
      </c>
      <c r="AT9" s="8"/>
      <c r="AV9" s="9"/>
      <c r="AW9" s="9"/>
      <c r="AY9" s="8">
        <f t="shared" ref="AY9:AY13" si="22">ABS(AC9-AL9)*100/5</f>
        <v>24.000000000000004</v>
      </c>
      <c r="AZ9" s="8"/>
      <c r="BB9" s="8">
        <f t="shared" ref="BB9:BB13" si="23">100-AY9</f>
        <v>76</v>
      </c>
      <c r="BC9" s="8"/>
      <c r="BE9" s="9"/>
      <c r="BF9" s="9"/>
      <c r="BH9" s="8">
        <f t="shared" ref="BH9:BH13" si="24">ABS(AF9-AL9)*100/5</f>
        <v>12</v>
      </c>
      <c r="BI9" s="8"/>
      <c r="BK9" s="8">
        <f t="shared" ref="BK9:BK13" si="25">100-BH9</f>
        <v>88</v>
      </c>
      <c r="BL9" s="8"/>
      <c r="BN9" s="9"/>
      <c r="BO9" s="9"/>
      <c r="BQ9" s="8">
        <f t="shared" si="15"/>
        <v>6.0000000000000009</v>
      </c>
      <c r="BR9" s="8"/>
      <c r="BT9" s="8">
        <f t="shared" si="16"/>
        <v>94</v>
      </c>
      <c r="BU9" s="8"/>
      <c r="BW9" s="9"/>
      <c r="BX9" s="9"/>
      <c r="BZ9" s="8">
        <f t="shared" si="17"/>
        <v>1.5000000000000036</v>
      </c>
      <c r="CA9" s="8"/>
      <c r="CC9" s="8">
        <f t="shared" si="18"/>
        <v>98.5</v>
      </c>
      <c r="CD9" s="8"/>
      <c r="CF9" s="9"/>
      <c r="CG9" s="9"/>
    </row>
    <row r="10" spans="1:85" x14ac:dyDescent="0.3">
      <c r="A10" s="1">
        <v>7</v>
      </c>
      <c r="B10" s="1">
        <v>5</v>
      </c>
      <c r="C10" s="1">
        <v>50</v>
      </c>
      <c r="D10" s="8">
        <f t="shared" si="1"/>
        <v>3</v>
      </c>
      <c r="E10" s="8"/>
      <c r="F10" s="8"/>
      <c r="H10" s="1">
        <v>9</v>
      </c>
      <c r="I10" s="8">
        <f t="shared" si="0"/>
        <v>0</v>
      </c>
      <c r="J10" s="8"/>
      <c r="K10" s="1">
        <v>17</v>
      </c>
      <c r="L10" s="8">
        <f t="shared" si="2"/>
        <v>5</v>
      </c>
      <c r="M10" s="8"/>
      <c r="N10" s="1">
        <v>10</v>
      </c>
      <c r="O10" s="8">
        <f t="shared" si="3"/>
        <v>2</v>
      </c>
      <c r="P10" s="8"/>
      <c r="Q10" s="8">
        <v>86</v>
      </c>
      <c r="R10" s="8"/>
      <c r="S10" s="8">
        <f t="shared" ref="S10" si="26">IF(Q10&gt;90,5,IF(Q10&gt;88,4,IF(Q10&gt;86,3,IF(Q10&gt;85,2, IF(Q10&gt;83, 1,0)))))</f>
        <v>2</v>
      </c>
      <c r="T10" s="8"/>
      <c r="W10" s="8">
        <f t="shared" si="5"/>
        <v>0.30000000000000004</v>
      </c>
      <c r="X10" s="8"/>
      <c r="Z10" s="8">
        <f t="shared" si="6"/>
        <v>4.8</v>
      </c>
      <c r="AA10" s="8"/>
      <c r="AC10" s="8">
        <f t="shared" si="7"/>
        <v>2.1</v>
      </c>
      <c r="AD10" s="8"/>
      <c r="AF10" s="8">
        <f t="shared" si="8"/>
        <v>2.1</v>
      </c>
      <c r="AG10" s="8"/>
      <c r="AH10" s="8"/>
      <c r="AJ10">
        <f t="shared" si="9"/>
        <v>2.3249999999999997</v>
      </c>
      <c r="AL10" s="8">
        <v>0.5</v>
      </c>
      <c r="AM10" s="8"/>
      <c r="AN10" s="8"/>
      <c r="AP10" s="8">
        <f t="shared" si="20"/>
        <v>3.9999999999999991</v>
      </c>
      <c r="AQ10" s="8"/>
      <c r="AS10" s="8">
        <f t="shared" si="21"/>
        <v>96</v>
      </c>
      <c r="AT10" s="8"/>
      <c r="AV10" s="9"/>
      <c r="AW10" s="9"/>
      <c r="AY10" s="8">
        <f t="shared" si="22"/>
        <v>32</v>
      </c>
      <c r="AZ10" s="8"/>
      <c r="BB10" s="8">
        <f t="shared" si="23"/>
        <v>68</v>
      </c>
      <c r="BC10" s="8"/>
      <c r="BE10" s="9"/>
      <c r="BF10" s="9"/>
      <c r="BH10" s="8">
        <f t="shared" si="24"/>
        <v>32</v>
      </c>
      <c r="BI10" s="8"/>
      <c r="BK10" s="8">
        <f t="shared" si="25"/>
        <v>68</v>
      </c>
      <c r="BL10" s="8"/>
      <c r="BN10" s="9"/>
      <c r="BO10" s="9"/>
      <c r="BQ10" s="8">
        <f t="shared" si="15"/>
        <v>86</v>
      </c>
      <c r="BR10" s="8"/>
      <c r="BT10" s="8">
        <f t="shared" si="16"/>
        <v>14</v>
      </c>
      <c r="BU10" s="8"/>
      <c r="BW10" s="9"/>
      <c r="BX10" s="9"/>
      <c r="BZ10" s="8">
        <f t="shared" si="17"/>
        <v>36.499999999999993</v>
      </c>
      <c r="CA10" s="8"/>
      <c r="CC10" s="8">
        <f t="shared" si="18"/>
        <v>63.500000000000007</v>
      </c>
      <c r="CD10" s="8"/>
      <c r="CF10" s="9"/>
      <c r="CG10" s="9"/>
    </row>
    <row r="11" spans="1:85" x14ac:dyDescent="0.3">
      <c r="A11" s="1">
        <v>8</v>
      </c>
      <c r="B11" s="1">
        <v>5</v>
      </c>
      <c r="C11" s="1">
        <v>41</v>
      </c>
      <c r="D11" s="8">
        <f t="shared" si="1"/>
        <v>2</v>
      </c>
      <c r="E11" s="8"/>
      <c r="F11" s="8"/>
      <c r="H11" s="1">
        <v>82</v>
      </c>
      <c r="I11" s="8">
        <f t="shared" si="0"/>
        <v>5</v>
      </c>
      <c r="J11" s="8"/>
      <c r="K11" s="1">
        <v>11</v>
      </c>
      <c r="L11" s="8">
        <f t="shared" si="2"/>
        <v>5</v>
      </c>
      <c r="M11" s="8"/>
      <c r="N11" s="1">
        <v>43</v>
      </c>
      <c r="O11" s="8">
        <f t="shared" si="3"/>
        <v>5</v>
      </c>
      <c r="P11" s="8"/>
      <c r="Q11" s="8">
        <v>91</v>
      </c>
      <c r="R11" s="8"/>
      <c r="S11" s="8">
        <f t="shared" ref="S11" si="27">IF(Q11&gt;90,5,IF(Q11&gt;88,4,IF(Q11&gt;86,3,IF(Q11&gt;85,2, IF(Q11&gt;83, 1,0)))))</f>
        <v>5</v>
      </c>
      <c r="T11" s="8"/>
      <c r="W11" s="8">
        <f t="shared" si="5"/>
        <v>4.7</v>
      </c>
      <c r="X11" s="8"/>
      <c r="Z11" s="8">
        <f t="shared" si="6"/>
        <v>4.7</v>
      </c>
      <c r="AA11" s="8"/>
      <c r="AC11" s="8">
        <f t="shared" si="7"/>
        <v>4.7</v>
      </c>
      <c r="AD11" s="8"/>
      <c r="AF11" s="8">
        <f t="shared" si="8"/>
        <v>4.7</v>
      </c>
      <c r="AG11" s="8"/>
      <c r="AH11" s="8"/>
      <c r="AJ11">
        <f t="shared" si="9"/>
        <v>4.7</v>
      </c>
      <c r="AL11" s="8">
        <v>5</v>
      </c>
      <c r="AM11" s="8"/>
      <c r="AN11" s="8"/>
      <c r="AP11" s="8">
        <f t="shared" si="20"/>
        <v>5.9999999999999964</v>
      </c>
      <c r="AQ11" s="8"/>
      <c r="AS11" s="8">
        <f t="shared" si="21"/>
        <v>94</v>
      </c>
      <c r="AT11" s="8"/>
      <c r="AV11" s="9"/>
      <c r="AW11" s="9"/>
      <c r="AY11" s="8">
        <f t="shared" si="22"/>
        <v>5.9999999999999964</v>
      </c>
      <c r="AZ11" s="8"/>
      <c r="BB11" s="8">
        <f t="shared" si="23"/>
        <v>94</v>
      </c>
      <c r="BC11" s="8"/>
      <c r="BE11" s="9"/>
      <c r="BF11" s="9"/>
      <c r="BH11" s="8">
        <f t="shared" si="24"/>
        <v>5.9999999999999964</v>
      </c>
      <c r="BI11" s="8"/>
      <c r="BK11" s="8">
        <f t="shared" si="25"/>
        <v>94</v>
      </c>
      <c r="BL11" s="8"/>
      <c r="BN11" s="9"/>
      <c r="BO11" s="9"/>
      <c r="BQ11" s="8">
        <f t="shared" si="15"/>
        <v>5.9999999999999964</v>
      </c>
      <c r="BR11" s="8"/>
      <c r="BT11" s="8">
        <f t="shared" si="16"/>
        <v>94</v>
      </c>
      <c r="BU11" s="8"/>
      <c r="BW11" s="9"/>
      <c r="BX11" s="9"/>
      <c r="BZ11" s="8">
        <f t="shared" si="17"/>
        <v>5.9999999999999964</v>
      </c>
      <c r="CA11" s="8"/>
      <c r="CC11" s="8">
        <f t="shared" si="18"/>
        <v>94</v>
      </c>
      <c r="CD11" s="8"/>
      <c r="CF11" s="9"/>
      <c r="CG11" s="9"/>
    </row>
    <row r="12" spans="1:85" x14ac:dyDescent="0.3">
      <c r="A12" s="1">
        <v>9</v>
      </c>
      <c r="B12" s="1">
        <v>5</v>
      </c>
      <c r="C12" s="1">
        <v>54</v>
      </c>
      <c r="D12" s="8">
        <f t="shared" si="1"/>
        <v>3</v>
      </c>
      <c r="E12" s="8"/>
      <c r="F12" s="8"/>
      <c r="H12" s="1">
        <v>63</v>
      </c>
      <c r="I12" s="8">
        <f t="shared" si="0"/>
        <v>4</v>
      </c>
      <c r="J12" s="8"/>
      <c r="K12" s="1">
        <v>7</v>
      </c>
      <c r="L12" s="8">
        <f t="shared" si="2"/>
        <v>5</v>
      </c>
      <c r="M12" s="8"/>
      <c r="N12" s="1">
        <v>21</v>
      </c>
      <c r="O12" s="8">
        <f t="shared" si="3"/>
        <v>3</v>
      </c>
      <c r="P12" s="8"/>
      <c r="Q12" s="8">
        <v>87</v>
      </c>
      <c r="R12" s="8"/>
      <c r="S12" s="8">
        <f t="shared" ref="S12" si="28">IF(Q12&gt;90,5,IF(Q12&gt;88,4,IF(Q12&gt;86,3,IF(Q12&gt;85,2, IF(Q12&gt;83, 1,0)))))</f>
        <v>3</v>
      </c>
      <c r="T12" s="8"/>
      <c r="W12" s="8">
        <f t="shared" si="5"/>
        <v>3.9</v>
      </c>
      <c r="X12" s="8"/>
      <c r="Z12" s="8">
        <f t="shared" si="6"/>
        <v>4.8</v>
      </c>
      <c r="AA12" s="8"/>
      <c r="AC12" s="8">
        <f t="shared" si="7"/>
        <v>3</v>
      </c>
      <c r="AD12" s="8"/>
      <c r="AF12" s="8">
        <f t="shared" si="8"/>
        <v>3</v>
      </c>
      <c r="AG12" s="8"/>
      <c r="AH12" s="8"/>
      <c r="AJ12">
        <f t="shared" si="9"/>
        <v>3.6749999999999998</v>
      </c>
      <c r="AL12" s="8">
        <v>3.5</v>
      </c>
      <c r="AM12" s="8"/>
      <c r="AN12" s="8"/>
      <c r="AP12" s="8">
        <f t="shared" si="20"/>
        <v>7.9999999999999982</v>
      </c>
      <c r="AQ12" s="8"/>
      <c r="AS12" s="8">
        <f t="shared" si="21"/>
        <v>92</v>
      </c>
      <c r="AT12" s="8"/>
      <c r="AV12" s="9"/>
      <c r="AW12" s="9"/>
      <c r="AY12" s="8">
        <f t="shared" si="22"/>
        <v>10</v>
      </c>
      <c r="AZ12" s="8"/>
      <c r="BB12" s="8">
        <f t="shared" si="23"/>
        <v>90</v>
      </c>
      <c r="BC12" s="8"/>
      <c r="BE12" s="9"/>
      <c r="BF12" s="9"/>
      <c r="BH12" s="8">
        <f t="shared" si="24"/>
        <v>10</v>
      </c>
      <c r="BI12" s="8"/>
      <c r="BK12" s="8">
        <f t="shared" si="25"/>
        <v>90</v>
      </c>
      <c r="BL12" s="8"/>
      <c r="BN12" s="9"/>
      <c r="BO12" s="9"/>
      <c r="BQ12" s="8">
        <f t="shared" si="15"/>
        <v>25.999999999999993</v>
      </c>
      <c r="BR12" s="8"/>
      <c r="BT12" s="8">
        <f t="shared" si="16"/>
        <v>74</v>
      </c>
      <c r="BU12" s="8"/>
      <c r="BW12" s="9"/>
      <c r="BX12" s="9"/>
      <c r="BZ12" s="8">
        <f t="shared" si="17"/>
        <v>3.4999999999999964</v>
      </c>
      <c r="CA12" s="8"/>
      <c r="CC12" s="8">
        <f t="shared" si="18"/>
        <v>96.5</v>
      </c>
      <c r="CD12" s="8"/>
      <c r="CF12" s="9"/>
      <c r="CG12" s="9"/>
    </row>
    <row r="13" spans="1:85" x14ac:dyDescent="0.3">
      <c r="A13" s="1">
        <v>10</v>
      </c>
      <c r="B13" s="1">
        <v>5</v>
      </c>
      <c r="C13" s="1">
        <v>51</v>
      </c>
      <c r="D13" s="8">
        <f t="shared" si="1"/>
        <v>3</v>
      </c>
      <c r="E13" s="8"/>
      <c r="F13" s="8"/>
      <c r="H13" s="1">
        <v>8</v>
      </c>
      <c r="I13" s="8">
        <f t="shared" si="0"/>
        <v>0</v>
      </c>
      <c r="J13" s="8"/>
      <c r="K13" s="1">
        <v>2</v>
      </c>
      <c r="L13" s="8">
        <f t="shared" si="2"/>
        <v>1</v>
      </c>
      <c r="M13" s="8"/>
      <c r="N13" s="1">
        <v>3</v>
      </c>
      <c r="O13" s="8">
        <f t="shared" si="3"/>
        <v>0</v>
      </c>
      <c r="P13" s="8"/>
      <c r="Q13" s="8">
        <v>85</v>
      </c>
      <c r="R13" s="8"/>
      <c r="S13" s="8">
        <f t="shared" ref="S13" si="29">IF(Q13&gt;90,5,IF(Q13&gt;88,4,IF(Q13&gt;86,3,IF(Q13&gt;85,2, IF(Q13&gt;83, 1,0)))))</f>
        <v>1</v>
      </c>
      <c r="T13" s="8"/>
      <c r="W13" s="8">
        <f t="shared" si="5"/>
        <v>0.30000000000000004</v>
      </c>
      <c r="X13" s="8"/>
      <c r="Z13" s="8">
        <f t="shared" si="6"/>
        <v>1.2000000000000002</v>
      </c>
      <c r="AA13" s="8"/>
      <c r="AC13" s="8">
        <f t="shared" si="7"/>
        <v>0.30000000000000004</v>
      </c>
      <c r="AD13" s="8"/>
      <c r="AF13" s="8">
        <f t="shared" si="8"/>
        <v>1.2000000000000002</v>
      </c>
      <c r="AG13" s="8"/>
      <c r="AH13" s="8"/>
      <c r="AJ13">
        <f t="shared" si="9"/>
        <v>0.75000000000000011</v>
      </c>
      <c r="AL13" s="8">
        <v>2</v>
      </c>
      <c r="AM13" s="8"/>
      <c r="AN13" s="8"/>
      <c r="AP13" s="8">
        <f t="shared" si="20"/>
        <v>34</v>
      </c>
      <c r="AQ13" s="8"/>
      <c r="AS13" s="8">
        <f t="shared" si="21"/>
        <v>66</v>
      </c>
      <c r="AT13" s="8"/>
      <c r="AV13" s="9"/>
      <c r="AW13" s="9"/>
      <c r="AY13" s="8">
        <f t="shared" si="22"/>
        <v>34</v>
      </c>
      <c r="AZ13" s="8"/>
      <c r="BB13" s="8">
        <f t="shared" si="23"/>
        <v>66</v>
      </c>
      <c r="BC13" s="8"/>
      <c r="BE13" s="9"/>
      <c r="BF13" s="9"/>
      <c r="BH13" s="8">
        <f t="shared" si="24"/>
        <v>15.999999999999996</v>
      </c>
      <c r="BI13" s="8"/>
      <c r="BK13" s="8">
        <f t="shared" si="25"/>
        <v>84</v>
      </c>
      <c r="BL13" s="8"/>
      <c r="BN13" s="9"/>
      <c r="BO13" s="9"/>
      <c r="BQ13" s="8">
        <f t="shared" si="15"/>
        <v>15.999999999999996</v>
      </c>
      <c r="BR13" s="8"/>
      <c r="BT13" s="8">
        <f t="shared" si="16"/>
        <v>84</v>
      </c>
      <c r="BU13" s="8"/>
      <c r="BW13" s="9"/>
      <c r="BX13" s="9"/>
      <c r="BZ13" s="8">
        <f t="shared" si="17"/>
        <v>25</v>
      </c>
      <c r="CA13" s="8"/>
      <c r="CC13" s="8">
        <f t="shared" si="18"/>
        <v>75</v>
      </c>
      <c r="CD13" s="8"/>
      <c r="CF13" s="9"/>
      <c r="CG13" s="9"/>
    </row>
    <row r="14" spans="1:85" x14ac:dyDescent="0.3">
      <c r="B14" s="1"/>
      <c r="D14" s="11"/>
      <c r="E14" s="11"/>
      <c r="F14" s="11"/>
      <c r="I14" s="8"/>
      <c r="J14" s="8"/>
      <c r="L14" s="8"/>
      <c r="M14" s="8"/>
      <c r="N14" s="1"/>
      <c r="O14" s="8"/>
      <c r="P14" s="8"/>
      <c r="Q14" s="8"/>
      <c r="R14" s="8"/>
      <c r="S14" s="8"/>
      <c r="T14" s="8"/>
      <c r="W14" s="8"/>
      <c r="X14" s="8"/>
      <c r="Z14" s="8"/>
      <c r="AA14" s="8"/>
      <c r="AC14" s="8"/>
      <c r="AD14" s="8"/>
      <c r="AF14" s="8"/>
      <c r="AG14" s="8"/>
      <c r="AH14" s="8"/>
      <c r="AI14" s="8"/>
      <c r="AL14" s="8">
        <v>5</v>
      </c>
      <c r="AM14" s="8"/>
      <c r="AN14" s="8"/>
      <c r="BW14" s="4"/>
    </row>
    <row r="15" spans="1:85" x14ac:dyDescent="0.3">
      <c r="B15" s="1"/>
      <c r="D15" s="11"/>
      <c r="E15" s="11"/>
      <c r="F15" s="11"/>
      <c r="I15" s="8"/>
      <c r="J15" s="8"/>
      <c r="L15" s="8"/>
      <c r="M15" s="8"/>
      <c r="N15" s="1"/>
      <c r="O15" s="8"/>
      <c r="P15" s="8"/>
      <c r="Q15" s="8"/>
      <c r="R15" s="8"/>
      <c r="S15" s="8"/>
      <c r="T15" s="8"/>
      <c r="W15" s="8"/>
      <c r="X15" s="8"/>
      <c r="Z15" s="8"/>
      <c r="AA15" s="8"/>
      <c r="AC15" s="8"/>
      <c r="AD15" s="8"/>
      <c r="AF15" s="8"/>
      <c r="AG15" s="8"/>
      <c r="AH15" s="8"/>
      <c r="AI15" s="8"/>
      <c r="AL15" s="8">
        <v>1</v>
      </c>
      <c r="AM15" s="8"/>
      <c r="AN15" s="8"/>
    </row>
    <row r="16" spans="1:85" x14ac:dyDescent="0.3">
      <c r="B16" s="1"/>
      <c r="D16" s="11"/>
      <c r="E16" s="11"/>
      <c r="F16" s="11"/>
      <c r="I16" s="8"/>
      <c r="J16" s="8"/>
      <c r="L16" s="8"/>
      <c r="M16" s="8"/>
      <c r="N16" s="1"/>
      <c r="O16" s="8"/>
      <c r="P16" s="8"/>
      <c r="Q16" s="8"/>
      <c r="R16" s="8"/>
      <c r="S16" s="8"/>
      <c r="T16" s="8"/>
      <c r="W16" s="8"/>
      <c r="X16" s="8"/>
      <c r="Z16" s="8"/>
      <c r="AA16" s="8"/>
      <c r="AC16" s="8"/>
      <c r="AD16" s="8"/>
      <c r="AF16" s="8"/>
      <c r="AG16" s="8"/>
      <c r="AH16" s="8"/>
      <c r="AI16" s="8"/>
      <c r="AL16" s="8"/>
      <c r="AM16" s="8"/>
      <c r="AN16" s="8"/>
    </row>
    <row r="17" spans="2:40" x14ac:dyDescent="0.3">
      <c r="B17" s="1"/>
      <c r="D17" s="11"/>
      <c r="E17" s="11"/>
      <c r="F17" s="11"/>
      <c r="I17" s="8"/>
      <c r="J17" s="8"/>
      <c r="L17" s="8"/>
      <c r="M17" s="8"/>
      <c r="N17" s="1"/>
      <c r="O17" s="8"/>
      <c r="P17" s="8"/>
      <c r="Q17" s="8"/>
      <c r="R17" s="8"/>
      <c r="S17" s="8"/>
      <c r="T17" s="8"/>
      <c r="W17" s="8"/>
      <c r="X17" s="8"/>
      <c r="Z17" s="8"/>
      <c r="AA17" s="8"/>
      <c r="AC17" s="8"/>
      <c r="AD17" s="8"/>
      <c r="AF17" s="8"/>
      <c r="AG17" s="8"/>
      <c r="AH17" s="8"/>
      <c r="AI17" s="8"/>
      <c r="AL17" s="8"/>
      <c r="AM17" s="8"/>
      <c r="AN17" s="8"/>
    </row>
    <row r="18" spans="2:40" x14ac:dyDescent="0.3">
      <c r="B18" s="1"/>
      <c r="D18" s="11"/>
      <c r="E18" s="11"/>
      <c r="F18" s="11"/>
      <c r="I18" s="8"/>
      <c r="J18" s="8"/>
      <c r="L18" s="8"/>
      <c r="M18" s="8"/>
      <c r="N18" s="1"/>
      <c r="O18" s="8"/>
      <c r="P18" s="8"/>
      <c r="Q18" s="8"/>
      <c r="R18" s="8"/>
      <c r="S18" s="8"/>
      <c r="T18" s="8"/>
      <c r="W18" s="8"/>
      <c r="X18" s="8"/>
      <c r="Z18" s="8"/>
      <c r="AA18" s="8"/>
      <c r="AC18" s="8"/>
      <c r="AD18" s="8"/>
      <c r="AF18" s="8"/>
      <c r="AG18" s="8"/>
      <c r="AH18" s="8"/>
      <c r="AI18" s="8"/>
      <c r="AL18" s="8"/>
      <c r="AM18" s="8"/>
      <c r="AN18" s="8"/>
    </row>
    <row r="19" spans="2:40" x14ac:dyDescent="0.3">
      <c r="B19" s="1"/>
      <c r="D19" s="11"/>
      <c r="E19" s="11"/>
      <c r="F19" s="11"/>
      <c r="I19" s="8"/>
      <c r="J19" s="8"/>
      <c r="L19" s="8"/>
      <c r="M19" s="8"/>
      <c r="N19" s="1"/>
      <c r="O19" s="8"/>
      <c r="P19" s="8"/>
      <c r="Q19" s="8"/>
      <c r="R19" s="8"/>
      <c r="S19" s="8"/>
      <c r="T19" s="8"/>
      <c r="W19" s="8"/>
      <c r="X19" s="8"/>
      <c r="Z19" s="8"/>
      <c r="AA19" s="8"/>
      <c r="AC19" s="8"/>
      <c r="AD19" s="8"/>
      <c r="AF19" s="8"/>
      <c r="AG19" s="8"/>
      <c r="AH19" s="8"/>
      <c r="AI19" s="8"/>
      <c r="AL19" s="8"/>
      <c r="AM19" s="8"/>
      <c r="AN19" s="8"/>
    </row>
    <row r="20" spans="2:40" x14ac:dyDescent="0.3">
      <c r="B20" s="1"/>
      <c r="D20" s="11"/>
      <c r="E20" s="11"/>
      <c r="F20" s="11"/>
      <c r="I20" s="8"/>
      <c r="J20" s="8"/>
      <c r="L20" s="8"/>
      <c r="M20" s="8"/>
      <c r="N20" s="1"/>
      <c r="O20" s="8"/>
      <c r="P20" s="8"/>
      <c r="Q20" s="8"/>
      <c r="R20" s="8"/>
      <c r="S20" s="8"/>
      <c r="T20" s="8"/>
      <c r="W20" s="8"/>
      <c r="X20" s="8"/>
      <c r="Z20" s="8"/>
      <c r="AA20" s="8"/>
      <c r="AC20" s="8"/>
      <c r="AD20" s="8"/>
      <c r="AF20" s="8"/>
      <c r="AG20" s="8"/>
      <c r="AH20" s="8"/>
      <c r="AI20" s="8"/>
      <c r="AL20" s="8"/>
      <c r="AM20" s="8"/>
      <c r="AN20" s="8"/>
    </row>
    <row r="21" spans="2:40" x14ac:dyDescent="0.3">
      <c r="B21" s="1"/>
      <c r="D21" s="11"/>
      <c r="E21" s="11"/>
      <c r="F21" s="11"/>
      <c r="I21" s="8"/>
      <c r="J21" s="8"/>
      <c r="L21" s="8"/>
      <c r="M21" s="8"/>
      <c r="N21" s="1"/>
      <c r="O21" s="8"/>
      <c r="P21" s="8"/>
      <c r="Q21" s="8"/>
      <c r="R21" s="8"/>
      <c r="S21" s="8"/>
      <c r="T21" s="8"/>
      <c r="W21" s="8"/>
      <c r="X21" s="8"/>
      <c r="Z21" s="8"/>
      <c r="AA21" s="8"/>
      <c r="AC21" s="8"/>
      <c r="AD21" s="8"/>
      <c r="AF21" s="8"/>
      <c r="AG21" s="8"/>
      <c r="AH21" s="8"/>
      <c r="AI21" s="8"/>
      <c r="AL21" s="8"/>
      <c r="AM21" s="8"/>
      <c r="AN21" s="8"/>
    </row>
    <row r="22" spans="2:40" x14ac:dyDescent="0.3">
      <c r="B22" s="1"/>
      <c r="D22" s="11"/>
      <c r="E22" s="11"/>
      <c r="F22" s="11"/>
      <c r="I22" s="8"/>
      <c r="J22" s="8"/>
      <c r="L22" s="8"/>
      <c r="M22" s="8"/>
      <c r="N22" s="1"/>
      <c r="O22" s="8"/>
      <c r="P22" s="8"/>
      <c r="Q22" s="8"/>
      <c r="R22" s="8"/>
      <c r="S22" s="8"/>
      <c r="T22" s="8"/>
      <c r="W22" s="8"/>
      <c r="X22" s="8"/>
      <c r="Z22" s="8"/>
      <c r="AA22" s="8"/>
      <c r="AC22" s="8"/>
      <c r="AD22" s="8"/>
      <c r="AF22" s="8"/>
      <c r="AG22" s="8"/>
      <c r="AH22" s="8"/>
      <c r="AI22" s="8"/>
      <c r="AL22" s="8"/>
      <c r="AM22" s="8"/>
      <c r="AN22" s="8"/>
    </row>
  </sheetData>
  <mergeCells count="352">
    <mergeCell ref="BQ11:BR11"/>
    <mergeCell ref="BQ12:BR12"/>
    <mergeCell ref="BQ13:BR13"/>
    <mergeCell ref="BT3:BU3"/>
    <mergeCell ref="BT4:BU4"/>
    <mergeCell ref="BT5:BU5"/>
    <mergeCell ref="BT6:BU6"/>
    <mergeCell ref="BT7:BU7"/>
    <mergeCell ref="BT8:BU8"/>
    <mergeCell ref="BT9:BU9"/>
    <mergeCell ref="BT10:BU10"/>
    <mergeCell ref="BT11:BU11"/>
    <mergeCell ref="BT12:BU12"/>
    <mergeCell ref="BT13:BU13"/>
    <mergeCell ref="BQ3:BR3"/>
    <mergeCell ref="BQ4:BR4"/>
    <mergeCell ref="BQ5:BR5"/>
    <mergeCell ref="BQ6:BR6"/>
    <mergeCell ref="BQ7:BR7"/>
    <mergeCell ref="BQ8:BR8"/>
    <mergeCell ref="BQ9:BR9"/>
    <mergeCell ref="BQ10:BR10"/>
    <mergeCell ref="BQ1:BX2"/>
    <mergeCell ref="BW3:BX3"/>
    <mergeCell ref="BW4:BX13"/>
    <mergeCell ref="AY9:AZ9"/>
    <mergeCell ref="AY10:AZ10"/>
    <mergeCell ref="AY11:AZ11"/>
    <mergeCell ref="AY12:AZ12"/>
    <mergeCell ref="AY13:AZ13"/>
    <mergeCell ref="BK9:BL9"/>
    <mergeCell ref="BK10:BL10"/>
    <mergeCell ref="BK11:BL11"/>
    <mergeCell ref="BK12:BL12"/>
    <mergeCell ref="BK13:BL13"/>
    <mergeCell ref="BE4:BF13"/>
    <mergeCell ref="BB9:BC9"/>
    <mergeCell ref="BB10:BC10"/>
    <mergeCell ref="BB11:BC11"/>
    <mergeCell ref="BB12:BC12"/>
    <mergeCell ref="BB13:BC13"/>
    <mergeCell ref="BH9:BI9"/>
    <mergeCell ref="BH10:BI10"/>
    <mergeCell ref="BH11:BI11"/>
    <mergeCell ref="BH12:BI12"/>
    <mergeCell ref="BH13:BI13"/>
    <mergeCell ref="BK7:BL7"/>
    <mergeCell ref="BH8:BI8"/>
    <mergeCell ref="BH1:BO2"/>
    <mergeCell ref="BH3:BI3"/>
    <mergeCell ref="BK3:BL3"/>
    <mergeCell ref="BN3:BO3"/>
    <mergeCell ref="BH4:BI4"/>
    <mergeCell ref="BK4:BL4"/>
    <mergeCell ref="BH5:BI5"/>
    <mergeCell ref="BK5:BL5"/>
    <mergeCell ref="BH6:BI6"/>
    <mergeCell ref="BK6:BL6"/>
    <mergeCell ref="BN4:BO13"/>
    <mergeCell ref="BK8:BL8"/>
    <mergeCell ref="AY1:BF2"/>
    <mergeCell ref="AY3:AZ3"/>
    <mergeCell ref="BB3:BC3"/>
    <mergeCell ref="BE3:BF3"/>
    <mergeCell ref="AY4:AZ4"/>
    <mergeCell ref="BB4:BC4"/>
    <mergeCell ref="AY5:AZ5"/>
    <mergeCell ref="BB5:BC5"/>
    <mergeCell ref="AY6:AZ6"/>
    <mergeCell ref="BB6:BC6"/>
    <mergeCell ref="AP1:AW2"/>
    <mergeCell ref="AL14:AN14"/>
    <mergeCell ref="AL15:AN15"/>
    <mergeCell ref="AL16:AN16"/>
    <mergeCell ref="AL17:AN17"/>
    <mergeCell ref="AL18:AN18"/>
    <mergeCell ref="AP4:AQ4"/>
    <mergeCell ref="AP5:AQ5"/>
    <mergeCell ref="AP6:AQ6"/>
    <mergeCell ref="AP7:AQ7"/>
    <mergeCell ref="AP8:AQ8"/>
    <mergeCell ref="AP3:AQ3"/>
    <mergeCell ref="AP9:AQ9"/>
    <mergeCell ref="AP10:AQ10"/>
    <mergeCell ref="AP11:AQ11"/>
    <mergeCell ref="AP12:AQ12"/>
    <mergeCell ref="AP13:AQ13"/>
    <mergeCell ref="AS9:AT9"/>
    <mergeCell ref="AS10:AT10"/>
    <mergeCell ref="AS11:AT11"/>
    <mergeCell ref="AS12:AT12"/>
    <mergeCell ref="AS13:AT13"/>
    <mergeCell ref="AS4:AT4"/>
    <mergeCell ref="AS5:AT5"/>
    <mergeCell ref="AF19:AI19"/>
    <mergeCell ref="AF20:AI20"/>
    <mergeCell ref="AF21:AI21"/>
    <mergeCell ref="AF22:AI22"/>
    <mergeCell ref="AL1:AN3"/>
    <mergeCell ref="AL4:AN4"/>
    <mergeCell ref="AL5:AN5"/>
    <mergeCell ref="AL6:AN6"/>
    <mergeCell ref="AL7:AN7"/>
    <mergeCell ref="AL8:AN8"/>
    <mergeCell ref="AL9:AN9"/>
    <mergeCell ref="AL10:AN10"/>
    <mergeCell ref="AL11:AN11"/>
    <mergeCell ref="AL12:AN12"/>
    <mergeCell ref="AL13:AN13"/>
    <mergeCell ref="AF14:AI14"/>
    <mergeCell ref="AF15:AI15"/>
    <mergeCell ref="AF16:AI16"/>
    <mergeCell ref="AF17:AI17"/>
    <mergeCell ref="AF18:AI18"/>
    <mergeCell ref="AL19:AN19"/>
    <mergeCell ref="AL20:AN20"/>
    <mergeCell ref="AL21:AN21"/>
    <mergeCell ref="AL22:AN22"/>
    <mergeCell ref="AC22:AD22"/>
    <mergeCell ref="AC17:AD17"/>
    <mergeCell ref="AC18:AD18"/>
    <mergeCell ref="AC19:AD19"/>
    <mergeCell ref="AC20:AD20"/>
    <mergeCell ref="AC21:AD21"/>
    <mergeCell ref="Z22:AA22"/>
    <mergeCell ref="AC3:AD3"/>
    <mergeCell ref="AC4:AD4"/>
    <mergeCell ref="AC5:AD5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AC15:AD15"/>
    <mergeCell ref="AC16:AD16"/>
    <mergeCell ref="Z17:AA17"/>
    <mergeCell ref="Z18:AA18"/>
    <mergeCell ref="Z19:AA19"/>
    <mergeCell ref="Z20:AA20"/>
    <mergeCell ref="Z21:AA21"/>
    <mergeCell ref="W21:X21"/>
    <mergeCell ref="W22:X22"/>
    <mergeCell ref="Z3:AA3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W16:X16"/>
    <mergeCell ref="W17:X17"/>
    <mergeCell ref="W18:X18"/>
    <mergeCell ref="W19:X19"/>
    <mergeCell ref="W20:X20"/>
    <mergeCell ref="W11:X11"/>
    <mergeCell ref="W12:X12"/>
    <mergeCell ref="W13:X13"/>
    <mergeCell ref="W14:X14"/>
    <mergeCell ref="W15:X15"/>
    <mergeCell ref="W6:X6"/>
    <mergeCell ref="W7:X7"/>
    <mergeCell ref="W8:X8"/>
    <mergeCell ref="W9:X9"/>
    <mergeCell ref="W10:X10"/>
    <mergeCell ref="W3:X3"/>
    <mergeCell ref="W4:X4"/>
    <mergeCell ref="W5:X5"/>
    <mergeCell ref="L22:M22"/>
    <mergeCell ref="H2:J2"/>
    <mergeCell ref="I3:J3"/>
    <mergeCell ref="I4:J4"/>
    <mergeCell ref="G1:T1"/>
    <mergeCell ref="L15:M15"/>
    <mergeCell ref="L16:M16"/>
    <mergeCell ref="L17:M17"/>
    <mergeCell ref="L18:M18"/>
    <mergeCell ref="L19:M19"/>
    <mergeCell ref="L10:M10"/>
    <mergeCell ref="L11:M11"/>
    <mergeCell ref="L12:M12"/>
    <mergeCell ref="L13:M13"/>
    <mergeCell ref="L14:M14"/>
    <mergeCell ref="S21:T21"/>
    <mergeCell ref="S22:T22"/>
    <mergeCell ref="O5:P5"/>
    <mergeCell ref="O6:P6"/>
    <mergeCell ref="O7:P7"/>
    <mergeCell ref="O8:P8"/>
    <mergeCell ref="O18:P18"/>
    <mergeCell ref="S16:T16"/>
    <mergeCell ref="S17:T17"/>
    <mergeCell ref="S18:T18"/>
    <mergeCell ref="S19:T19"/>
    <mergeCell ref="S20:T20"/>
    <mergeCell ref="Q19:R19"/>
    <mergeCell ref="Q20:R20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S13:T13"/>
    <mergeCell ref="S14:T14"/>
    <mergeCell ref="S15:T15"/>
    <mergeCell ref="Q14:R14"/>
    <mergeCell ref="Q15:R15"/>
    <mergeCell ref="Q16:R16"/>
    <mergeCell ref="Q11:R11"/>
    <mergeCell ref="Q12:R12"/>
    <mergeCell ref="Q13:R13"/>
    <mergeCell ref="S4:T4"/>
    <mergeCell ref="S5:T5"/>
    <mergeCell ref="S6:T6"/>
    <mergeCell ref="S7:T7"/>
    <mergeCell ref="S8:T8"/>
    <mergeCell ref="S9:T9"/>
    <mergeCell ref="S10:T10"/>
    <mergeCell ref="S11:T11"/>
    <mergeCell ref="S12:T12"/>
    <mergeCell ref="Q4:R4"/>
    <mergeCell ref="I10:J10"/>
    <mergeCell ref="I11:J11"/>
    <mergeCell ref="I12:J12"/>
    <mergeCell ref="I13:J13"/>
    <mergeCell ref="I5:J5"/>
    <mergeCell ref="I6:J6"/>
    <mergeCell ref="I7:J7"/>
    <mergeCell ref="I8:J8"/>
    <mergeCell ref="Q22:R22"/>
    <mergeCell ref="Q21:R21"/>
    <mergeCell ref="I19:J19"/>
    <mergeCell ref="I20:J20"/>
    <mergeCell ref="I21:J21"/>
    <mergeCell ref="L20:M20"/>
    <mergeCell ref="L21:M21"/>
    <mergeCell ref="I14:J14"/>
    <mergeCell ref="I15:J15"/>
    <mergeCell ref="I16:J16"/>
    <mergeCell ref="I17:J17"/>
    <mergeCell ref="I18:J18"/>
    <mergeCell ref="Q17:R17"/>
    <mergeCell ref="Q18:R18"/>
    <mergeCell ref="Q9:R9"/>
    <mergeCell ref="Q10:R10"/>
    <mergeCell ref="D21:F21"/>
    <mergeCell ref="D22:F22"/>
    <mergeCell ref="D15:F15"/>
    <mergeCell ref="D16:F16"/>
    <mergeCell ref="D17:F17"/>
    <mergeCell ref="D18:F18"/>
    <mergeCell ref="D19:F19"/>
    <mergeCell ref="D20:F20"/>
    <mergeCell ref="C1:F2"/>
    <mergeCell ref="D14:F14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O3:P3"/>
    <mergeCell ref="Q2:T2"/>
    <mergeCell ref="S3:T3"/>
    <mergeCell ref="Q3:R3"/>
    <mergeCell ref="N2:P2"/>
    <mergeCell ref="K2:M2"/>
    <mergeCell ref="L3:M3"/>
    <mergeCell ref="I22:J22"/>
    <mergeCell ref="I9:J9"/>
    <mergeCell ref="O19:P19"/>
    <mergeCell ref="O20:P20"/>
    <mergeCell ref="O21:P21"/>
    <mergeCell ref="O4:P4"/>
    <mergeCell ref="O22:P22"/>
    <mergeCell ref="L4:M4"/>
    <mergeCell ref="L5:M5"/>
    <mergeCell ref="L6:M6"/>
    <mergeCell ref="L7:M7"/>
    <mergeCell ref="L8:M8"/>
    <mergeCell ref="L9:M9"/>
    <mergeCell ref="Q5:R5"/>
    <mergeCell ref="Q6:R6"/>
    <mergeCell ref="Q7:R7"/>
    <mergeCell ref="Q8:R8"/>
    <mergeCell ref="BZ11:CA11"/>
    <mergeCell ref="CC11:CD11"/>
    <mergeCell ref="BZ12:CA12"/>
    <mergeCell ref="AF3:AH3"/>
    <mergeCell ref="AF4:AH4"/>
    <mergeCell ref="AF5:AH5"/>
    <mergeCell ref="AF6:AH6"/>
    <mergeCell ref="AF7:AH7"/>
    <mergeCell ref="AF8:AH8"/>
    <mergeCell ref="AF9:AH9"/>
    <mergeCell ref="AF10:AH10"/>
    <mergeCell ref="AF11:AH11"/>
    <mergeCell ref="AF12:AH12"/>
    <mergeCell ref="AY8:AZ8"/>
    <mergeCell ref="BB8:BC8"/>
    <mergeCell ref="AS6:AT6"/>
    <mergeCell ref="AS7:AT7"/>
    <mergeCell ref="AS8:AT8"/>
    <mergeCell ref="AS3:AT3"/>
    <mergeCell ref="AV3:AW3"/>
    <mergeCell ref="AV4:AW13"/>
    <mergeCell ref="AY7:AZ7"/>
    <mergeCell ref="BB7:BC7"/>
    <mergeCell ref="BH7:BI7"/>
    <mergeCell ref="CC12:CD12"/>
    <mergeCell ref="BZ13:CA13"/>
    <mergeCell ref="CC13:CD13"/>
    <mergeCell ref="AF13:AH13"/>
    <mergeCell ref="W1:AJ2"/>
    <mergeCell ref="BZ1:CG2"/>
    <mergeCell ref="BZ3:CA3"/>
    <mergeCell ref="CC3:CD3"/>
    <mergeCell ref="CF3:CG3"/>
    <mergeCell ref="BZ4:CA4"/>
    <mergeCell ref="CC4:CD4"/>
    <mergeCell ref="CF4:CG13"/>
    <mergeCell ref="BZ5:CA5"/>
    <mergeCell ref="CC5:CD5"/>
    <mergeCell ref="BZ6:CA6"/>
    <mergeCell ref="CC6:CD6"/>
    <mergeCell ref="BZ7:CA7"/>
    <mergeCell ref="CC7:CD7"/>
    <mergeCell ref="BZ8:CA8"/>
    <mergeCell ref="CC8:CD8"/>
    <mergeCell ref="BZ9:CA9"/>
    <mergeCell ref="CC9:CD9"/>
    <mergeCell ref="BZ10:CA10"/>
    <mergeCell ref="CC10:CD10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0721-AF57-4BC5-91DC-58A5D5241EB7}">
  <dimension ref="A1:CG22"/>
  <sheetViews>
    <sheetView topLeftCell="BG1" zoomScale="85" zoomScaleNormal="85" workbookViewId="0">
      <selection activeCell="CC4" sqref="CC4:CD13"/>
    </sheetView>
  </sheetViews>
  <sheetFormatPr defaultRowHeight="14.4" x14ac:dyDescent="0.3"/>
  <cols>
    <col min="1" max="1" width="8.88671875" style="1"/>
    <col min="3" max="3" width="8.88671875" style="1"/>
    <col min="8" max="8" width="8.88671875" style="1"/>
    <col min="11" max="11" width="8.88671875" style="1"/>
  </cols>
  <sheetData>
    <row r="1" spans="1:85" x14ac:dyDescent="0.3">
      <c r="C1" s="9" t="s">
        <v>1</v>
      </c>
      <c r="D1" s="9"/>
      <c r="E1" s="9"/>
      <c r="F1" s="9"/>
      <c r="G1" s="8" t="s">
        <v>2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W1" s="9" t="s">
        <v>15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L1" s="9" t="s">
        <v>10</v>
      </c>
      <c r="AM1" s="9"/>
      <c r="AN1" s="9"/>
      <c r="AP1" s="9" t="s">
        <v>22</v>
      </c>
      <c r="AQ1" s="9"/>
      <c r="AR1" s="9"/>
      <c r="AS1" s="9"/>
      <c r="AT1" s="9"/>
      <c r="AU1" s="9"/>
      <c r="AV1" s="9"/>
      <c r="AW1" s="9"/>
      <c r="AY1" s="9" t="s">
        <v>23</v>
      </c>
      <c r="AZ1" s="9"/>
      <c r="BA1" s="9"/>
      <c r="BB1" s="9"/>
      <c r="BC1" s="9"/>
      <c r="BD1" s="9"/>
      <c r="BE1" s="9"/>
      <c r="BF1" s="9"/>
      <c r="BH1" s="9" t="s">
        <v>27</v>
      </c>
      <c r="BI1" s="9"/>
      <c r="BJ1" s="9"/>
      <c r="BK1" s="9"/>
      <c r="BL1" s="9"/>
      <c r="BM1" s="9"/>
      <c r="BN1" s="9"/>
      <c r="BO1" s="9"/>
      <c r="BQ1" s="9" t="s">
        <v>24</v>
      </c>
      <c r="BR1" s="9"/>
      <c r="BS1" s="9"/>
      <c r="BT1" s="9"/>
      <c r="BU1" s="9"/>
      <c r="BV1" s="9"/>
      <c r="BW1" s="9"/>
      <c r="BX1" s="9"/>
      <c r="BZ1" s="9" t="s">
        <v>33</v>
      </c>
      <c r="CA1" s="9"/>
      <c r="CB1" s="9"/>
      <c r="CC1" s="9"/>
      <c r="CD1" s="9"/>
      <c r="CE1" s="9"/>
      <c r="CF1" s="9"/>
      <c r="CG1" s="9"/>
    </row>
    <row r="2" spans="1:85" x14ac:dyDescent="0.3">
      <c r="C2" s="9"/>
      <c r="D2" s="9"/>
      <c r="E2" s="9"/>
      <c r="F2" s="9"/>
      <c r="H2" s="8" t="s">
        <v>8</v>
      </c>
      <c r="I2" s="8"/>
      <c r="J2" s="8"/>
      <c r="K2" s="8" t="s">
        <v>3</v>
      </c>
      <c r="L2" s="8"/>
      <c r="M2" s="8"/>
      <c r="N2" s="8" t="s">
        <v>9</v>
      </c>
      <c r="O2" s="8"/>
      <c r="P2" s="8"/>
      <c r="Q2" s="10" t="s">
        <v>26</v>
      </c>
      <c r="R2" s="10"/>
      <c r="S2" s="10"/>
      <c r="T2" s="10"/>
      <c r="U2" s="2"/>
      <c r="V2" s="2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L2" s="9"/>
      <c r="AM2" s="9"/>
      <c r="AN2" s="9"/>
      <c r="AP2" s="9"/>
      <c r="AQ2" s="9"/>
      <c r="AR2" s="9"/>
      <c r="AS2" s="9"/>
      <c r="AT2" s="9"/>
      <c r="AU2" s="9"/>
      <c r="AV2" s="9"/>
      <c r="AW2" s="9"/>
      <c r="AY2" s="9"/>
      <c r="AZ2" s="9"/>
      <c r="BA2" s="9"/>
      <c r="BB2" s="9"/>
      <c r="BC2" s="9"/>
      <c r="BD2" s="9"/>
      <c r="BE2" s="9"/>
      <c r="BF2" s="9"/>
      <c r="BH2" s="9"/>
      <c r="BI2" s="9"/>
      <c r="BJ2" s="9"/>
      <c r="BK2" s="9"/>
      <c r="BL2" s="9"/>
      <c r="BM2" s="9"/>
      <c r="BN2" s="9"/>
      <c r="BO2" s="9"/>
      <c r="BQ2" s="9"/>
      <c r="BR2" s="9"/>
      <c r="BS2" s="9"/>
      <c r="BT2" s="9"/>
      <c r="BU2" s="9"/>
      <c r="BV2" s="9"/>
      <c r="BW2" s="9"/>
      <c r="BX2" s="9"/>
      <c r="BZ2" s="9"/>
      <c r="CA2" s="9"/>
      <c r="CB2" s="9"/>
      <c r="CC2" s="9"/>
      <c r="CD2" s="9"/>
      <c r="CE2" s="9"/>
      <c r="CF2" s="9"/>
      <c r="CG2" s="9"/>
    </row>
    <row r="3" spans="1:85" ht="15" thickBot="1" x14ac:dyDescent="0.35">
      <c r="A3" s="1" t="s">
        <v>0</v>
      </c>
      <c r="B3" t="s">
        <v>4</v>
      </c>
      <c r="C3" s="3" t="s">
        <v>11</v>
      </c>
      <c r="D3" s="8" t="s">
        <v>6</v>
      </c>
      <c r="E3" s="8"/>
      <c r="F3" s="8"/>
      <c r="H3" s="1" t="s">
        <v>5</v>
      </c>
      <c r="I3" s="8" t="s">
        <v>6</v>
      </c>
      <c r="J3" s="8"/>
      <c r="K3" s="1" t="s">
        <v>5</v>
      </c>
      <c r="L3" s="8" t="s">
        <v>6</v>
      </c>
      <c r="M3" s="8"/>
      <c r="N3" s="1" t="s">
        <v>5</v>
      </c>
      <c r="O3" s="8" t="s">
        <v>6</v>
      </c>
      <c r="P3" s="8"/>
      <c r="Q3" s="8" t="s">
        <v>5</v>
      </c>
      <c r="R3" s="8"/>
      <c r="S3" s="8" t="s">
        <v>6</v>
      </c>
      <c r="T3" s="8"/>
      <c r="W3" s="8" t="s">
        <v>7</v>
      </c>
      <c r="X3" s="8"/>
      <c r="Z3" s="8" t="s">
        <v>3</v>
      </c>
      <c r="AA3" s="8"/>
      <c r="AC3" s="8" t="s">
        <v>9</v>
      </c>
      <c r="AD3" s="8"/>
      <c r="AF3" s="8" t="s">
        <v>26</v>
      </c>
      <c r="AG3" s="8"/>
      <c r="AH3" s="8"/>
      <c r="AJ3" t="s">
        <v>32</v>
      </c>
      <c r="AL3" s="9"/>
      <c r="AM3" s="9"/>
      <c r="AN3" s="9"/>
      <c r="AP3" s="9" t="s">
        <v>18</v>
      </c>
      <c r="AQ3" s="9"/>
      <c r="AS3" s="9" t="s">
        <v>19</v>
      </c>
      <c r="AT3" s="9"/>
      <c r="AV3" s="9" t="s">
        <v>20</v>
      </c>
      <c r="AW3" s="9"/>
      <c r="AY3" s="9" t="s">
        <v>18</v>
      </c>
      <c r="AZ3" s="9"/>
      <c r="BB3" s="9" t="s">
        <v>19</v>
      </c>
      <c r="BC3" s="9"/>
      <c r="BE3" s="9" t="s">
        <v>20</v>
      </c>
      <c r="BF3" s="9"/>
      <c r="BH3" s="9" t="s">
        <v>18</v>
      </c>
      <c r="BI3" s="9"/>
      <c r="BK3" s="9" t="s">
        <v>19</v>
      </c>
      <c r="BL3" s="9"/>
      <c r="BN3" s="9" t="s">
        <v>20</v>
      </c>
      <c r="BO3" s="9"/>
      <c r="BQ3" s="8" t="s">
        <v>18</v>
      </c>
      <c r="BR3" s="8"/>
      <c r="BT3" s="8" t="s">
        <v>25</v>
      </c>
      <c r="BU3" s="8"/>
      <c r="BW3" s="8" t="s">
        <v>20</v>
      </c>
      <c r="BX3" s="8"/>
      <c r="BZ3" s="8" t="s">
        <v>18</v>
      </c>
      <c r="CA3" s="8"/>
      <c r="CC3" s="8" t="s">
        <v>25</v>
      </c>
      <c r="CD3" s="8"/>
      <c r="CF3" s="8" t="s">
        <v>20</v>
      </c>
      <c r="CG3" s="8"/>
    </row>
    <row r="4" spans="1:85" ht="16.2" thickBot="1" x14ac:dyDescent="0.35">
      <c r="A4" s="1">
        <v>1</v>
      </c>
      <c r="B4" s="1">
        <v>5</v>
      </c>
      <c r="C4" s="1">
        <v>38</v>
      </c>
      <c r="D4" s="8">
        <f>IF(C4&gt;=80,5,IF(C4&gt;=60,4,IF(C4&gt;=50,3,IF(C4&gt;=30,2, IF(C4&gt;=10, 1,0)))))</f>
        <v>2</v>
      </c>
      <c r="E4" s="8"/>
      <c r="F4" s="8"/>
      <c r="H4" s="1">
        <v>33</v>
      </c>
      <c r="I4" s="8">
        <f t="shared" ref="I4:I13" si="0">IF(H4&gt;=70,5,IF(H4&gt;=50,4,IF(H4&gt;=40,3,IF(H4&gt;=30,2, IF(H4&gt;=10, 1,0)))))</f>
        <v>2</v>
      </c>
      <c r="J4" s="8"/>
      <c r="K4" s="1">
        <v>2</v>
      </c>
      <c r="L4" s="8">
        <f>IF(K4&gt;=6,5,IF(K4&gt;=5,4,IF(K4&gt;=4,3,IF(K4&gt;=3,2, IF(K4&gt;=2, 1,0)))))</f>
        <v>1</v>
      </c>
      <c r="M4" s="8"/>
      <c r="N4" s="1">
        <v>13</v>
      </c>
      <c r="O4" s="8">
        <f>IF(N4&gt;=40,5,IF(N4&gt;=25,4,IF(N4&gt;=15,3,IF(N4&gt;=10,2, IF(N4&gt;=5, 1,0)))))</f>
        <v>2</v>
      </c>
      <c r="P4" s="8"/>
      <c r="Q4" s="8">
        <v>86</v>
      </c>
      <c r="R4" s="8"/>
      <c r="S4" s="8">
        <f>IF(Q4&gt;90,5,IF(Q4&gt;88,4,IF(Q4&gt;86,3,IF(Q4&gt;85,2, IF(Q4&gt;83, 1,0)))))</f>
        <v>2</v>
      </c>
      <c r="T4" s="8"/>
      <c r="W4" s="8">
        <f>((D4*0.1 + I4*0.9)*B4/5)</f>
        <v>2</v>
      </c>
      <c r="X4" s="8"/>
      <c r="Z4" s="8">
        <f>((D4*0.1 + L4*0.9)*B4/5)</f>
        <v>1.1000000000000001</v>
      </c>
      <c r="AA4" s="8"/>
      <c r="AC4" s="8">
        <f>((D4*0.1 + O4*0.9)*B4/5)</f>
        <v>2</v>
      </c>
      <c r="AD4" s="8"/>
      <c r="AF4" s="8">
        <f>((D4*0.1 + S4*0.9)*B4/5)</f>
        <v>2</v>
      </c>
      <c r="AG4" s="8"/>
      <c r="AH4" s="8"/>
      <c r="AJ4" s="6">
        <v>1.75</v>
      </c>
      <c r="AL4" s="8">
        <v>2</v>
      </c>
      <c r="AM4" s="8"/>
      <c r="AN4" s="8"/>
      <c r="AP4" s="8">
        <f>ABS(W4-AL4)*100/5</f>
        <v>0</v>
      </c>
      <c r="AQ4" s="8"/>
      <c r="AS4" s="8">
        <f>100-AP4</f>
        <v>100</v>
      </c>
      <c r="AT4" s="8"/>
      <c r="AV4" s="9">
        <f>(AS4+AS5+AS6+AS7+AS8+AS9+AS10+AS11+AS12+AS13)/10</f>
        <v>91</v>
      </c>
      <c r="AW4" s="9"/>
      <c r="AY4" s="8">
        <f>ABS(AC4-AL4)*100/5</f>
        <v>0</v>
      </c>
      <c r="AZ4" s="8"/>
      <c r="BB4" s="8">
        <f>100-AY4</f>
        <v>100</v>
      </c>
      <c r="BC4" s="8"/>
      <c r="BE4" s="9">
        <f>(BB4+BB5+BB6+BB7+BB8+BB9+BB10+BB11+BB12+BB13)/10</f>
        <v>83.2</v>
      </c>
      <c r="BF4" s="9"/>
      <c r="BH4" s="8">
        <f>ABS(AF4-AL4)*100/5</f>
        <v>0</v>
      </c>
      <c r="BI4" s="8"/>
      <c r="BK4" s="8">
        <f>100-BH4</f>
        <v>100</v>
      </c>
      <c r="BL4" s="8"/>
      <c r="BN4" s="9">
        <f>(BK4+BK5+BK6+BK7+BK8+BK9+BK10+BK11+BK12+BK13)/10</f>
        <v>89.8</v>
      </c>
      <c r="BO4" s="9"/>
      <c r="BQ4" s="8">
        <f>ABS(Z4-AL4)*100/5</f>
        <v>17.999999999999996</v>
      </c>
      <c r="BR4" s="8"/>
      <c r="BT4" s="8">
        <f>100-BQ4</f>
        <v>82</v>
      </c>
      <c r="BU4" s="8"/>
      <c r="BW4" s="9">
        <f>(BT4+BT5+BT6+BT7+BT8+BT9+BT10+BT11+BT12+BT13)/10</f>
        <v>78</v>
      </c>
      <c r="BX4" s="9"/>
      <c r="BZ4" s="8">
        <f>ABS(AJ4-AL4)*100/5</f>
        <v>5</v>
      </c>
      <c r="CA4" s="8"/>
      <c r="CC4" s="8">
        <f>100-BZ4</f>
        <v>95</v>
      </c>
      <c r="CD4" s="8"/>
      <c r="CF4" s="9">
        <f>(CC4+CC5+CC6+CC7+CC8+CC9+CC10+CC11+CC12+CC13)/10</f>
        <v>85</v>
      </c>
      <c r="CG4" s="9"/>
    </row>
    <row r="5" spans="1:85" ht="16.2" thickBot="1" x14ac:dyDescent="0.35">
      <c r="A5" s="1">
        <v>2</v>
      </c>
      <c r="B5" s="1">
        <v>5</v>
      </c>
      <c r="C5" s="1">
        <v>45</v>
      </c>
      <c r="D5" s="8">
        <f t="shared" ref="D5:D13" si="1">IF(C5&gt;=80,5,IF(C5&gt;=60,4,IF(C5&gt;=50,3,IF(C5&gt;=30,2, IF(C5&gt;=10, 1,0)))))</f>
        <v>2</v>
      </c>
      <c r="E5" s="8"/>
      <c r="F5" s="8"/>
      <c r="H5" s="1">
        <v>72</v>
      </c>
      <c r="I5" s="8">
        <f t="shared" si="0"/>
        <v>5</v>
      </c>
      <c r="J5" s="8"/>
      <c r="K5" s="1">
        <v>4</v>
      </c>
      <c r="L5" s="8">
        <f t="shared" ref="L5:L13" si="2">IF(K5&gt;=6,5,IF(K5&gt;=5,4,IF(K5&gt;=4,3,IF(K5&gt;=3,2, IF(K5&gt;=2, 1,0)))))</f>
        <v>3</v>
      </c>
      <c r="M5" s="8"/>
      <c r="N5" s="1">
        <v>30</v>
      </c>
      <c r="O5" s="8">
        <f t="shared" ref="O5:O13" si="3">IF(N5&gt;=40,5,IF(N5&gt;=25,4,IF(N5&gt;=15,3,IF(N5&gt;=10,2, IF(N5&gt;=5, 1,0)))))</f>
        <v>4</v>
      </c>
      <c r="P5" s="8"/>
      <c r="Q5" s="8">
        <v>91</v>
      </c>
      <c r="R5" s="8"/>
      <c r="S5" s="8">
        <f t="shared" ref="S5:S13" si="4">IF(Q5&gt;90,5,IF(Q5&gt;88,4,IF(Q5&gt;86,3,IF(Q5&gt;85,2, IF(Q5&gt;83, 1,0)))))</f>
        <v>5</v>
      </c>
      <c r="T5" s="8"/>
      <c r="W5" s="8">
        <f t="shared" ref="W5:W13" si="5">((D5*0.1 + I5*0.9)*B5/5)</f>
        <v>4.7</v>
      </c>
      <c r="X5" s="8"/>
      <c r="Z5" s="8">
        <f t="shared" ref="Z5:Z13" si="6">((D5*0.1 + L5*0.9)*B5/5)</f>
        <v>2.9000000000000004</v>
      </c>
      <c r="AA5" s="8"/>
      <c r="AC5" s="8">
        <f t="shared" ref="AC5:AC13" si="7">((D5*0.1 + O5*0.9)*B5/5)</f>
        <v>3.8</v>
      </c>
      <c r="AD5" s="8"/>
      <c r="AF5" s="8">
        <f t="shared" ref="AF5:AF13" si="8">((D5*0.1 + S5*0.9)*B5/5)</f>
        <v>4.7</v>
      </c>
      <c r="AG5" s="8"/>
      <c r="AH5" s="8"/>
      <c r="AJ5" s="7">
        <v>3.75</v>
      </c>
      <c r="AL5" s="8">
        <v>5</v>
      </c>
      <c r="AM5" s="8"/>
      <c r="AN5" s="8"/>
      <c r="AP5" s="8">
        <f>ABS(W5-AL5)*100/5</f>
        <v>5.9999999999999964</v>
      </c>
      <c r="AQ5" s="8"/>
      <c r="AS5" s="8">
        <f t="shared" ref="AS5:AS13" si="9">100-AP5</f>
        <v>94</v>
      </c>
      <c r="AT5" s="8"/>
      <c r="AV5" s="9"/>
      <c r="AW5" s="9"/>
      <c r="AY5" s="8">
        <f t="shared" ref="AY5:AY13" si="10">ABS(AC5-AL5)*100/5</f>
        <v>24.000000000000004</v>
      </c>
      <c r="AZ5" s="8"/>
      <c r="BB5" s="8">
        <f t="shared" ref="BB5:BB13" si="11">100-AY5</f>
        <v>76</v>
      </c>
      <c r="BC5" s="8"/>
      <c r="BE5" s="9"/>
      <c r="BF5" s="9"/>
      <c r="BH5" s="8">
        <f t="shared" ref="BH5:BH13" si="12">ABS(AF5-AL5)*100/5</f>
        <v>5.9999999999999964</v>
      </c>
      <c r="BI5" s="8"/>
      <c r="BK5" s="8">
        <f t="shared" ref="BK5:BK13" si="13">100-BH5</f>
        <v>94</v>
      </c>
      <c r="BL5" s="8"/>
      <c r="BN5" s="9"/>
      <c r="BO5" s="9"/>
      <c r="BQ5" s="8">
        <f t="shared" ref="BQ5:BQ13" si="14">ABS(Z5-AL5)*100/5</f>
        <v>41.999999999999993</v>
      </c>
      <c r="BR5" s="8"/>
      <c r="BT5" s="8">
        <f t="shared" ref="BT5:BT13" si="15">100-BQ5</f>
        <v>58.000000000000007</v>
      </c>
      <c r="BU5" s="8"/>
      <c r="BW5" s="9"/>
      <c r="BX5" s="9"/>
      <c r="BZ5" s="8">
        <f t="shared" ref="BZ5:BZ13" si="16">ABS(AJ5-AL5)*100/5</f>
        <v>25</v>
      </c>
      <c r="CA5" s="8"/>
      <c r="CC5" s="8">
        <f t="shared" ref="CC5:CC13" si="17">100-BZ5</f>
        <v>75</v>
      </c>
      <c r="CD5" s="8"/>
      <c r="CF5" s="9"/>
      <c r="CG5" s="9"/>
    </row>
    <row r="6" spans="1:85" ht="16.2" thickBot="1" x14ac:dyDescent="0.35">
      <c r="A6" s="1">
        <v>3</v>
      </c>
      <c r="B6" s="1">
        <v>5</v>
      </c>
      <c r="C6" s="1">
        <v>68</v>
      </c>
      <c r="D6" s="8">
        <f t="shared" si="1"/>
        <v>4</v>
      </c>
      <c r="E6" s="8"/>
      <c r="F6" s="8"/>
      <c r="H6" s="1">
        <v>18</v>
      </c>
      <c r="I6" s="8">
        <f t="shared" si="0"/>
        <v>1</v>
      </c>
      <c r="J6" s="8"/>
      <c r="K6" s="1">
        <v>2</v>
      </c>
      <c r="L6" s="8">
        <f t="shared" si="2"/>
        <v>1</v>
      </c>
      <c r="M6" s="8"/>
      <c r="N6" s="1">
        <v>12</v>
      </c>
      <c r="O6" s="8">
        <f t="shared" si="3"/>
        <v>2</v>
      </c>
      <c r="P6" s="8"/>
      <c r="Q6" s="8">
        <v>85</v>
      </c>
      <c r="R6" s="8"/>
      <c r="S6" s="8">
        <f t="shared" si="4"/>
        <v>1</v>
      </c>
      <c r="T6" s="8"/>
      <c r="W6" s="8">
        <f t="shared" si="5"/>
        <v>1.3</v>
      </c>
      <c r="X6" s="8"/>
      <c r="Z6" s="8">
        <f t="shared" si="6"/>
        <v>1.3</v>
      </c>
      <c r="AA6" s="8"/>
      <c r="AC6" s="8">
        <f t="shared" si="7"/>
        <v>2.2000000000000002</v>
      </c>
      <c r="AD6" s="8"/>
      <c r="AF6" s="8">
        <f t="shared" si="8"/>
        <v>1.3</v>
      </c>
      <c r="AG6" s="8"/>
      <c r="AH6" s="8"/>
      <c r="AJ6" s="7">
        <v>1.75</v>
      </c>
      <c r="AL6" s="8">
        <v>0.5</v>
      </c>
      <c r="AM6" s="8"/>
      <c r="AN6" s="8"/>
      <c r="AP6" s="8">
        <f>ABS(W6-AL6)*100/5</f>
        <v>16</v>
      </c>
      <c r="AQ6" s="8"/>
      <c r="AS6" s="8">
        <f t="shared" si="9"/>
        <v>84</v>
      </c>
      <c r="AT6" s="8"/>
      <c r="AV6" s="9"/>
      <c r="AW6" s="9"/>
      <c r="AY6" s="8">
        <f t="shared" si="10"/>
        <v>34.000000000000007</v>
      </c>
      <c r="AZ6" s="8"/>
      <c r="BB6" s="8">
        <f t="shared" si="11"/>
        <v>66</v>
      </c>
      <c r="BC6" s="8"/>
      <c r="BE6" s="9"/>
      <c r="BF6" s="9"/>
      <c r="BH6" s="8">
        <f t="shared" si="12"/>
        <v>16</v>
      </c>
      <c r="BI6" s="8"/>
      <c r="BK6" s="8">
        <f t="shared" si="13"/>
        <v>84</v>
      </c>
      <c r="BL6" s="8"/>
      <c r="BN6" s="9"/>
      <c r="BO6" s="9"/>
      <c r="BQ6" s="8">
        <f t="shared" si="14"/>
        <v>16</v>
      </c>
      <c r="BR6" s="8"/>
      <c r="BT6" s="8">
        <f t="shared" si="15"/>
        <v>84</v>
      </c>
      <c r="BU6" s="8"/>
      <c r="BW6" s="9"/>
      <c r="BX6" s="9"/>
      <c r="BZ6" s="8">
        <f t="shared" si="16"/>
        <v>25</v>
      </c>
      <c r="CA6" s="8"/>
      <c r="CC6" s="8">
        <f t="shared" si="17"/>
        <v>75</v>
      </c>
      <c r="CD6" s="8"/>
      <c r="CF6" s="9"/>
      <c r="CG6" s="9"/>
    </row>
    <row r="7" spans="1:85" ht="16.2" thickBot="1" x14ac:dyDescent="0.35">
      <c r="A7" s="1">
        <v>4</v>
      </c>
      <c r="B7" s="1">
        <v>5</v>
      </c>
      <c r="C7" s="1">
        <v>53</v>
      </c>
      <c r="D7" s="8">
        <f t="shared" si="1"/>
        <v>3</v>
      </c>
      <c r="E7" s="8"/>
      <c r="F7" s="8"/>
      <c r="H7" s="1">
        <v>68</v>
      </c>
      <c r="I7" s="8">
        <f t="shared" si="0"/>
        <v>4</v>
      </c>
      <c r="J7" s="8"/>
      <c r="K7" s="1">
        <v>5</v>
      </c>
      <c r="L7" s="8">
        <f t="shared" si="2"/>
        <v>4</v>
      </c>
      <c r="M7" s="8"/>
      <c r="N7" s="1">
        <v>35</v>
      </c>
      <c r="O7" s="8">
        <f t="shared" si="3"/>
        <v>4</v>
      </c>
      <c r="P7" s="8"/>
      <c r="Q7" s="8">
        <v>90</v>
      </c>
      <c r="R7" s="8"/>
      <c r="S7" s="8">
        <f t="shared" si="4"/>
        <v>4</v>
      </c>
      <c r="T7" s="8"/>
      <c r="W7" s="8">
        <f t="shared" si="5"/>
        <v>3.9</v>
      </c>
      <c r="X7" s="8"/>
      <c r="Z7" s="8">
        <f t="shared" si="6"/>
        <v>3.9</v>
      </c>
      <c r="AA7" s="8"/>
      <c r="AC7" s="8">
        <f t="shared" si="7"/>
        <v>3.9</v>
      </c>
      <c r="AD7" s="8"/>
      <c r="AF7" s="8">
        <f t="shared" si="8"/>
        <v>3.9</v>
      </c>
      <c r="AG7" s="8"/>
      <c r="AH7" s="8"/>
      <c r="AJ7" s="7">
        <v>3.75</v>
      </c>
      <c r="AL7" s="8">
        <v>4</v>
      </c>
      <c r="AM7" s="8"/>
      <c r="AN7" s="8"/>
      <c r="AP7" s="8">
        <f>ABS(W7-AL7)*100/5</f>
        <v>2.0000000000000018</v>
      </c>
      <c r="AQ7" s="8"/>
      <c r="AS7" s="8">
        <f t="shared" si="9"/>
        <v>98</v>
      </c>
      <c r="AT7" s="8"/>
      <c r="AV7" s="9"/>
      <c r="AW7" s="9"/>
      <c r="AY7" s="8">
        <f t="shared" si="10"/>
        <v>2.0000000000000018</v>
      </c>
      <c r="AZ7" s="8"/>
      <c r="BB7" s="8">
        <f t="shared" si="11"/>
        <v>98</v>
      </c>
      <c r="BC7" s="8"/>
      <c r="BE7" s="9"/>
      <c r="BF7" s="9"/>
      <c r="BH7" s="8">
        <f t="shared" si="12"/>
        <v>2.0000000000000018</v>
      </c>
      <c r="BI7" s="8"/>
      <c r="BK7" s="8">
        <f t="shared" si="13"/>
        <v>98</v>
      </c>
      <c r="BL7" s="8"/>
      <c r="BN7" s="9"/>
      <c r="BO7" s="9"/>
      <c r="BQ7" s="8">
        <f t="shared" si="14"/>
        <v>2.0000000000000018</v>
      </c>
      <c r="BR7" s="8"/>
      <c r="BT7" s="8">
        <f t="shared" si="15"/>
        <v>98</v>
      </c>
      <c r="BU7" s="8"/>
      <c r="BW7" s="9"/>
      <c r="BX7" s="9"/>
      <c r="BZ7" s="8">
        <f t="shared" si="16"/>
        <v>5</v>
      </c>
      <c r="CA7" s="8"/>
      <c r="CC7" s="8">
        <f t="shared" si="17"/>
        <v>95</v>
      </c>
      <c r="CD7" s="8"/>
      <c r="CF7" s="9"/>
      <c r="CG7" s="9"/>
    </row>
    <row r="8" spans="1:85" ht="16.2" thickBot="1" x14ac:dyDescent="0.35">
      <c r="A8" s="1">
        <v>5</v>
      </c>
      <c r="B8" s="1">
        <v>5</v>
      </c>
      <c r="C8" s="1">
        <v>62</v>
      </c>
      <c r="D8" s="8">
        <f t="shared" si="1"/>
        <v>4</v>
      </c>
      <c r="E8" s="8"/>
      <c r="F8" s="8"/>
      <c r="H8" s="1">
        <v>76</v>
      </c>
      <c r="I8" s="8">
        <f t="shared" si="0"/>
        <v>5</v>
      </c>
      <c r="J8" s="8"/>
      <c r="K8" s="1">
        <v>9</v>
      </c>
      <c r="L8" s="8">
        <f t="shared" si="2"/>
        <v>5</v>
      </c>
      <c r="M8" s="8"/>
      <c r="N8" s="1">
        <v>40</v>
      </c>
      <c r="O8" s="8">
        <f t="shared" si="3"/>
        <v>5</v>
      </c>
      <c r="P8" s="8"/>
      <c r="Q8" s="8">
        <v>92</v>
      </c>
      <c r="R8" s="8"/>
      <c r="S8" s="8">
        <f t="shared" si="4"/>
        <v>5</v>
      </c>
      <c r="T8" s="8"/>
      <c r="W8" s="8">
        <f t="shared" si="5"/>
        <v>4.9000000000000004</v>
      </c>
      <c r="X8" s="8"/>
      <c r="Z8" s="8">
        <f t="shared" si="6"/>
        <v>4.9000000000000004</v>
      </c>
      <c r="AA8" s="8"/>
      <c r="AC8" s="8">
        <f t="shared" si="7"/>
        <v>4.9000000000000004</v>
      </c>
      <c r="AD8" s="8"/>
      <c r="AF8" s="8">
        <f t="shared" si="8"/>
        <v>4.9000000000000004</v>
      </c>
      <c r="AG8" s="8"/>
      <c r="AH8" s="8"/>
      <c r="AJ8" s="7">
        <v>4.75</v>
      </c>
      <c r="AL8" s="8">
        <v>5</v>
      </c>
      <c r="AM8" s="8"/>
      <c r="AN8" s="8"/>
      <c r="AP8" s="8">
        <f>ABS(W8-AL8)*100/5</f>
        <v>1.9999999999999929</v>
      </c>
      <c r="AQ8" s="8"/>
      <c r="AS8" s="8">
        <f t="shared" si="9"/>
        <v>98</v>
      </c>
      <c r="AT8" s="8"/>
      <c r="AV8" s="9"/>
      <c r="AW8" s="9"/>
      <c r="AY8" s="8">
        <f t="shared" si="10"/>
        <v>1.9999999999999929</v>
      </c>
      <c r="AZ8" s="8"/>
      <c r="BB8" s="8">
        <f t="shared" si="11"/>
        <v>98</v>
      </c>
      <c r="BC8" s="8"/>
      <c r="BE8" s="9"/>
      <c r="BF8" s="9"/>
      <c r="BH8" s="8">
        <f t="shared" si="12"/>
        <v>1.9999999999999929</v>
      </c>
      <c r="BI8" s="8"/>
      <c r="BK8" s="8">
        <f t="shared" si="13"/>
        <v>98</v>
      </c>
      <c r="BL8" s="8"/>
      <c r="BN8" s="9"/>
      <c r="BO8" s="9"/>
      <c r="BQ8" s="8">
        <f t="shared" si="14"/>
        <v>1.9999999999999929</v>
      </c>
      <c r="BR8" s="8"/>
      <c r="BT8" s="8">
        <f t="shared" si="15"/>
        <v>98</v>
      </c>
      <c r="BU8" s="8"/>
      <c r="BW8" s="9"/>
      <c r="BX8" s="9"/>
      <c r="BZ8" s="8">
        <f t="shared" si="16"/>
        <v>5</v>
      </c>
      <c r="CA8" s="8"/>
      <c r="CC8" s="8">
        <f t="shared" si="17"/>
        <v>95</v>
      </c>
      <c r="CD8" s="8"/>
      <c r="CF8" s="9"/>
      <c r="CG8" s="9"/>
    </row>
    <row r="9" spans="1:85" ht="16.2" thickBot="1" x14ac:dyDescent="0.35">
      <c r="A9" s="1">
        <v>6</v>
      </c>
      <c r="B9" s="1">
        <v>5</v>
      </c>
      <c r="C9" s="1">
        <v>68</v>
      </c>
      <c r="D9" s="8">
        <f t="shared" si="1"/>
        <v>4</v>
      </c>
      <c r="E9" s="8"/>
      <c r="F9" s="8"/>
      <c r="H9" s="1">
        <v>9</v>
      </c>
      <c r="I9" s="8">
        <f t="shared" si="0"/>
        <v>0</v>
      </c>
      <c r="J9" s="8"/>
      <c r="K9" s="1">
        <v>2</v>
      </c>
      <c r="L9" s="8">
        <f t="shared" si="2"/>
        <v>1</v>
      </c>
      <c r="M9" s="8"/>
      <c r="N9" s="1">
        <v>14</v>
      </c>
      <c r="O9" s="8">
        <f t="shared" si="3"/>
        <v>2</v>
      </c>
      <c r="P9" s="8"/>
      <c r="Q9" s="8">
        <v>83</v>
      </c>
      <c r="R9" s="8"/>
      <c r="S9" s="8">
        <f t="shared" si="4"/>
        <v>0</v>
      </c>
      <c r="T9" s="8"/>
      <c r="W9" s="8">
        <f t="shared" si="5"/>
        <v>0.4</v>
      </c>
      <c r="X9" s="8"/>
      <c r="Z9" s="8">
        <f t="shared" si="6"/>
        <v>1.3</v>
      </c>
      <c r="AA9" s="8"/>
      <c r="AC9" s="8">
        <f t="shared" si="7"/>
        <v>2.2000000000000002</v>
      </c>
      <c r="AD9" s="8"/>
      <c r="AF9" s="8">
        <f t="shared" si="8"/>
        <v>0.4</v>
      </c>
      <c r="AG9" s="8"/>
      <c r="AH9" s="8"/>
      <c r="AJ9" s="7">
        <v>1.5</v>
      </c>
      <c r="AL9" s="8">
        <v>1</v>
      </c>
      <c r="AM9" s="8"/>
      <c r="AN9" s="8"/>
      <c r="AP9" s="8">
        <f t="shared" ref="AP9:AP13" si="18">ABS(W9-AL9)*100/5</f>
        <v>12</v>
      </c>
      <c r="AQ9" s="8"/>
      <c r="AS9" s="8">
        <f t="shared" si="9"/>
        <v>88</v>
      </c>
      <c r="AT9" s="8"/>
      <c r="AV9" s="9"/>
      <c r="AW9" s="9"/>
      <c r="AY9" s="8">
        <f t="shared" si="10"/>
        <v>24.000000000000004</v>
      </c>
      <c r="AZ9" s="8"/>
      <c r="BB9" s="8">
        <f t="shared" si="11"/>
        <v>76</v>
      </c>
      <c r="BC9" s="8"/>
      <c r="BE9" s="9"/>
      <c r="BF9" s="9"/>
      <c r="BH9" s="8">
        <f t="shared" si="12"/>
        <v>12</v>
      </c>
      <c r="BI9" s="8"/>
      <c r="BK9" s="8">
        <f t="shared" si="13"/>
        <v>88</v>
      </c>
      <c r="BL9" s="8"/>
      <c r="BN9" s="9"/>
      <c r="BO9" s="9"/>
      <c r="BQ9" s="8">
        <f t="shared" si="14"/>
        <v>6.0000000000000009</v>
      </c>
      <c r="BR9" s="8"/>
      <c r="BT9" s="8">
        <f t="shared" si="15"/>
        <v>94</v>
      </c>
      <c r="BU9" s="8"/>
      <c r="BW9" s="9"/>
      <c r="BX9" s="9"/>
      <c r="BZ9" s="8">
        <f t="shared" si="16"/>
        <v>10</v>
      </c>
      <c r="CA9" s="8"/>
      <c r="CC9" s="8">
        <f t="shared" si="17"/>
        <v>90</v>
      </c>
      <c r="CD9" s="8"/>
      <c r="CF9" s="9"/>
      <c r="CG9" s="9"/>
    </row>
    <row r="10" spans="1:85" ht="16.2" thickBot="1" x14ac:dyDescent="0.35">
      <c r="A10" s="1">
        <v>7</v>
      </c>
      <c r="B10" s="1">
        <v>5</v>
      </c>
      <c r="C10" s="1">
        <v>50</v>
      </c>
      <c r="D10" s="8">
        <f t="shared" si="1"/>
        <v>3</v>
      </c>
      <c r="E10" s="8"/>
      <c r="F10" s="8"/>
      <c r="H10" s="1">
        <v>9</v>
      </c>
      <c r="I10" s="8">
        <f t="shared" si="0"/>
        <v>0</v>
      </c>
      <c r="J10" s="8"/>
      <c r="K10" s="1">
        <v>17</v>
      </c>
      <c r="L10" s="8">
        <f t="shared" si="2"/>
        <v>5</v>
      </c>
      <c r="M10" s="8"/>
      <c r="N10" s="1">
        <v>10</v>
      </c>
      <c r="O10" s="8">
        <f t="shared" si="3"/>
        <v>2</v>
      </c>
      <c r="P10" s="8"/>
      <c r="Q10" s="8">
        <v>86</v>
      </c>
      <c r="R10" s="8"/>
      <c r="S10" s="8">
        <f t="shared" si="4"/>
        <v>2</v>
      </c>
      <c r="T10" s="8"/>
      <c r="W10" s="8">
        <f t="shared" si="5"/>
        <v>0.30000000000000004</v>
      </c>
      <c r="X10" s="8"/>
      <c r="Z10" s="8">
        <f t="shared" si="6"/>
        <v>4.8</v>
      </c>
      <c r="AA10" s="8"/>
      <c r="AC10" s="8">
        <f t="shared" si="7"/>
        <v>2.1</v>
      </c>
      <c r="AD10" s="8"/>
      <c r="AF10" s="8">
        <f t="shared" si="8"/>
        <v>2.1</v>
      </c>
      <c r="AG10" s="8"/>
      <c r="AH10" s="8"/>
      <c r="AJ10" s="7">
        <v>2.5</v>
      </c>
      <c r="AL10" s="8">
        <v>0.5</v>
      </c>
      <c r="AM10" s="8"/>
      <c r="AN10" s="8"/>
      <c r="AP10" s="8">
        <f t="shared" si="18"/>
        <v>3.9999999999999991</v>
      </c>
      <c r="AQ10" s="8"/>
      <c r="AS10" s="8">
        <f t="shared" si="9"/>
        <v>96</v>
      </c>
      <c r="AT10" s="8"/>
      <c r="AV10" s="9"/>
      <c r="AW10" s="9"/>
      <c r="AY10" s="8">
        <f t="shared" si="10"/>
        <v>32</v>
      </c>
      <c r="AZ10" s="8"/>
      <c r="BB10" s="8">
        <f t="shared" si="11"/>
        <v>68</v>
      </c>
      <c r="BC10" s="8"/>
      <c r="BE10" s="9"/>
      <c r="BF10" s="9"/>
      <c r="BH10" s="8">
        <f t="shared" si="12"/>
        <v>32</v>
      </c>
      <c r="BI10" s="8"/>
      <c r="BK10" s="8">
        <f t="shared" si="13"/>
        <v>68</v>
      </c>
      <c r="BL10" s="8"/>
      <c r="BN10" s="9"/>
      <c r="BO10" s="9"/>
      <c r="BQ10" s="8">
        <f t="shared" si="14"/>
        <v>86</v>
      </c>
      <c r="BR10" s="8"/>
      <c r="BT10" s="8">
        <f t="shared" si="15"/>
        <v>14</v>
      </c>
      <c r="BU10" s="8"/>
      <c r="BW10" s="9"/>
      <c r="BX10" s="9"/>
      <c r="BZ10" s="8">
        <f t="shared" si="16"/>
        <v>40</v>
      </c>
      <c r="CA10" s="8"/>
      <c r="CC10" s="8">
        <f t="shared" si="17"/>
        <v>60</v>
      </c>
      <c r="CD10" s="8"/>
      <c r="CF10" s="9"/>
      <c r="CG10" s="9"/>
    </row>
    <row r="11" spans="1:85" ht="16.2" thickBot="1" x14ac:dyDescent="0.35">
      <c r="A11" s="1">
        <v>8</v>
      </c>
      <c r="B11" s="1">
        <v>5</v>
      </c>
      <c r="C11" s="1">
        <v>41</v>
      </c>
      <c r="D11" s="8">
        <f t="shared" si="1"/>
        <v>2</v>
      </c>
      <c r="E11" s="8"/>
      <c r="F11" s="8"/>
      <c r="H11" s="1">
        <v>82</v>
      </c>
      <c r="I11" s="8">
        <f t="shared" si="0"/>
        <v>5</v>
      </c>
      <c r="J11" s="8"/>
      <c r="K11" s="1">
        <v>11</v>
      </c>
      <c r="L11" s="8">
        <f t="shared" si="2"/>
        <v>5</v>
      </c>
      <c r="M11" s="8"/>
      <c r="N11" s="1">
        <v>43</v>
      </c>
      <c r="O11" s="8">
        <f t="shared" si="3"/>
        <v>5</v>
      </c>
      <c r="P11" s="8"/>
      <c r="Q11" s="8">
        <v>91</v>
      </c>
      <c r="R11" s="8"/>
      <c r="S11" s="8">
        <f t="shared" si="4"/>
        <v>5</v>
      </c>
      <c r="T11" s="8"/>
      <c r="W11" s="8">
        <f t="shared" si="5"/>
        <v>4.7</v>
      </c>
      <c r="X11" s="8"/>
      <c r="Z11" s="8">
        <f t="shared" si="6"/>
        <v>4.7</v>
      </c>
      <c r="AA11" s="8"/>
      <c r="AC11" s="8">
        <f t="shared" si="7"/>
        <v>4.7</v>
      </c>
      <c r="AD11" s="8"/>
      <c r="AF11" s="8">
        <f t="shared" si="8"/>
        <v>4.7</v>
      </c>
      <c r="AG11" s="8"/>
      <c r="AH11" s="8"/>
      <c r="AJ11" s="7">
        <v>4.25</v>
      </c>
      <c r="AL11" s="8">
        <v>5</v>
      </c>
      <c r="AM11" s="8"/>
      <c r="AN11" s="8"/>
      <c r="AP11" s="8">
        <f t="shared" si="18"/>
        <v>5.9999999999999964</v>
      </c>
      <c r="AQ11" s="8"/>
      <c r="AS11" s="8">
        <f t="shared" si="9"/>
        <v>94</v>
      </c>
      <c r="AT11" s="8"/>
      <c r="AV11" s="9"/>
      <c r="AW11" s="9"/>
      <c r="AY11" s="8">
        <f t="shared" si="10"/>
        <v>5.9999999999999964</v>
      </c>
      <c r="AZ11" s="8"/>
      <c r="BB11" s="8">
        <f t="shared" si="11"/>
        <v>94</v>
      </c>
      <c r="BC11" s="8"/>
      <c r="BE11" s="9"/>
      <c r="BF11" s="9"/>
      <c r="BH11" s="8">
        <f t="shared" si="12"/>
        <v>5.9999999999999964</v>
      </c>
      <c r="BI11" s="8"/>
      <c r="BK11" s="8">
        <f t="shared" si="13"/>
        <v>94</v>
      </c>
      <c r="BL11" s="8"/>
      <c r="BN11" s="9"/>
      <c r="BO11" s="9"/>
      <c r="BQ11" s="8">
        <f t="shared" si="14"/>
        <v>5.9999999999999964</v>
      </c>
      <c r="BR11" s="8"/>
      <c r="BT11" s="8">
        <f t="shared" si="15"/>
        <v>94</v>
      </c>
      <c r="BU11" s="8"/>
      <c r="BW11" s="9"/>
      <c r="BX11" s="9"/>
      <c r="BZ11" s="8">
        <f t="shared" si="16"/>
        <v>15</v>
      </c>
      <c r="CA11" s="8"/>
      <c r="CC11" s="8">
        <f t="shared" si="17"/>
        <v>85</v>
      </c>
      <c r="CD11" s="8"/>
      <c r="CF11" s="9"/>
      <c r="CG11" s="9"/>
    </row>
    <row r="12" spans="1:85" ht="16.2" thickBot="1" x14ac:dyDescent="0.35">
      <c r="A12" s="1">
        <v>9</v>
      </c>
      <c r="B12" s="1">
        <v>5</v>
      </c>
      <c r="C12" s="1">
        <v>54</v>
      </c>
      <c r="D12" s="8">
        <f t="shared" si="1"/>
        <v>3</v>
      </c>
      <c r="E12" s="8"/>
      <c r="F12" s="8"/>
      <c r="H12" s="1">
        <v>63</v>
      </c>
      <c r="I12" s="8">
        <f t="shared" si="0"/>
        <v>4</v>
      </c>
      <c r="J12" s="8"/>
      <c r="K12" s="1">
        <v>7</v>
      </c>
      <c r="L12" s="8">
        <f t="shared" si="2"/>
        <v>5</v>
      </c>
      <c r="M12" s="8"/>
      <c r="N12" s="1">
        <v>21</v>
      </c>
      <c r="O12" s="8">
        <f t="shared" si="3"/>
        <v>3</v>
      </c>
      <c r="P12" s="8"/>
      <c r="Q12" s="8">
        <v>87</v>
      </c>
      <c r="R12" s="8"/>
      <c r="S12" s="8">
        <f t="shared" si="4"/>
        <v>3</v>
      </c>
      <c r="T12" s="8"/>
      <c r="W12" s="8">
        <f t="shared" si="5"/>
        <v>3.9</v>
      </c>
      <c r="X12" s="8"/>
      <c r="Z12" s="8">
        <f t="shared" si="6"/>
        <v>4.8</v>
      </c>
      <c r="AA12" s="8"/>
      <c r="AC12" s="8">
        <f t="shared" si="7"/>
        <v>3</v>
      </c>
      <c r="AD12" s="8"/>
      <c r="AF12" s="8">
        <f t="shared" si="8"/>
        <v>3</v>
      </c>
      <c r="AG12" s="8"/>
      <c r="AH12" s="8"/>
      <c r="AJ12" s="7">
        <v>3.75</v>
      </c>
      <c r="AL12" s="8">
        <v>3.5</v>
      </c>
      <c r="AM12" s="8"/>
      <c r="AN12" s="8"/>
      <c r="AP12" s="8">
        <f t="shared" si="18"/>
        <v>7.9999999999999982</v>
      </c>
      <c r="AQ12" s="8"/>
      <c r="AS12" s="8">
        <f t="shared" si="9"/>
        <v>92</v>
      </c>
      <c r="AT12" s="8"/>
      <c r="AV12" s="9"/>
      <c r="AW12" s="9"/>
      <c r="AY12" s="8">
        <f t="shared" si="10"/>
        <v>10</v>
      </c>
      <c r="AZ12" s="8"/>
      <c r="BB12" s="8">
        <f t="shared" si="11"/>
        <v>90</v>
      </c>
      <c r="BC12" s="8"/>
      <c r="BE12" s="9"/>
      <c r="BF12" s="9"/>
      <c r="BH12" s="8">
        <f t="shared" si="12"/>
        <v>10</v>
      </c>
      <c r="BI12" s="8"/>
      <c r="BK12" s="8">
        <f t="shared" si="13"/>
        <v>90</v>
      </c>
      <c r="BL12" s="8"/>
      <c r="BN12" s="9"/>
      <c r="BO12" s="9"/>
      <c r="BQ12" s="8">
        <f t="shared" si="14"/>
        <v>25.999999999999993</v>
      </c>
      <c r="BR12" s="8"/>
      <c r="BT12" s="8">
        <f t="shared" si="15"/>
        <v>74</v>
      </c>
      <c r="BU12" s="8"/>
      <c r="BW12" s="9"/>
      <c r="BX12" s="9"/>
      <c r="BZ12" s="8">
        <f t="shared" si="16"/>
        <v>5</v>
      </c>
      <c r="CA12" s="8"/>
      <c r="CC12" s="8">
        <f t="shared" si="17"/>
        <v>95</v>
      </c>
      <c r="CD12" s="8"/>
      <c r="CF12" s="9"/>
      <c r="CG12" s="9"/>
    </row>
    <row r="13" spans="1:85" ht="16.2" thickBot="1" x14ac:dyDescent="0.35">
      <c r="A13" s="1">
        <v>10</v>
      </c>
      <c r="B13" s="1">
        <v>5</v>
      </c>
      <c r="C13" s="1">
        <v>51</v>
      </c>
      <c r="D13" s="8">
        <f t="shared" si="1"/>
        <v>3</v>
      </c>
      <c r="E13" s="8"/>
      <c r="F13" s="8"/>
      <c r="H13" s="1">
        <v>8</v>
      </c>
      <c r="I13" s="8">
        <f t="shared" si="0"/>
        <v>0</v>
      </c>
      <c r="J13" s="8"/>
      <c r="K13" s="1">
        <v>2</v>
      </c>
      <c r="L13" s="8">
        <f t="shared" si="2"/>
        <v>1</v>
      </c>
      <c r="M13" s="8"/>
      <c r="N13" s="1">
        <v>3</v>
      </c>
      <c r="O13" s="8">
        <f t="shared" si="3"/>
        <v>0</v>
      </c>
      <c r="P13" s="8"/>
      <c r="Q13" s="8">
        <v>85</v>
      </c>
      <c r="R13" s="8"/>
      <c r="S13" s="8">
        <f t="shared" si="4"/>
        <v>1</v>
      </c>
      <c r="T13" s="8"/>
      <c r="W13" s="8">
        <f t="shared" si="5"/>
        <v>0.30000000000000004</v>
      </c>
      <c r="X13" s="8"/>
      <c r="Z13" s="8">
        <f t="shared" si="6"/>
        <v>1.2000000000000002</v>
      </c>
      <c r="AA13" s="8"/>
      <c r="AC13" s="8">
        <f t="shared" si="7"/>
        <v>0.30000000000000004</v>
      </c>
      <c r="AD13" s="8"/>
      <c r="AF13" s="8">
        <f t="shared" si="8"/>
        <v>1.2000000000000002</v>
      </c>
      <c r="AG13" s="8"/>
      <c r="AH13" s="8"/>
      <c r="AJ13" s="7">
        <v>1.25</v>
      </c>
      <c r="AL13" s="8">
        <v>2</v>
      </c>
      <c r="AM13" s="8"/>
      <c r="AN13" s="8"/>
      <c r="AP13" s="8">
        <f t="shared" si="18"/>
        <v>34</v>
      </c>
      <c r="AQ13" s="8"/>
      <c r="AS13" s="8">
        <f t="shared" si="9"/>
        <v>66</v>
      </c>
      <c r="AT13" s="8"/>
      <c r="AV13" s="9"/>
      <c r="AW13" s="9"/>
      <c r="AY13" s="8">
        <f t="shared" si="10"/>
        <v>34</v>
      </c>
      <c r="AZ13" s="8"/>
      <c r="BB13" s="8">
        <f t="shared" si="11"/>
        <v>66</v>
      </c>
      <c r="BC13" s="8"/>
      <c r="BE13" s="9"/>
      <c r="BF13" s="9"/>
      <c r="BH13" s="8">
        <f t="shared" si="12"/>
        <v>15.999999999999996</v>
      </c>
      <c r="BI13" s="8"/>
      <c r="BK13" s="8">
        <f t="shared" si="13"/>
        <v>84</v>
      </c>
      <c r="BL13" s="8"/>
      <c r="BN13" s="9"/>
      <c r="BO13" s="9"/>
      <c r="BQ13" s="8">
        <f t="shared" si="14"/>
        <v>15.999999999999996</v>
      </c>
      <c r="BR13" s="8"/>
      <c r="BT13" s="8">
        <f t="shared" si="15"/>
        <v>84</v>
      </c>
      <c r="BU13" s="8"/>
      <c r="BW13" s="9"/>
      <c r="BX13" s="9"/>
      <c r="BZ13" s="8">
        <f t="shared" si="16"/>
        <v>15</v>
      </c>
      <c r="CA13" s="8"/>
      <c r="CC13" s="8">
        <f t="shared" si="17"/>
        <v>85</v>
      </c>
      <c r="CD13" s="8"/>
      <c r="CF13" s="9"/>
      <c r="CG13" s="9"/>
    </row>
    <row r="14" spans="1:85" x14ac:dyDescent="0.3">
      <c r="B14" s="1"/>
      <c r="D14" s="11"/>
      <c r="E14" s="11"/>
      <c r="F14" s="11"/>
      <c r="I14" s="8"/>
      <c r="J14" s="8"/>
      <c r="L14" s="8"/>
      <c r="M14" s="8"/>
      <c r="N14" s="1"/>
      <c r="O14" s="8"/>
      <c r="P14" s="8"/>
      <c r="Q14" s="8"/>
      <c r="R14" s="8"/>
      <c r="S14" s="8"/>
      <c r="T14" s="8"/>
      <c r="W14" s="8"/>
      <c r="X14" s="8"/>
      <c r="Z14" s="8"/>
      <c r="AA14" s="8"/>
      <c r="AC14" s="8"/>
      <c r="AD14" s="8"/>
      <c r="AF14" s="8"/>
      <c r="AG14" s="8"/>
      <c r="AH14" s="8"/>
      <c r="AI14" s="8"/>
      <c r="AL14" s="8">
        <v>5</v>
      </c>
      <c r="AM14" s="8"/>
      <c r="AN14" s="8"/>
      <c r="BW14" s="4"/>
    </row>
    <row r="15" spans="1:85" x14ac:dyDescent="0.3">
      <c r="B15" s="1"/>
      <c r="D15" s="11"/>
      <c r="E15" s="11"/>
      <c r="F15" s="11"/>
      <c r="I15" s="8"/>
      <c r="J15" s="8"/>
      <c r="L15" s="8"/>
      <c r="M15" s="8"/>
      <c r="N15" s="1"/>
      <c r="O15" s="8"/>
      <c r="P15" s="8"/>
      <c r="Q15" s="8"/>
      <c r="R15" s="8"/>
      <c r="S15" s="8"/>
      <c r="T15" s="8"/>
      <c r="W15" s="8"/>
      <c r="X15" s="8"/>
      <c r="Z15" s="8"/>
      <c r="AA15" s="8"/>
      <c r="AC15" s="8"/>
      <c r="AD15" s="8"/>
      <c r="AF15" s="8"/>
      <c r="AG15" s="8"/>
      <c r="AH15" s="8"/>
      <c r="AI15" s="8"/>
      <c r="AL15" s="8">
        <v>1</v>
      </c>
      <c r="AM15" s="8"/>
      <c r="AN15" s="8"/>
    </row>
    <row r="16" spans="1:85" x14ac:dyDescent="0.3">
      <c r="B16" s="1"/>
      <c r="D16" s="11"/>
      <c r="E16" s="11"/>
      <c r="F16" s="11"/>
      <c r="I16" s="8"/>
      <c r="J16" s="8"/>
      <c r="L16" s="8"/>
      <c r="M16" s="8"/>
      <c r="N16" s="1"/>
      <c r="O16" s="8"/>
      <c r="P16" s="8"/>
      <c r="Q16" s="8"/>
      <c r="R16" s="8"/>
      <c r="S16" s="8"/>
      <c r="T16" s="8"/>
      <c r="W16" s="8"/>
      <c r="X16" s="8"/>
      <c r="Z16" s="8"/>
      <c r="AA16" s="8"/>
      <c r="AC16" s="8"/>
      <c r="AD16" s="8"/>
      <c r="AF16" s="8"/>
      <c r="AG16" s="8"/>
      <c r="AH16" s="8"/>
      <c r="AI16" s="8"/>
      <c r="AL16" s="8"/>
      <c r="AM16" s="8"/>
      <c r="AN16" s="8"/>
    </row>
    <row r="17" spans="2:40" x14ac:dyDescent="0.3">
      <c r="B17" s="1"/>
      <c r="D17" s="11"/>
      <c r="E17" s="11"/>
      <c r="F17" s="11"/>
      <c r="I17" s="8"/>
      <c r="J17" s="8"/>
      <c r="L17" s="8"/>
      <c r="M17" s="8"/>
      <c r="N17" s="1"/>
      <c r="O17" s="8"/>
      <c r="P17" s="8"/>
      <c r="Q17" s="8"/>
      <c r="R17" s="8"/>
      <c r="S17" s="8"/>
      <c r="T17" s="8"/>
      <c r="W17" s="8"/>
      <c r="X17" s="8"/>
      <c r="Z17" s="8"/>
      <c r="AA17" s="8"/>
      <c r="AC17" s="8"/>
      <c r="AD17" s="8"/>
      <c r="AF17" s="8"/>
      <c r="AG17" s="8"/>
      <c r="AH17" s="8"/>
      <c r="AI17" s="8"/>
      <c r="AL17" s="8"/>
      <c r="AM17" s="8"/>
      <c r="AN17" s="8"/>
    </row>
    <row r="18" spans="2:40" x14ac:dyDescent="0.3">
      <c r="B18" s="1"/>
      <c r="D18" s="11"/>
      <c r="E18" s="11"/>
      <c r="F18" s="11"/>
      <c r="I18" s="8"/>
      <c r="J18" s="8"/>
      <c r="L18" s="8"/>
      <c r="M18" s="8"/>
      <c r="N18" s="1"/>
      <c r="O18" s="8"/>
      <c r="P18" s="8"/>
      <c r="Q18" s="8"/>
      <c r="R18" s="8"/>
      <c r="S18" s="8"/>
      <c r="T18" s="8"/>
      <c r="W18" s="8"/>
      <c r="X18" s="8"/>
      <c r="Z18" s="8"/>
      <c r="AA18" s="8"/>
      <c r="AC18" s="8"/>
      <c r="AD18" s="8"/>
      <c r="AF18" s="8"/>
      <c r="AG18" s="8"/>
      <c r="AH18" s="8"/>
      <c r="AI18" s="8"/>
      <c r="AL18" s="8"/>
      <c r="AM18" s="8"/>
      <c r="AN18" s="8"/>
    </row>
    <row r="19" spans="2:40" x14ac:dyDescent="0.3">
      <c r="B19" s="1"/>
      <c r="D19" s="11"/>
      <c r="E19" s="11"/>
      <c r="F19" s="11"/>
      <c r="I19" s="8"/>
      <c r="J19" s="8"/>
      <c r="L19" s="8"/>
      <c r="M19" s="8"/>
      <c r="N19" s="1"/>
      <c r="O19" s="8"/>
      <c r="P19" s="8"/>
      <c r="Q19" s="8"/>
      <c r="R19" s="8"/>
      <c r="S19" s="8"/>
      <c r="T19" s="8"/>
      <c r="W19" s="8"/>
      <c r="X19" s="8"/>
      <c r="Z19" s="8"/>
      <c r="AA19" s="8"/>
      <c r="AC19" s="8"/>
      <c r="AD19" s="8"/>
      <c r="AF19" s="8"/>
      <c r="AG19" s="8"/>
      <c r="AH19" s="8"/>
      <c r="AI19" s="8"/>
      <c r="AL19" s="8"/>
      <c r="AM19" s="8"/>
      <c r="AN19" s="8"/>
    </row>
    <row r="20" spans="2:40" x14ac:dyDescent="0.3">
      <c r="B20" s="1"/>
      <c r="D20" s="11"/>
      <c r="E20" s="11"/>
      <c r="F20" s="11"/>
      <c r="I20" s="8"/>
      <c r="J20" s="8"/>
      <c r="L20" s="8"/>
      <c r="M20" s="8"/>
      <c r="N20" s="1"/>
      <c r="O20" s="8"/>
      <c r="P20" s="8"/>
      <c r="Q20" s="8"/>
      <c r="R20" s="8"/>
      <c r="S20" s="8"/>
      <c r="T20" s="8"/>
      <c r="W20" s="8"/>
      <c r="X20" s="8"/>
      <c r="Z20" s="8"/>
      <c r="AA20" s="8"/>
      <c r="AC20" s="8"/>
      <c r="AD20" s="8"/>
      <c r="AF20" s="8"/>
      <c r="AG20" s="8"/>
      <c r="AH20" s="8"/>
      <c r="AI20" s="8"/>
      <c r="AL20" s="8"/>
      <c r="AM20" s="8"/>
      <c r="AN20" s="8"/>
    </row>
    <row r="21" spans="2:40" x14ac:dyDescent="0.3">
      <c r="B21" s="1"/>
      <c r="D21" s="11"/>
      <c r="E21" s="11"/>
      <c r="F21" s="11"/>
      <c r="I21" s="8"/>
      <c r="J21" s="8"/>
      <c r="L21" s="8"/>
      <c r="M21" s="8"/>
      <c r="N21" s="1"/>
      <c r="O21" s="8"/>
      <c r="P21" s="8"/>
      <c r="Q21" s="8"/>
      <c r="R21" s="8"/>
      <c r="S21" s="8"/>
      <c r="T21" s="8"/>
      <c r="W21" s="8"/>
      <c r="X21" s="8"/>
      <c r="Z21" s="8"/>
      <c r="AA21" s="8"/>
      <c r="AC21" s="8"/>
      <c r="AD21" s="8"/>
      <c r="AF21" s="8"/>
      <c r="AG21" s="8"/>
      <c r="AH21" s="8"/>
      <c r="AI21" s="8"/>
      <c r="AL21" s="8"/>
      <c r="AM21" s="8"/>
      <c r="AN21" s="8"/>
    </row>
    <row r="22" spans="2:40" x14ac:dyDescent="0.3">
      <c r="B22" s="1"/>
      <c r="D22" s="11"/>
      <c r="E22" s="11"/>
      <c r="F22" s="11"/>
      <c r="I22" s="8"/>
      <c r="J22" s="8"/>
      <c r="L22" s="8"/>
      <c r="M22" s="8"/>
      <c r="N22" s="1"/>
      <c r="O22" s="8"/>
      <c r="P22" s="8"/>
      <c r="Q22" s="8"/>
      <c r="R22" s="8"/>
      <c r="S22" s="8"/>
      <c r="T22" s="8"/>
      <c r="W22" s="8"/>
      <c r="X22" s="8"/>
      <c r="Z22" s="8"/>
      <c r="AA22" s="8"/>
      <c r="AC22" s="8"/>
      <c r="AD22" s="8"/>
      <c r="AF22" s="8"/>
      <c r="AG22" s="8"/>
      <c r="AH22" s="8"/>
      <c r="AI22" s="8"/>
      <c r="AL22" s="8"/>
      <c r="AM22" s="8"/>
      <c r="AN22" s="8"/>
    </row>
  </sheetData>
  <mergeCells count="352">
    <mergeCell ref="C1:F2"/>
    <mergeCell ref="G1:T1"/>
    <mergeCell ref="W1:AJ2"/>
    <mergeCell ref="AL1:AN3"/>
    <mergeCell ref="AP1:AW2"/>
    <mergeCell ref="AY1:BF2"/>
    <mergeCell ref="D3:F3"/>
    <mergeCell ref="I3:J3"/>
    <mergeCell ref="L3:M3"/>
    <mergeCell ref="O3:P3"/>
    <mergeCell ref="W3:X3"/>
    <mergeCell ref="Z3:AA3"/>
    <mergeCell ref="AC3:AD3"/>
    <mergeCell ref="AF3:AH3"/>
    <mergeCell ref="BH1:BO2"/>
    <mergeCell ref="BQ1:BX2"/>
    <mergeCell ref="BZ1:CG2"/>
    <mergeCell ref="H2:J2"/>
    <mergeCell ref="K2:M2"/>
    <mergeCell ref="N2:P2"/>
    <mergeCell ref="Q2:T2"/>
    <mergeCell ref="BZ3:CA3"/>
    <mergeCell ref="CC3:CD3"/>
    <mergeCell ref="CF3:CG3"/>
    <mergeCell ref="D4:F4"/>
    <mergeCell ref="I4:J4"/>
    <mergeCell ref="L4:M4"/>
    <mergeCell ref="O4:P4"/>
    <mergeCell ref="Q4:R4"/>
    <mergeCell ref="S4:T4"/>
    <mergeCell ref="W4:X4"/>
    <mergeCell ref="BH3:BI3"/>
    <mergeCell ref="BK3:BL3"/>
    <mergeCell ref="BN3:BO3"/>
    <mergeCell ref="BQ3:BR3"/>
    <mergeCell ref="BT3:BU3"/>
    <mergeCell ref="BW3:BX3"/>
    <mergeCell ref="AP3:AQ3"/>
    <mergeCell ref="AS3:AT3"/>
    <mergeCell ref="AV3:AW3"/>
    <mergeCell ref="AY3:AZ3"/>
    <mergeCell ref="BB3:BC3"/>
    <mergeCell ref="BE3:BF3"/>
    <mergeCell ref="Q3:R3"/>
    <mergeCell ref="S3:T3"/>
    <mergeCell ref="BB5:BC5"/>
    <mergeCell ref="CF4:CG13"/>
    <mergeCell ref="D5:F5"/>
    <mergeCell ref="I5:J5"/>
    <mergeCell ref="L5:M5"/>
    <mergeCell ref="O5:P5"/>
    <mergeCell ref="Q5:R5"/>
    <mergeCell ref="S5:T5"/>
    <mergeCell ref="W5:X5"/>
    <mergeCell ref="Z5:AA5"/>
    <mergeCell ref="AC5:AD5"/>
    <mergeCell ref="BN4:BO13"/>
    <mergeCell ref="BQ4:BR4"/>
    <mergeCell ref="BT4:BU4"/>
    <mergeCell ref="BW4:BX13"/>
    <mergeCell ref="BZ4:CA4"/>
    <mergeCell ref="CC4:CD4"/>
    <mergeCell ref="BQ5:BR5"/>
    <mergeCell ref="BT5:BU5"/>
    <mergeCell ref="BZ5:CA5"/>
    <mergeCell ref="CC5:CD5"/>
    <mergeCell ref="AV4:AW13"/>
    <mergeCell ref="AY4:AZ4"/>
    <mergeCell ref="BB4:BC4"/>
    <mergeCell ref="L6:M6"/>
    <mergeCell ref="O6:P6"/>
    <mergeCell ref="Q6:R6"/>
    <mergeCell ref="S6:T6"/>
    <mergeCell ref="AF5:AH5"/>
    <mergeCell ref="AL5:AN5"/>
    <mergeCell ref="AP5:AQ5"/>
    <mergeCell ref="AS5:AT5"/>
    <mergeCell ref="AY5:AZ5"/>
    <mergeCell ref="BT6:BU6"/>
    <mergeCell ref="BZ6:CA6"/>
    <mergeCell ref="CC6:CD6"/>
    <mergeCell ref="D7:F7"/>
    <mergeCell ref="I7:J7"/>
    <mergeCell ref="L7:M7"/>
    <mergeCell ref="O7:P7"/>
    <mergeCell ref="Q7:R7"/>
    <mergeCell ref="S7:T7"/>
    <mergeCell ref="W7:X7"/>
    <mergeCell ref="AS6:AT6"/>
    <mergeCell ref="AY6:AZ6"/>
    <mergeCell ref="BB6:BC6"/>
    <mergeCell ref="BH6:BI6"/>
    <mergeCell ref="BK6:BL6"/>
    <mergeCell ref="BQ6:BR6"/>
    <mergeCell ref="W6:X6"/>
    <mergeCell ref="Z6:AA6"/>
    <mergeCell ref="AC6:AD6"/>
    <mergeCell ref="AF6:AH6"/>
    <mergeCell ref="AL6:AN6"/>
    <mergeCell ref="AP6:AQ6"/>
    <mergeCell ref="D6:F6"/>
    <mergeCell ref="I6:J6"/>
    <mergeCell ref="BQ7:BR7"/>
    <mergeCell ref="BT7:BU7"/>
    <mergeCell ref="BZ7:CA7"/>
    <mergeCell ref="CC7:CD7"/>
    <mergeCell ref="Z7:AA7"/>
    <mergeCell ref="AC7:AD7"/>
    <mergeCell ref="AF7:AH7"/>
    <mergeCell ref="AL7:AN7"/>
    <mergeCell ref="AP7:AQ7"/>
    <mergeCell ref="AS7:AT7"/>
    <mergeCell ref="BE4:BF13"/>
    <mergeCell ref="BH4:BI4"/>
    <mergeCell ref="BK4:BL4"/>
    <mergeCell ref="BH5:BI5"/>
    <mergeCell ref="BK5:BL5"/>
    <mergeCell ref="AY7:AZ7"/>
    <mergeCell ref="BB7:BC7"/>
    <mergeCell ref="Z4:AA4"/>
    <mergeCell ref="AC4:AD4"/>
    <mergeCell ref="AF4:AH4"/>
    <mergeCell ref="AL4:AN4"/>
    <mergeCell ref="AP4:AQ4"/>
    <mergeCell ref="AS4:AT4"/>
    <mergeCell ref="AP8:AQ8"/>
    <mergeCell ref="D8:F8"/>
    <mergeCell ref="I8:J8"/>
    <mergeCell ref="L8:M8"/>
    <mergeCell ref="O8:P8"/>
    <mergeCell ref="Q8:R8"/>
    <mergeCell ref="S8:T8"/>
    <mergeCell ref="BH7:BI7"/>
    <mergeCell ref="BK7:BL7"/>
    <mergeCell ref="AL9:AN9"/>
    <mergeCell ref="AP9:AQ9"/>
    <mergeCell ref="AS9:AT9"/>
    <mergeCell ref="BT8:BU8"/>
    <mergeCell ref="BZ8:CA8"/>
    <mergeCell ref="CC8:CD8"/>
    <mergeCell ref="D9:F9"/>
    <mergeCell ref="I9:J9"/>
    <mergeCell ref="L9:M9"/>
    <mergeCell ref="O9:P9"/>
    <mergeCell ref="Q9:R9"/>
    <mergeCell ref="S9:T9"/>
    <mergeCell ref="W9:X9"/>
    <mergeCell ref="AS8:AT8"/>
    <mergeCell ref="AY8:AZ8"/>
    <mergeCell ref="BB8:BC8"/>
    <mergeCell ref="BH8:BI8"/>
    <mergeCell ref="BK8:BL8"/>
    <mergeCell ref="BQ8:BR8"/>
    <mergeCell ref="W8:X8"/>
    <mergeCell ref="Z8:AA8"/>
    <mergeCell ref="AC8:AD8"/>
    <mergeCell ref="AF8:AH8"/>
    <mergeCell ref="AL8:AN8"/>
    <mergeCell ref="AF10:AH10"/>
    <mergeCell ref="AL10:AN10"/>
    <mergeCell ref="AP10:AQ10"/>
    <mergeCell ref="AS10:AT10"/>
    <mergeCell ref="AY10:AZ10"/>
    <mergeCell ref="BZ9:CA9"/>
    <mergeCell ref="CC9:CD9"/>
    <mergeCell ref="D10:F10"/>
    <mergeCell ref="I10:J10"/>
    <mergeCell ref="L10:M10"/>
    <mergeCell ref="O10:P10"/>
    <mergeCell ref="Q10:R10"/>
    <mergeCell ref="S10:T10"/>
    <mergeCell ref="W10:X10"/>
    <mergeCell ref="Z10:AA10"/>
    <mergeCell ref="AY9:AZ9"/>
    <mergeCell ref="BB9:BC9"/>
    <mergeCell ref="BH9:BI9"/>
    <mergeCell ref="BK9:BL9"/>
    <mergeCell ref="BQ9:BR9"/>
    <mergeCell ref="BT9:BU9"/>
    <mergeCell ref="Z9:AA9"/>
    <mergeCell ref="AC9:AD9"/>
    <mergeCell ref="AF9:AH9"/>
    <mergeCell ref="CC11:CD11"/>
    <mergeCell ref="AF11:AH11"/>
    <mergeCell ref="AL11:AN11"/>
    <mergeCell ref="AP11:AQ11"/>
    <mergeCell ref="AS11:AT11"/>
    <mergeCell ref="AY11:AZ11"/>
    <mergeCell ref="BB11:BC11"/>
    <mergeCell ref="CC10:CD10"/>
    <mergeCell ref="D11:F11"/>
    <mergeCell ref="I11:J11"/>
    <mergeCell ref="L11:M11"/>
    <mergeCell ref="O11:P11"/>
    <mergeCell ref="Q11:R11"/>
    <mergeCell ref="S11:T11"/>
    <mergeCell ref="W11:X11"/>
    <mergeCell ref="Z11:AA11"/>
    <mergeCell ref="AC11:AD11"/>
    <mergeCell ref="BB10:BC10"/>
    <mergeCell ref="BH10:BI10"/>
    <mergeCell ref="BK10:BL10"/>
    <mergeCell ref="BQ10:BR10"/>
    <mergeCell ref="BT10:BU10"/>
    <mergeCell ref="BZ10:CA10"/>
    <mergeCell ref="AC10:AD10"/>
    <mergeCell ref="L12:M12"/>
    <mergeCell ref="O12:P12"/>
    <mergeCell ref="Q12:R12"/>
    <mergeCell ref="S12:T12"/>
    <mergeCell ref="BH11:BI11"/>
    <mergeCell ref="BK11:BL11"/>
    <mergeCell ref="BQ11:BR11"/>
    <mergeCell ref="BT11:BU11"/>
    <mergeCell ref="BZ11:CA11"/>
    <mergeCell ref="BT12:BU12"/>
    <mergeCell ref="BZ12:CA12"/>
    <mergeCell ref="CC12:CD12"/>
    <mergeCell ref="D13:F13"/>
    <mergeCell ref="I13:J13"/>
    <mergeCell ref="L13:M13"/>
    <mergeCell ref="O13:P13"/>
    <mergeCell ref="Q13:R13"/>
    <mergeCell ref="S13:T13"/>
    <mergeCell ref="W13:X13"/>
    <mergeCell ref="AS12:AT12"/>
    <mergeCell ref="AY12:AZ12"/>
    <mergeCell ref="BB12:BC12"/>
    <mergeCell ref="BH12:BI12"/>
    <mergeCell ref="BK12:BL12"/>
    <mergeCell ref="BQ12:BR12"/>
    <mergeCell ref="W12:X12"/>
    <mergeCell ref="Z12:AA12"/>
    <mergeCell ref="AC12:AD12"/>
    <mergeCell ref="AF12:AH12"/>
    <mergeCell ref="AL12:AN12"/>
    <mergeCell ref="AP12:AQ12"/>
    <mergeCell ref="D12:F12"/>
    <mergeCell ref="I12:J12"/>
    <mergeCell ref="BZ13:CA13"/>
    <mergeCell ref="CC13:CD13"/>
    <mergeCell ref="D14:F14"/>
    <mergeCell ref="I14:J14"/>
    <mergeCell ref="L14:M14"/>
    <mergeCell ref="O14:P14"/>
    <mergeCell ref="Q14:R14"/>
    <mergeCell ref="S14:T14"/>
    <mergeCell ref="W14:X14"/>
    <mergeCell ref="Z14:AA14"/>
    <mergeCell ref="AY13:AZ13"/>
    <mergeCell ref="BB13:BC13"/>
    <mergeCell ref="BH13:BI13"/>
    <mergeCell ref="BK13:BL13"/>
    <mergeCell ref="BQ13:BR13"/>
    <mergeCell ref="BT13:BU13"/>
    <mergeCell ref="Z13:AA13"/>
    <mergeCell ref="AC13:AD13"/>
    <mergeCell ref="AF13:AH13"/>
    <mergeCell ref="AL13:AN13"/>
    <mergeCell ref="AP13:AQ13"/>
    <mergeCell ref="AS13:AT13"/>
    <mergeCell ref="AC14:AD14"/>
    <mergeCell ref="AF14:AI14"/>
    <mergeCell ref="AL14:AN14"/>
    <mergeCell ref="D15:F15"/>
    <mergeCell ref="I15:J15"/>
    <mergeCell ref="L15:M15"/>
    <mergeCell ref="O15:P15"/>
    <mergeCell ref="Q15:R15"/>
    <mergeCell ref="S15:T15"/>
    <mergeCell ref="W15:X15"/>
    <mergeCell ref="D17:F17"/>
    <mergeCell ref="I17:J17"/>
    <mergeCell ref="L17:M17"/>
    <mergeCell ref="O17:P17"/>
    <mergeCell ref="Q17:R17"/>
    <mergeCell ref="Z15:AA15"/>
    <mergeCell ref="AC15:AD15"/>
    <mergeCell ref="AF15:AI15"/>
    <mergeCell ref="AL15:AN15"/>
    <mergeCell ref="D16:F16"/>
    <mergeCell ref="I16:J16"/>
    <mergeCell ref="L16:M16"/>
    <mergeCell ref="O16:P16"/>
    <mergeCell ref="Q16:R16"/>
    <mergeCell ref="S16:T16"/>
    <mergeCell ref="S17:T17"/>
    <mergeCell ref="W17:X17"/>
    <mergeCell ref="Z17:AA17"/>
    <mergeCell ref="AC17:AD17"/>
    <mergeCell ref="AF17:AI17"/>
    <mergeCell ref="AL17:AN17"/>
    <mergeCell ref="W16:X16"/>
    <mergeCell ref="Z16:AA16"/>
    <mergeCell ref="AC16:AD16"/>
    <mergeCell ref="AF16:AI16"/>
    <mergeCell ref="AL16:AN16"/>
    <mergeCell ref="D19:F19"/>
    <mergeCell ref="I19:J19"/>
    <mergeCell ref="L19:M19"/>
    <mergeCell ref="O19:P19"/>
    <mergeCell ref="Q19:R19"/>
    <mergeCell ref="D18:F18"/>
    <mergeCell ref="I18:J18"/>
    <mergeCell ref="L18:M18"/>
    <mergeCell ref="O18:P18"/>
    <mergeCell ref="Q18:R18"/>
    <mergeCell ref="S19:T19"/>
    <mergeCell ref="W19:X19"/>
    <mergeCell ref="Z19:AA19"/>
    <mergeCell ref="AC19:AD19"/>
    <mergeCell ref="AF19:AI19"/>
    <mergeCell ref="AL19:AN19"/>
    <mergeCell ref="W18:X18"/>
    <mergeCell ref="Z18:AA18"/>
    <mergeCell ref="AC18:AD18"/>
    <mergeCell ref="AF18:AI18"/>
    <mergeCell ref="AL18:AN18"/>
    <mergeCell ref="S18:T18"/>
    <mergeCell ref="D21:F21"/>
    <mergeCell ref="I21:J21"/>
    <mergeCell ref="L21:M21"/>
    <mergeCell ref="O21:P21"/>
    <mergeCell ref="Q21:R21"/>
    <mergeCell ref="D20:F20"/>
    <mergeCell ref="I20:J20"/>
    <mergeCell ref="L20:M20"/>
    <mergeCell ref="O20:P20"/>
    <mergeCell ref="Q20:R20"/>
    <mergeCell ref="S21:T21"/>
    <mergeCell ref="W21:X21"/>
    <mergeCell ref="Z21:AA21"/>
    <mergeCell ref="AC21:AD21"/>
    <mergeCell ref="AF21:AI21"/>
    <mergeCell ref="AL21:AN21"/>
    <mergeCell ref="W20:X20"/>
    <mergeCell ref="Z20:AA20"/>
    <mergeCell ref="AC20:AD20"/>
    <mergeCell ref="AF20:AI20"/>
    <mergeCell ref="AL20:AN20"/>
    <mergeCell ref="S20:T20"/>
    <mergeCell ref="W22:X22"/>
    <mergeCell ref="Z22:AA22"/>
    <mergeCell ref="AC22:AD22"/>
    <mergeCell ref="AF22:AI22"/>
    <mergeCell ref="AL22:AN22"/>
    <mergeCell ref="D22:F22"/>
    <mergeCell ref="I22:J22"/>
    <mergeCell ref="L22:M22"/>
    <mergeCell ref="O22:P22"/>
    <mergeCell ref="Q22:R22"/>
    <mergeCell ref="S22:T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95CF-9C33-4187-8DDE-6E6B4EB9811F}">
  <dimension ref="A1:BX37"/>
  <sheetViews>
    <sheetView tabSelected="1" zoomScale="92" zoomScaleNormal="92" workbookViewId="0">
      <selection activeCell="AY18" sqref="AY18"/>
    </sheetView>
  </sheetViews>
  <sheetFormatPr defaultRowHeight="14.4" x14ac:dyDescent="0.3"/>
  <cols>
    <col min="1" max="1" width="8.88671875" style="1"/>
    <col min="3" max="3" width="8.88671875" style="1"/>
    <col min="8" max="8" width="8.88671875" style="1"/>
    <col min="11" max="11" width="8.88671875" style="1"/>
  </cols>
  <sheetData>
    <row r="1" spans="1:76" x14ac:dyDescent="0.3">
      <c r="C1" s="9" t="s">
        <v>1</v>
      </c>
      <c r="D1" s="9"/>
      <c r="E1" s="9"/>
      <c r="F1" s="9"/>
      <c r="G1" s="8" t="s">
        <v>2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W1" s="9" t="s">
        <v>15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L1" s="9" t="s">
        <v>10</v>
      </c>
      <c r="AM1" s="9"/>
      <c r="AN1" s="9"/>
      <c r="AP1" s="9" t="s">
        <v>25</v>
      </c>
      <c r="AQ1" s="9"/>
      <c r="AR1" s="9"/>
      <c r="AS1" s="9"/>
      <c r="AT1" s="9"/>
      <c r="AU1" s="9"/>
      <c r="AV1" s="9"/>
      <c r="AW1" s="9"/>
      <c r="AY1" s="5"/>
      <c r="AZ1" s="5"/>
      <c r="BA1" s="5"/>
      <c r="BB1" s="5"/>
      <c r="BC1" s="5"/>
      <c r="BD1" s="5"/>
      <c r="BE1" s="5"/>
      <c r="BF1" s="5"/>
      <c r="BH1" s="5"/>
      <c r="BI1" s="5"/>
      <c r="BJ1" s="5"/>
      <c r="BK1" s="5"/>
      <c r="BL1" s="5"/>
      <c r="BM1" s="5"/>
      <c r="BN1" s="5"/>
      <c r="BO1" s="5"/>
      <c r="BQ1" s="5"/>
      <c r="BR1" s="5"/>
      <c r="BS1" s="5"/>
      <c r="BT1" s="5"/>
      <c r="BU1" s="5"/>
      <c r="BV1" s="5"/>
      <c r="BW1" s="5"/>
      <c r="BX1" s="5"/>
    </row>
    <row r="2" spans="1:76" x14ac:dyDescent="0.3">
      <c r="C2" s="9"/>
      <c r="D2" s="9"/>
      <c r="E2" s="9"/>
      <c r="F2" s="9"/>
      <c r="H2" s="8" t="s">
        <v>8</v>
      </c>
      <c r="I2" s="8"/>
      <c r="J2" s="8"/>
      <c r="K2" s="8" t="s">
        <v>3</v>
      </c>
      <c r="L2" s="8"/>
      <c r="M2" s="8"/>
      <c r="N2" s="8" t="s">
        <v>9</v>
      </c>
      <c r="O2" s="8"/>
      <c r="P2" s="8"/>
      <c r="Q2" s="10" t="s">
        <v>26</v>
      </c>
      <c r="R2" s="10"/>
      <c r="S2" s="10"/>
      <c r="T2" s="10"/>
      <c r="U2" s="2"/>
      <c r="V2" s="2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L2" s="9"/>
      <c r="AM2" s="9"/>
      <c r="AN2" s="9"/>
      <c r="AP2" s="9"/>
      <c r="AQ2" s="9"/>
      <c r="AR2" s="9"/>
      <c r="AS2" s="9"/>
      <c r="AT2" s="9"/>
      <c r="AU2" s="9"/>
      <c r="AV2" s="9"/>
      <c r="AW2" s="9"/>
      <c r="AY2" s="9" t="s">
        <v>34</v>
      </c>
      <c r="AZ2" s="9"/>
      <c r="BA2" s="9"/>
      <c r="BB2" s="5"/>
      <c r="BC2" s="5"/>
      <c r="BD2" s="5"/>
      <c r="BE2" s="5"/>
      <c r="BF2" s="5"/>
      <c r="BH2" s="5"/>
      <c r="BI2" s="5"/>
      <c r="BJ2" s="5"/>
      <c r="BK2" s="5"/>
      <c r="BL2" s="5"/>
      <c r="BM2" s="5"/>
      <c r="BN2" s="5"/>
      <c r="BO2" s="5"/>
      <c r="BQ2" s="5"/>
      <c r="BR2" s="5"/>
      <c r="BS2" s="5"/>
      <c r="BT2" s="5"/>
      <c r="BU2" s="5"/>
      <c r="BV2" s="5"/>
      <c r="BW2" s="5"/>
      <c r="BX2" s="5"/>
    </row>
    <row r="3" spans="1:76" x14ac:dyDescent="0.3">
      <c r="A3" s="1" t="s">
        <v>0</v>
      </c>
      <c r="B3" t="s">
        <v>4</v>
      </c>
      <c r="C3" s="3" t="s">
        <v>11</v>
      </c>
      <c r="D3" s="8" t="s">
        <v>6</v>
      </c>
      <c r="E3" s="8"/>
      <c r="F3" s="8"/>
      <c r="H3" s="1" t="s">
        <v>5</v>
      </c>
      <c r="I3" s="8" t="s">
        <v>6</v>
      </c>
      <c r="J3" s="8"/>
      <c r="K3" s="1" t="s">
        <v>5</v>
      </c>
      <c r="L3" s="8" t="s">
        <v>6</v>
      </c>
      <c r="M3" s="8"/>
      <c r="N3" s="1" t="s">
        <v>5</v>
      </c>
      <c r="O3" s="8" t="s">
        <v>6</v>
      </c>
      <c r="P3" s="8"/>
      <c r="Q3" s="8" t="s">
        <v>5</v>
      </c>
      <c r="R3" s="8"/>
      <c r="S3" s="8" t="s">
        <v>6</v>
      </c>
      <c r="T3" s="8"/>
      <c r="W3" s="8" t="s">
        <v>7</v>
      </c>
      <c r="X3" s="8"/>
      <c r="Z3" s="8" t="s">
        <v>3</v>
      </c>
      <c r="AA3" s="8"/>
      <c r="AC3" s="8" t="s">
        <v>9</v>
      </c>
      <c r="AD3" s="8"/>
      <c r="AF3" s="8" t="s">
        <v>26</v>
      </c>
      <c r="AG3" s="8"/>
      <c r="AH3" s="8"/>
      <c r="AJ3" t="s">
        <v>32</v>
      </c>
      <c r="AL3" s="9"/>
      <c r="AM3" s="9"/>
      <c r="AN3" s="9"/>
      <c r="AP3" s="8" t="s">
        <v>18</v>
      </c>
      <c r="AQ3" s="8"/>
      <c r="AS3" s="8" t="s">
        <v>25</v>
      </c>
      <c r="AT3" s="8"/>
      <c r="AV3" s="8" t="s">
        <v>20</v>
      </c>
      <c r="AW3" s="8"/>
      <c r="AY3" s="9"/>
      <c r="AZ3" s="9"/>
      <c r="BA3" s="9"/>
      <c r="BB3" s="5"/>
      <c r="BC3" s="5"/>
      <c r="BE3" s="5"/>
      <c r="BF3" s="5"/>
      <c r="BH3" s="5"/>
      <c r="BI3" s="5"/>
      <c r="BK3" s="5"/>
      <c r="BL3" s="5"/>
      <c r="BN3" s="5"/>
      <c r="BO3" s="5"/>
      <c r="BQ3" s="1"/>
      <c r="BR3" s="1"/>
      <c r="BT3" s="1"/>
      <c r="BU3" s="1"/>
      <c r="BW3" s="1"/>
      <c r="BX3" s="1"/>
    </row>
    <row r="4" spans="1:76" x14ac:dyDescent="0.3">
      <c r="A4" s="1">
        <v>1</v>
      </c>
      <c r="B4" s="1">
        <v>5</v>
      </c>
      <c r="C4" s="1">
        <v>38</v>
      </c>
      <c r="D4" s="8">
        <f>IF(C4&gt;=80,5,IF(C4&gt;=60,4,IF(C4&gt;=50,3,IF(C4&gt;=30,2, IF(C4&gt;=10, 1,0)))))</f>
        <v>2</v>
      </c>
      <c r="E4" s="8"/>
      <c r="F4" s="8"/>
      <c r="H4" s="1">
        <v>33</v>
      </c>
      <c r="I4" s="8">
        <f t="shared" ref="I4:I13" si="0">IF(H4&gt;=70,5,IF(H4&gt;=50,4,IF(H4&gt;=40,3,IF(H4&gt;=30,2, IF(H4&gt;=10, 1,0)))))</f>
        <v>2</v>
      </c>
      <c r="J4" s="8"/>
      <c r="K4" s="1">
        <v>2</v>
      </c>
      <c r="L4" s="8">
        <f>IF(K4&gt;=6,5,IF(K4&gt;=5,4,IF(K4&gt;=4,3,IF(K4&gt;=3,2, IF(K4&gt;=2, 1,0)))))</f>
        <v>1</v>
      </c>
      <c r="M4" s="8"/>
      <c r="N4" s="1">
        <v>13</v>
      </c>
      <c r="O4" s="8">
        <f>IF(N4&gt;=40,5,IF(N4&gt;=25,4,IF(N4&gt;=15,3,IF(N4&gt;=10,2, IF(N4&gt;=5, 1,0)))))</f>
        <v>2</v>
      </c>
      <c r="P4" s="8"/>
      <c r="Q4" s="8">
        <v>86</v>
      </c>
      <c r="R4" s="8"/>
      <c r="S4" s="8">
        <f>IF(Q4&gt;90,5,IF(Q4&gt;88,4,IF(Q4&gt;86,3,IF(Q4&gt;85,2, IF(Q4&gt;83, 1,0)))))</f>
        <v>2</v>
      </c>
      <c r="T4" s="8"/>
      <c r="W4" s="8">
        <f t="shared" ref="W4:W13" si="1">((D4*0.1 + I4*0.9)*B4/5)</f>
        <v>2</v>
      </c>
      <c r="X4" s="8"/>
      <c r="Z4" s="8">
        <f>((D4*0.1 + L4*0.9)*B4/5)</f>
        <v>1.1000000000000001</v>
      </c>
      <c r="AA4" s="8"/>
      <c r="AC4" s="8">
        <f>((D4*0.1 + O4*0.9)*B4/5)</f>
        <v>2</v>
      </c>
      <c r="AD4" s="8"/>
      <c r="AF4" s="8">
        <f>((D4*0.1 + S4*0.9)*B4/5)</f>
        <v>2</v>
      </c>
      <c r="AG4" s="8"/>
      <c r="AH4" s="8"/>
      <c r="AJ4">
        <f>(W4+Z4+AC4+AF4)/4</f>
        <v>1.7749999999999999</v>
      </c>
      <c r="AL4" s="8">
        <v>2</v>
      </c>
      <c r="AM4" s="8"/>
      <c r="AN4" s="8"/>
      <c r="AP4" s="8">
        <f t="shared" ref="AP4:AP14" si="2">ABS(AJ4-AL4)*100/5</f>
        <v>4.5000000000000018</v>
      </c>
      <c r="AQ4" s="8"/>
      <c r="AS4" s="8">
        <f>100-AP4</f>
        <v>95.5</v>
      </c>
      <c r="AT4" s="8"/>
      <c r="AV4" s="9">
        <f>(AS4+AS5+AS6+AS7+AS8+AS9+AS10+AS11+AS12+AS13+AS14+AS15+AS16+AS17+AS18+AS19+AS20+AS21+AS22+AS23+AS24+AS25+AS26+AS27+AS28)/25</f>
        <v>86.92</v>
      </c>
      <c r="AW4" s="9"/>
      <c r="AY4" s="9">
        <f>(AS4+AS5+AS6+AS7+AS8+AS9+AS10+AS11+AS12+AS13)/10</f>
        <v>87.9</v>
      </c>
      <c r="AZ4" s="9"/>
      <c r="BA4" s="9"/>
      <c r="BB4" s="1"/>
      <c r="BC4" s="1"/>
      <c r="BE4" s="5"/>
      <c r="BF4" s="5"/>
      <c r="BH4" s="1"/>
      <c r="BI4" s="1"/>
      <c r="BK4" s="1"/>
      <c r="BL4" s="1"/>
      <c r="BN4" s="5"/>
      <c r="BO4" s="5"/>
      <c r="BQ4" s="1"/>
      <c r="BR4" s="1"/>
      <c r="BT4" s="1"/>
      <c r="BU4" s="1"/>
      <c r="BW4" s="5"/>
      <c r="BX4" s="5"/>
    </row>
    <row r="5" spans="1:76" x14ac:dyDescent="0.3">
      <c r="A5" s="1">
        <v>2</v>
      </c>
      <c r="B5" s="1">
        <v>5</v>
      </c>
      <c r="C5" s="1">
        <v>45</v>
      </c>
      <c r="D5" s="8">
        <f t="shared" ref="D5:D13" si="3">IF(C5&gt;=80,5,IF(C5&gt;=60,4,IF(C5&gt;=50,3,IF(C5&gt;=30,2, IF(C5&gt;=10, 1,0)))))</f>
        <v>2</v>
      </c>
      <c r="E5" s="8"/>
      <c r="F5" s="8"/>
      <c r="H5" s="1">
        <v>72</v>
      </c>
      <c r="I5" s="8">
        <f t="shared" si="0"/>
        <v>5</v>
      </c>
      <c r="J5" s="8"/>
      <c r="K5" s="1">
        <v>4</v>
      </c>
      <c r="L5" s="8">
        <f t="shared" ref="L5:L13" si="4">IF(K5&gt;=6,5,IF(K5&gt;=5,4,IF(K5&gt;=4,3,IF(K5&gt;=3,2, IF(K5&gt;=2, 1,0)))))</f>
        <v>3</v>
      </c>
      <c r="M5" s="8"/>
      <c r="N5" s="1">
        <v>30</v>
      </c>
      <c r="O5" s="8">
        <f t="shared" ref="O5:O13" si="5">IF(N5&gt;=40,5,IF(N5&gt;=25,4,IF(N5&gt;=15,3,IF(N5&gt;=10,2, IF(N5&gt;=5, 1,0)))))</f>
        <v>4</v>
      </c>
      <c r="P5" s="8"/>
      <c r="Q5" s="8">
        <v>91</v>
      </c>
      <c r="R5" s="8"/>
      <c r="S5" s="8">
        <f t="shared" ref="S5:S13" si="6">IF(Q5&gt;90,5,IF(Q5&gt;88,4,IF(Q5&gt;86,3,IF(Q5&gt;85,2, IF(Q5&gt;83, 1,0)))))</f>
        <v>5</v>
      </c>
      <c r="T5" s="8"/>
      <c r="W5" s="8">
        <f t="shared" si="1"/>
        <v>4.7</v>
      </c>
      <c r="X5" s="8"/>
      <c r="Z5" s="8">
        <f t="shared" ref="Z5:Z13" si="7">((D5*0.1 + L5*0.9)*B5/5)</f>
        <v>2.9000000000000004</v>
      </c>
      <c r="AA5" s="8"/>
      <c r="AC5" s="8">
        <f t="shared" ref="AC5:AC13" si="8">((D5*0.1 + O5*0.9)*B5/5)</f>
        <v>3.8</v>
      </c>
      <c r="AD5" s="8"/>
      <c r="AF5" s="8">
        <f t="shared" ref="AF5:AF13" si="9">((D5*0.1 + S5*0.9)*B5/5)</f>
        <v>4.7</v>
      </c>
      <c r="AG5" s="8"/>
      <c r="AH5" s="8"/>
      <c r="AJ5">
        <f t="shared" ref="AJ5:AJ28" si="10">(W5+Z5+AC5+AF5)/4</f>
        <v>4.0250000000000004</v>
      </c>
      <c r="AL5" s="8">
        <v>5</v>
      </c>
      <c r="AM5" s="8"/>
      <c r="AN5" s="8"/>
      <c r="AP5" s="8">
        <f t="shared" si="2"/>
        <v>19.499999999999993</v>
      </c>
      <c r="AQ5" s="8"/>
      <c r="AS5" s="8">
        <f t="shared" ref="AS5:AS13" si="11">100-AP5</f>
        <v>80.5</v>
      </c>
      <c r="AT5" s="8"/>
      <c r="AV5" s="9"/>
      <c r="AW5" s="9"/>
      <c r="AY5" s="9"/>
      <c r="AZ5" s="9"/>
      <c r="BA5" s="9"/>
      <c r="BB5" s="1"/>
      <c r="BC5" s="1"/>
      <c r="BE5" s="5"/>
      <c r="BF5" s="5"/>
      <c r="BH5" s="1"/>
      <c r="BI5" s="1"/>
      <c r="BK5" s="1"/>
      <c r="BL5" s="1"/>
      <c r="BN5" s="5"/>
      <c r="BO5" s="5"/>
      <c r="BQ5" s="1"/>
      <c r="BR5" s="1"/>
      <c r="BT5" s="1"/>
      <c r="BU5" s="1"/>
      <c r="BW5" s="5"/>
      <c r="BX5" s="5"/>
    </row>
    <row r="6" spans="1:76" x14ac:dyDescent="0.3">
      <c r="A6" s="1">
        <v>3</v>
      </c>
      <c r="B6" s="1">
        <v>5</v>
      </c>
      <c r="C6" s="1">
        <v>68</v>
      </c>
      <c r="D6" s="8">
        <f t="shared" si="3"/>
        <v>4</v>
      </c>
      <c r="E6" s="8"/>
      <c r="F6" s="8"/>
      <c r="H6" s="1">
        <v>18</v>
      </c>
      <c r="I6" s="8">
        <f t="shared" si="0"/>
        <v>1</v>
      </c>
      <c r="J6" s="8"/>
      <c r="K6" s="1">
        <v>2</v>
      </c>
      <c r="L6" s="8">
        <f t="shared" si="4"/>
        <v>1</v>
      </c>
      <c r="M6" s="8"/>
      <c r="N6" s="1">
        <v>12</v>
      </c>
      <c r="O6" s="8">
        <f t="shared" si="5"/>
        <v>2</v>
      </c>
      <c r="P6" s="8"/>
      <c r="Q6" s="8">
        <v>85</v>
      </c>
      <c r="R6" s="8"/>
      <c r="S6" s="8">
        <f t="shared" si="6"/>
        <v>1</v>
      </c>
      <c r="T6" s="8"/>
      <c r="W6" s="8">
        <f t="shared" si="1"/>
        <v>1.3</v>
      </c>
      <c r="X6" s="8"/>
      <c r="Z6" s="8">
        <f t="shared" si="7"/>
        <v>1.3</v>
      </c>
      <c r="AA6" s="8"/>
      <c r="AC6" s="8">
        <f t="shared" si="8"/>
        <v>2.2000000000000002</v>
      </c>
      <c r="AD6" s="8"/>
      <c r="AF6" s="8">
        <f t="shared" si="9"/>
        <v>1.3</v>
      </c>
      <c r="AG6" s="8"/>
      <c r="AH6" s="8"/>
      <c r="AJ6">
        <f t="shared" si="10"/>
        <v>1.5250000000000001</v>
      </c>
      <c r="AL6" s="8">
        <v>0.5</v>
      </c>
      <c r="AM6" s="8"/>
      <c r="AN6" s="8"/>
      <c r="AP6" s="8">
        <f t="shared" si="2"/>
        <v>20.500000000000004</v>
      </c>
      <c r="AQ6" s="8"/>
      <c r="AS6" s="8">
        <f t="shared" si="11"/>
        <v>79.5</v>
      </c>
      <c r="AT6" s="8"/>
      <c r="AV6" s="9"/>
      <c r="AW6" s="9"/>
      <c r="AY6" s="9"/>
      <c r="AZ6" s="9"/>
      <c r="BA6" s="9"/>
      <c r="BB6" s="1"/>
      <c r="BC6" s="1"/>
      <c r="BE6" s="5"/>
      <c r="BF6" s="5"/>
      <c r="BH6" s="1"/>
      <c r="BI6" s="1"/>
      <c r="BK6" s="1"/>
      <c r="BL6" s="1"/>
      <c r="BN6" s="5"/>
      <c r="BO6" s="5"/>
      <c r="BQ6" s="1"/>
      <c r="BR6" s="1"/>
      <c r="BT6" s="1"/>
      <c r="BU6" s="1"/>
      <c r="BW6" s="5"/>
      <c r="BX6" s="5"/>
    </row>
    <row r="7" spans="1:76" x14ac:dyDescent="0.3">
      <c r="A7" s="1">
        <v>4</v>
      </c>
      <c r="B7" s="1">
        <v>5</v>
      </c>
      <c r="C7" s="1">
        <v>53</v>
      </c>
      <c r="D7" s="8">
        <f t="shared" si="3"/>
        <v>3</v>
      </c>
      <c r="E7" s="8"/>
      <c r="F7" s="8"/>
      <c r="H7" s="1">
        <v>68</v>
      </c>
      <c r="I7" s="8">
        <f t="shared" si="0"/>
        <v>4</v>
      </c>
      <c r="J7" s="8"/>
      <c r="K7" s="1">
        <v>5</v>
      </c>
      <c r="L7" s="8">
        <f t="shared" si="4"/>
        <v>4</v>
      </c>
      <c r="M7" s="8"/>
      <c r="N7" s="1">
        <v>35</v>
      </c>
      <c r="O7" s="8">
        <f t="shared" si="5"/>
        <v>4</v>
      </c>
      <c r="P7" s="8"/>
      <c r="Q7" s="8">
        <v>90</v>
      </c>
      <c r="R7" s="8"/>
      <c r="S7" s="8">
        <f t="shared" si="6"/>
        <v>4</v>
      </c>
      <c r="T7" s="8"/>
      <c r="W7" s="8">
        <f t="shared" si="1"/>
        <v>3.9</v>
      </c>
      <c r="X7" s="8"/>
      <c r="Z7" s="8">
        <f t="shared" si="7"/>
        <v>3.9</v>
      </c>
      <c r="AA7" s="8"/>
      <c r="AC7" s="8">
        <f t="shared" si="8"/>
        <v>3.9</v>
      </c>
      <c r="AD7" s="8"/>
      <c r="AF7" s="8">
        <f t="shared" si="9"/>
        <v>3.9</v>
      </c>
      <c r="AG7" s="8"/>
      <c r="AH7" s="8"/>
      <c r="AJ7">
        <f t="shared" si="10"/>
        <v>3.9</v>
      </c>
      <c r="AL7" s="8">
        <v>4</v>
      </c>
      <c r="AM7" s="8"/>
      <c r="AN7" s="8"/>
      <c r="AP7" s="8">
        <f t="shared" si="2"/>
        <v>2.0000000000000018</v>
      </c>
      <c r="AQ7" s="8"/>
      <c r="AS7" s="8">
        <f t="shared" si="11"/>
        <v>98</v>
      </c>
      <c r="AT7" s="8"/>
      <c r="AV7" s="9"/>
      <c r="AW7" s="9"/>
      <c r="AY7" s="9"/>
      <c r="AZ7" s="9"/>
      <c r="BA7" s="9"/>
      <c r="BB7" s="1"/>
      <c r="BC7" s="1"/>
      <c r="BE7" s="5"/>
      <c r="BF7" s="5"/>
      <c r="BH7" s="1"/>
      <c r="BI7" s="1"/>
      <c r="BK7" s="1"/>
      <c r="BL7" s="1"/>
      <c r="BN7" s="5"/>
      <c r="BO7" s="5"/>
      <c r="BQ7" s="1"/>
      <c r="BR7" s="1"/>
      <c r="BT7" s="1"/>
      <c r="BU7" s="1"/>
      <c r="BW7" s="5"/>
      <c r="BX7" s="5"/>
    </row>
    <row r="8" spans="1:76" x14ac:dyDescent="0.3">
      <c r="A8" s="1">
        <v>5</v>
      </c>
      <c r="B8" s="1">
        <v>5</v>
      </c>
      <c r="C8" s="1">
        <v>62</v>
      </c>
      <c r="D8" s="8">
        <f t="shared" si="3"/>
        <v>4</v>
      </c>
      <c r="E8" s="8"/>
      <c r="F8" s="8"/>
      <c r="H8" s="1">
        <v>76</v>
      </c>
      <c r="I8" s="8">
        <f t="shared" si="0"/>
        <v>5</v>
      </c>
      <c r="J8" s="8"/>
      <c r="K8" s="1">
        <v>9</v>
      </c>
      <c r="L8" s="8">
        <f t="shared" si="4"/>
        <v>5</v>
      </c>
      <c r="M8" s="8"/>
      <c r="N8" s="1">
        <v>40</v>
      </c>
      <c r="O8" s="8">
        <f t="shared" si="5"/>
        <v>5</v>
      </c>
      <c r="P8" s="8"/>
      <c r="Q8" s="8">
        <v>92</v>
      </c>
      <c r="R8" s="8"/>
      <c r="S8" s="8">
        <f t="shared" si="6"/>
        <v>5</v>
      </c>
      <c r="T8" s="8"/>
      <c r="W8" s="8">
        <f t="shared" si="1"/>
        <v>4.9000000000000004</v>
      </c>
      <c r="X8" s="8"/>
      <c r="Z8" s="8">
        <f t="shared" si="7"/>
        <v>4.9000000000000004</v>
      </c>
      <c r="AA8" s="8"/>
      <c r="AC8" s="8">
        <f t="shared" si="8"/>
        <v>4.9000000000000004</v>
      </c>
      <c r="AD8" s="8"/>
      <c r="AF8" s="8">
        <f t="shared" si="9"/>
        <v>4.9000000000000004</v>
      </c>
      <c r="AG8" s="8"/>
      <c r="AH8" s="8"/>
      <c r="AJ8">
        <f t="shared" si="10"/>
        <v>4.9000000000000004</v>
      </c>
      <c r="AL8" s="8">
        <v>5</v>
      </c>
      <c r="AM8" s="8"/>
      <c r="AN8" s="8"/>
      <c r="AP8" s="8">
        <f t="shared" si="2"/>
        <v>1.9999999999999929</v>
      </c>
      <c r="AQ8" s="8"/>
      <c r="AS8" s="8">
        <f t="shared" si="11"/>
        <v>98</v>
      </c>
      <c r="AT8" s="8"/>
      <c r="AV8" s="9"/>
      <c r="AW8" s="9"/>
      <c r="AY8" s="9"/>
      <c r="AZ8" s="9"/>
      <c r="BA8" s="9"/>
      <c r="BB8" s="1"/>
      <c r="BC8" s="1"/>
      <c r="BE8" s="5"/>
      <c r="BF8" s="5"/>
      <c r="BH8" s="1"/>
      <c r="BI8" s="1"/>
      <c r="BK8" s="1"/>
      <c r="BL8" s="1"/>
      <c r="BN8" s="5"/>
      <c r="BO8" s="5"/>
      <c r="BQ8" s="1"/>
      <c r="BR8" s="1"/>
      <c r="BT8" s="1"/>
      <c r="BU8" s="1"/>
      <c r="BW8" s="5"/>
      <c r="BX8" s="5"/>
    </row>
    <row r="9" spans="1:76" x14ac:dyDescent="0.3">
      <c r="A9" s="1">
        <v>6</v>
      </c>
      <c r="B9" s="1">
        <v>5</v>
      </c>
      <c r="C9" s="1">
        <v>68</v>
      </c>
      <c r="D9" s="8">
        <f t="shared" si="3"/>
        <v>4</v>
      </c>
      <c r="E9" s="8"/>
      <c r="F9" s="8"/>
      <c r="H9" s="1">
        <v>9</v>
      </c>
      <c r="I9" s="8">
        <f t="shared" si="0"/>
        <v>0</v>
      </c>
      <c r="J9" s="8"/>
      <c r="K9" s="1">
        <v>2</v>
      </c>
      <c r="L9" s="8">
        <f t="shared" si="4"/>
        <v>1</v>
      </c>
      <c r="M9" s="8"/>
      <c r="N9" s="1">
        <v>14</v>
      </c>
      <c r="O9" s="8">
        <f t="shared" si="5"/>
        <v>2</v>
      </c>
      <c r="P9" s="8"/>
      <c r="Q9" s="8">
        <v>83</v>
      </c>
      <c r="R9" s="8"/>
      <c r="S9" s="8">
        <f t="shared" si="6"/>
        <v>0</v>
      </c>
      <c r="T9" s="8"/>
      <c r="W9" s="8">
        <f t="shared" si="1"/>
        <v>0.4</v>
      </c>
      <c r="X9" s="8"/>
      <c r="Z9" s="8">
        <f t="shared" si="7"/>
        <v>1.3</v>
      </c>
      <c r="AA9" s="8"/>
      <c r="AC9" s="8">
        <f t="shared" si="8"/>
        <v>2.2000000000000002</v>
      </c>
      <c r="AD9" s="8"/>
      <c r="AF9" s="8">
        <f t="shared" si="9"/>
        <v>0.4</v>
      </c>
      <c r="AG9" s="8"/>
      <c r="AH9" s="8"/>
      <c r="AJ9">
        <f t="shared" si="10"/>
        <v>1.0750000000000002</v>
      </c>
      <c r="AL9" s="8">
        <v>1</v>
      </c>
      <c r="AM9" s="8"/>
      <c r="AN9" s="8"/>
      <c r="AP9" s="8">
        <f t="shared" si="2"/>
        <v>1.5000000000000036</v>
      </c>
      <c r="AQ9" s="8"/>
      <c r="AS9" s="8">
        <f t="shared" si="11"/>
        <v>98.5</v>
      </c>
      <c r="AT9" s="8"/>
      <c r="AV9" s="9"/>
      <c r="AW9" s="9"/>
      <c r="AY9" s="9"/>
      <c r="AZ9" s="9"/>
      <c r="BA9" s="9"/>
      <c r="BB9" s="1"/>
      <c r="BC9" s="1"/>
      <c r="BE9" s="5"/>
      <c r="BF9" s="5"/>
      <c r="BH9" s="1"/>
      <c r="BI9" s="1"/>
      <c r="BK9" s="1"/>
      <c r="BL9" s="1"/>
      <c r="BN9" s="5"/>
      <c r="BO9" s="5"/>
      <c r="BQ9" s="1"/>
      <c r="BR9" s="1"/>
      <c r="BT9" s="1"/>
      <c r="BU9" s="1"/>
      <c r="BW9" s="5"/>
      <c r="BX9" s="5"/>
    </row>
    <row r="10" spans="1:76" x14ac:dyDescent="0.3">
      <c r="A10" s="1">
        <v>7</v>
      </c>
      <c r="B10" s="1">
        <v>5</v>
      </c>
      <c r="C10" s="1">
        <v>50</v>
      </c>
      <c r="D10" s="8">
        <f t="shared" si="3"/>
        <v>3</v>
      </c>
      <c r="E10" s="8"/>
      <c r="F10" s="8"/>
      <c r="H10" s="1">
        <v>9</v>
      </c>
      <c r="I10" s="8">
        <f t="shared" si="0"/>
        <v>0</v>
      </c>
      <c r="J10" s="8"/>
      <c r="K10" s="1">
        <v>17</v>
      </c>
      <c r="L10" s="8">
        <f t="shared" si="4"/>
        <v>5</v>
      </c>
      <c r="M10" s="8"/>
      <c r="N10" s="1">
        <v>10</v>
      </c>
      <c r="O10" s="8">
        <f t="shared" si="5"/>
        <v>2</v>
      </c>
      <c r="P10" s="8"/>
      <c r="Q10" s="8">
        <v>86</v>
      </c>
      <c r="R10" s="8"/>
      <c r="S10" s="8">
        <f t="shared" si="6"/>
        <v>2</v>
      </c>
      <c r="T10" s="8"/>
      <c r="W10" s="8">
        <f t="shared" si="1"/>
        <v>0.30000000000000004</v>
      </c>
      <c r="X10" s="8"/>
      <c r="Z10" s="8">
        <f t="shared" si="7"/>
        <v>4.8</v>
      </c>
      <c r="AA10" s="8"/>
      <c r="AC10" s="8">
        <f t="shared" si="8"/>
        <v>2.1</v>
      </c>
      <c r="AD10" s="8"/>
      <c r="AF10" s="8">
        <f t="shared" si="9"/>
        <v>2.1</v>
      </c>
      <c r="AG10" s="8"/>
      <c r="AH10" s="8"/>
      <c r="AJ10">
        <f t="shared" si="10"/>
        <v>2.3249999999999997</v>
      </c>
      <c r="AL10" s="8">
        <v>0.5</v>
      </c>
      <c r="AM10" s="8"/>
      <c r="AN10" s="8"/>
      <c r="AP10" s="8">
        <f t="shared" si="2"/>
        <v>36.499999999999993</v>
      </c>
      <c r="AQ10" s="8"/>
      <c r="AS10" s="8">
        <f t="shared" si="11"/>
        <v>63.500000000000007</v>
      </c>
      <c r="AT10" s="8"/>
      <c r="AV10" s="9"/>
      <c r="AW10" s="9"/>
      <c r="AY10" s="9"/>
      <c r="AZ10" s="9"/>
      <c r="BA10" s="9"/>
      <c r="BB10" s="1"/>
      <c r="BC10" s="1"/>
      <c r="BE10" s="5"/>
      <c r="BF10" s="5"/>
      <c r="BH10" s="1"/>
      <c r="BI10" s="1"/>
      <c r="BK10" s="1"/>
      <c r="BL10" s="1"/>
      <c r="BN10" s="5"/>
      <c r="BO10" s="5"/>
      <c r="BQ10" s="1"/>
      <c r="BR10" s="1"/>
      <c r="BT10" s="1"/>
      <c r="BU10" s="1"/>
      <c r="BW10" s="5"/>
      <c r="BX10" s="5"/>
    </row>
    <row r="11" spans="1:76" x14ac:dyDescent="0.3">
      <c r="A11" s="1">
        <v>8</v>
      </c>
      <c r="B11" s="1">
        <v>5</v>
      </c>
      <c r="C11" s="1">
        <v>41</v>
      </c>
      <c r="D11" s="8">
        <f t="shared" si="3"/>
        <v>2</v>
      </c>
      <c r="E11" s="8"/>
      <c r="F11" s="8"/>
      <c r="H11" s="1">
        <v>82</v>
      </c>
      <c r="I11" s="8">
        <f t="shared" si="0"/>
        <v>5</v>
      </c>
      <c r="J11" s="8"/>
      <c r="K11" s="1">
        <v>11</v>
      </c>
      <c r="L11" s="8">
        <f t="shared" si="4"/>
        <v>5</v>
      </c>
      <c r="M11" s="8"/>
      <c r="N11" s="1">
        <v>43</v>
      </c>
      <c r="O11" s="8">
        <f t="shared" si="5"/>
        <v>5</v>
      </c>
      <c r="P11" s="8"/>
      <c r="Q11" s="8">
        <v>91</v>
      </c>
      <c r="R11" s="8"/>
      <c r="S11" s="8">
        <f t="shared" si="6"/>
        <v>5</v>
      </c>
      <c r="T11" s="8"/>
      <c r="W11" s="8">
        <f t="shared" si="1"/>
        <v>4.7</v>
      </c>
      <c r="X11" s="8"/>
      <c r="Z11" s="8">
        <f t="shared" si="7"/>
        <v>4.7</v>
      </c>
      <c r="AA11" s="8"/>
      <c r="AC11" s="8">
        <f t="shared" si="8"/>
        <v>4.7</v>
      </c>
      <c r="AD11" s="8"/>
      <c r="AF11" s="8">
        <f t="shared" si="9"/>
        <v>4.7</v>
      </c>
      <c r="AG11" s="8"/>
      <c r="AH11" s="8"/>
      <c r="AJ11">
        <f t="shared" si="10"/>
        <v>4.7</v>
      </c>
      <c r="AL11" s="8">
        <v>5</v>
      </c>
      <c r="AM11" s="8"/>
      <c r="AN11" s="8"/>
      <c r="AP11" s="8">
        <f t="shared" si="2"/>
        <v>5.9999999999999964</v>
      </c>
      <c r="AQ11" s="8"/>
      <c r="AS11" s="8">
        <f t="shared" si="11"/>
        <v>94</v>
      </c>
      <c r="AT11" s="8"/>
      <c r="AV11" s="9"/>
      <c r="AW11" s="9"/>
      <c r="AY11" s="9"/>
      <c r="AZ11" s="9"/>
      <c r="BA11" s="9"/>
      <c r="BB11" s="1"/>
      <c r="BC11" s="1"/>
      <c r="BE11" s="5"/>
      <c r="BF11" s="5"/>
      <c r="BH11" s="1"/>
      <c r="BI11" s="1"/>
      <c r="BK11" s="1"/>
      <c r="BL11" s="1"/>
      <c r="BN11" s="5"/>
      <c r="BO11" s="5"/>
      <c r="BQ11" s="1"/>
      <c r="BR11" s="1"/>
      <c r="BT11" s="1"/>
      <c r="BU11" s="1"/>
      <c r="BW11" s="5"/>
      <c r="BX11" s="5"/>
    </row>
    <row r="12" spans="1:76" x14ac:dyDescent="0.3">
      <c r="A12" s="1">
        <v>9</v>
      </c>
      <c r="B12" s="1">
        <v>5</v>
      </c>
      <c r="C12" s="1">
        <v>54</v>
      </c>
      <c r="D12" s="8">
        <f t="shared" si="3"/>
        <v>3</v>
      </c>
      <c r="E12" s="8"/>
      <c r="F12" s="8"/>
      <c r="H12" s="1">
        <v>63</v>
      </c>
      <c r="I12" s="8">
        <f t="shared" si="0"/>
        <v>4</v>
      </c>
      <c r="J12" s="8"/>
      <c r="K12" s="1">
        <v>7</v>
      </c>
      <c r="L12" s="8">
        <f t="shared" si="4"/>
        <v>5</v>
      </c>
      <c r="M12" s="8"/>
      <c r="N12" s="1">
        <v>21</v>
      </c>
      <c r="O12" s="8">
        <f t="shared" si="5"/>
        <v>3</v>
      </c>
      <c r="P12" s="8"/>
      <c r="Q12" s="8">
        <v>87</v>
      </c>
      <c r="R12" s="8"/>
      <c r="S12" s="8">
        <f t="shared" si="6"/>
        <v>3</v>
      </c>
      <c r="T12" s="8"/>
      <c r="W12" s="8">
        <f t="shared" si="1"/>
        <v>3.9</v>
      </c>
      <c r="X12" s="8"/>
      <c r="Z12" s="8">
        <f t="shared" si="7"/>
        <v>4.8</v>
      </c>
      <c r="AA12" s="8"/>
      <c r="AC12" s="8">
        <f t="shared" si="8"/>
        <v>3</v>
      </c>
      <c r="AD12" s="8"/>
      <c r="AF12" s="8">
        <f t="shared" si="9"/>
        <v>3</v>
      </c>
      <c r="AG12" s="8"/>
      <c r="AH12" s="8"/>
      <c r="AJ12">
        <f t="shared" si="10"/>
        <v>3.6749999999999998</v>
      </c>
      <c r="AL12" s="8">
        <v>3.5</v>
      </c>
      <c r="AM12" s="8"/>
      <c r="AN12" s="8"/>
      <c r="AP12" s="8">
        <f t="shared" si="2"/>
        <v>3.4999999999999964</v>
      </c>
      <c r="AQ12" s="8"/>
      <c r="AS12" s="8">
        <f t="shared" si="11"/>
        <v>96.5</v>
      </c>
      <c r="AT12" s="8"/>
      <c r="AV12" s="9"/>
      <c r="AW12" s="9"/>
      <c r="AY12" s="9"/>
      <c r="AZ12" s="9"/>
      <c r="BA12" s="9"/>
      <c r="BB12" s="1"/>
      <c r="BC12" s="1"/>
      <c r="BE12" s="5"/>
      <c r="BF12" s="5"/>
      <c r="BH12" s="1"/>
      <c r="BI12" s="1"/>
      <c r="BK12" s="1"/>
      <c r="BL12" s="1"/>
      <c r="BN12" s="5"/>
      <c r="BO12" s="5"/>
      <c r="BQ12" s="1"/>
      <c r="BR12" s="1"/>
      <c r="BT12" s="1"/>
      <c r="BU12" s="1"/>
      <c r="BW12" s="5"/>
      <c r="BX12" s="5"/>
    </row>
    <row r="13" spans="1:76" x14ac:dyDescent="0.3">
      <c r="A13" s="1">
        <v>10</v>
      </c>
      <c r="B13" s="1">
        <v>5</v>
      </c>
      <c r="C13" s="1">
        <v>51</v>
      </c>
      <c r="D13" s="8">
        <f t="shared" si="3"/>
        <v>3</v>
      </c>
      <c r="E13" s="8"/>
      <c r="F13" s="8"/>
      <c r="H13" s="1">
        <v>8</v>
      </c>
      <c r="I13" s="8">
        <f t="shared" si="0"/>
        <v>0</v>
      </c>
      <c r="J13" s="8"/>
      <c r="K13" s="1">
        <v>2</v>
      </c>
      <c r="L13" s="8">
        <f t="shared" si="4"/>
        <v>1</v>
      </c>
      <c r="M13" s="8"/>
      <c r="N13" s="1">
        <v>3</v>
      </c>
      <c r="O13" s="8">
        <f t="shared" si="5"/>
        <v>0</v>
      </c>
      <c r="P13" s="8"/>
      <c r="Q13" s="8">
        <v>85</v>
      </c>
      <c r="R13" s="8"/>
      <c r="S13" s="8">
        <f t="shared" si="6"/>
        <v>1</v>
      </c>
      <c r="T13" s="8"/>
      <c r="W13" s="8">
        <f t="shared" si="1"/>
        <v>0.30000000000000004</v>
      </c>
      <c r="X13" s="8"/>
      <c r="Z13" s="8">
        <f t="shared" si="7"/>
        <v>1.2000000000000002</v>
      </c>
      <c r="AA13" s="8"/>
      <c r="AC13" s="8">
        <f t="shared" si="8"/>
        <v>0.30000000000000004</v>
      </c>
      <c r="AD13" s="8"/>
      <c r="AF13" s="8">
        <f t="shared" si="9"/>
        <v>1.2000000000000002</v>
      </c>
      <c r="AG13" s="8"/>
      <c r="AH13" s="8"/>
      <c r="AJ13">
        <f t="shared" si="10"/>
        <v>0.75000000000000011</v>
      </c>
      <c r="AL13" s="8">
        <v>2</v>
      </c>
      <c r="AM13" s="8"/>
      <c r="AN13" s="8"/>
      <c r="AP13" s="8">
        <f t="shared" si="2"/>
        <v>25</v>
      </c>
      <c r="AQ13" s="8"/>
      <c r="AS13" s="8">
        <f t="shared" si="11"/>
        <v>75</v>
      </c>
      <c r="AT13" s="8"/>
      <c r="AV13" s="9"/>
      <c r="AW13" s="9"/>
      <c r="AY13" s="9"/>
      <c r="AZ13" s="9"/>
      <c r="BA13" s="9"/>
      <c r="BB13" s="1"/>
      <c r="BC13" s="1"/>
      <c r="BE13" s="5"/>
      <c r="BF13" s="5"/>
      <c r="BH13" s="1"/>
      <c r="BI13" s="1"/>
      <c r="BK13" s="1"/>
      <c r="BL13" s="1"/>
      <c r="BN13" s="5"/>
      <c r="BO13" s="5"/>
      <c r="BQ13" s="1"/>
      <c r="BR13" s="1"/>
      <c r="BT13" s="1"/>
      <c r="BU13" s="1"/>
      <c r="BW13" s="5"/>
      <c r="BX13" s="5"/>
    </row>
    <row r="14" spans="1:76" x14ac:dyDescent="0.3">
      <c r="A14" s="1">
        <v>11</v>
      </c>
      <c r="B14" s="1">
        <v>5</v>
      </c>
      <c r="C14" s="1">
        <v>72</v>
      </c>
      <c r="D14" s="8">
        <f t="shared" ref="D14" si="12">IF(C14&gt;=80,5,IF(C14&gt;=60,4,IF(C14&gt;=50,3,IF(C14&gt;=30,2, IF(C14&gt;=10, 1,0)))))</f>
        <v>4</v>
      </c>
      <c r="E14" s="8"/>
      <c r="F14" s="8"/>
      <c r="H14" s="1">
        <v>100</v>
      </c>
      <c r="I14" s="8">
        <f t="shared" ref="I14" si="13">IF(H14&gt;=70,5,IF(H14&gt;=50,4,IF(H14&gt;=40,3,IF(H14&gt;=30,2, IF(H14&gt;=10, 1,0)))))</f>
        <v>5</v>
      </c>
      <c r="J14" s="8"/>
      <c r="K14" s="1">
        <v>9</v>
      </c>
      <c r="L14" s="8">
        <f t="shared" ref="L14" si="14">IF(K14&gt;=6,5,IF(K14&gt;=5,4,IF(K14&gt;=4,3,IF(K14&gt;=3,2, IF(K14&gt;=2, 1,0)))))</f>
        <v>5</v>
      </c>
      <c r="M14" s="8"/>
      <c r="N14" s="1">
        <v>31</v>
      </c>
      <c r="O14" s="8">
        <f t="shared" ref="O14" si="15">IF(N14&gt;=40,5,IF(N14&gt;=25,4,IF(N14&gt;=15,3,IF(N14&gt;=10,2, IF(N14&gt;=5, 1,0)))))</f>
        <v>4</v>
      </c>
      <c r="P14" s="8"/>
      <c r="Q14" s="8">
        <v>89</v>
      </c>
      <c r="R14" s="8"/>
      <c r="S14" s="8">
        <f t="shared" ref="S14" si="16">IF(Q14&gt;90,5,IF(Q14&gt;88,4,IF(Q14&gt;86,3,IF(Q14&gt;85,2, IF(Q14&gt;83, 1,0)))))</f>
        <v>4</v>
      </c>
      <c r="T14" s="8"/>
      <c r="W14" s="8">
        <f t="shared" ref="W14" si="17">((D14*0.1 + I14*0.9)*B14/5)</f>
        <v>4.9000000000000004</v>
      </c>
      <c r="X14" s="8"/>
      <c r="Z14" s="8">
        <f t="shared" ref="Z14" si="18">((D14*0.1 + L14*0.9)*B14/5)</f>
        <v>4.9000000000000004</v>
      </c>
      <c r="AA14" s="8"/>
      <c r="AC14" s="8">
        <f t="shared" ref="AC14" si="19">((D14*0.1 + O14*0.9)*B14/5)</f>
        <v>4</v>
      </c>
      <c r="AD14" s="8"/>
      <c r="AF14" s="8">
        <f t="shared" ref="AF14" si="20">((D14*0.1 + S14*0.9)*B14/5)</f>
        <v>4</v>
      </c>
      <c r="AG14" s="8"/>
      <c r="AH14" s="8"/>
      <c r="AJ14">
        <f t="shared" si="10"/>
        <v>4.45</v>
      </c>
      <c r="AL14" s="8">
        <v>5</v>
      </c>
      <c r="AM14" s="8"/>
      <c r="AN14" s="8"/>
      <c r="AP14" s="8">
        <f t="shared" si="2"/>
        <v>10.999999999999996</v>
      </c>
      <c r="AQ14" s="8"/>
      <c r="AS14" s="8">
        <f t="shared" ref="AS14" si="21">100-AP14</f>
        <v>89</v>
      </c>
      <c r="AT14" s="8"/>
      <c r="AV14" s="9"/>
      <c r="AW14" s="9"/>
      <c r="AY14" s="9"/>
      <c r="AZ14" s="9"/>
      <c r="BA14" s="9"/>
      <c r="BW14" s="4"/>
    </row>
    <row r="15" spans="1:76" x14ac:dyDescent="0.3">
      <c r="A15" s="1">
        <v>12</v>
      </c>
      <c r="B15" s="1">
        <v>5</v>
      </c>
      <c r="C15" s="1">
        <v>27</v>
      </c>
      <c r="D15" s="8">
        <f t="shared" ref="D15" si="22">IF(C15&gt;=80,5,IF(C15&gt;=60,4,IF(C15&gt;=50,3,IF(C15&gt;=30,2, IF(C15&gt;=10, 1,0)))))</f>
        <v>1</v>
      </c>
      <c r="E15" s="8"/>
      <c r="F15" s="8"/>
      <c r="H15" s="1">
        <v>22</v>
      </c>
      <c r="I15" s="8">
        <f t="shared" ref="I15" si="23">IF(H15&gt;=70,5,IF(H15&gt;=50,4,IF(H15&gt;=40,3,IF(H15&gt;=30,2, IF(H15&gt;=10, 1,0)))))</f>
        <v>1</v>
      </c>
      <c r="J15" s="8"/>
      <c r="K15" s="1">
        <v>4</v>
      </c>
      <c r="L15" s="8">
        <f t="shared" ref="L15" si="24">IF(K15&gt;=6,5,IF(K15&gt;=5,4,IF(K15&gt;=4,3,IF(K15&gt;=3,2, IF(K15&gt;=2, 1,0)))))</f>
        <v>3</v>
      </c>
      <c r="M15" s="8"/>
      <c r="N15" s="1">
        <v>8</v>
      </c>
      <c r="O15" s="8">
        <f t="shared" ref="O15" si="25">IF(N15&gt;=40,5,IF(N15&gt;=25,4,IF(N15&gt;=15,3,IF(N15&gt;=10,2, IF(N15&gt;=5, 1,0)))))</f>
        <v>1</v>
      </c>
      <c r="P15" s="8"/>
      <c r="Q15" s="8">
        <v>83</v>
      </c>
      <c r="R15" s="8"/>
      <c r="S15" s="8">
        <f t="shared" ref="S15" si="26">IF(Q15&gt;90,5,IF(Q15&gt;88,4,IF(Q15&gt;86,3,IF(Q15&gt;85,2, IF(Q15&gt;83, 1,0)))))</f>
        <v>0</v>
      </c>
      <c r="T15" s="8"/>
      <c r="W15" s="8">
        <f t="shared" ref="W15" si="27">((D15*0.1 + I15*0.9)*B15/5)</f>
        <v>1</v>
      </c>
      <c r="X15" s="8"/>
      <c r="Z15" s="8">
        <f t="shared" ref="Z15" si="28">((D15*0.1 + L15*0.9)*B15/5)</f>
        <v>2.8000000000000003</v>
      </c>
      <c r="AA15" s="8"/>
      <c r="AC15" s="8">
        <f t="shared" ref="AC15" si="29">((D15*0.1 + O15*0.9)*B15/5)</f>
        <v>1</v>
      </c>
      <c r="AD15" s="8"/>
      <c r="AF15" s="8">
        <f t="shared" ref="AF15" si="30">((D15*0.1 + S15*0.9)*B15/5)</f>
        <v>0.1</v>
      </c>
      <c r="AG15" s="8"/>
      <c r="AH15" s="8"/>
      <c r="AJ15">
        <f t="shared" si="10"/>
        <v>1.2250000000000001</v>
      </c>
      <c r="AL15" s="8">
        <v>1</v>
      </c>
      <c r="AM15" s="8"/>
      <c r="AN15" s="8"/>
      <c r="AP15" s="8">
        <f t="shared" ref="AP15:AP24" si="31">ABS(AJ15-AL15)*100/5</f>
        <v>4.5000000000000018</v>
      </c>
      <c r="AQ15" s="8"/>
      <c r="AS15" s="8">
        <f t="shared" ref="AS15" si="32">100-AP15</f>
        <v>95.5</v>
      </c>
      <c r="AT15" s="8"/>
      <c r="AV15" s="9"/>
      <c r="AW15" s="9"/>
    </row>
    <row r="16" spans="1:76" x14ac:dyDescent="0.3">
      <c r="A16" s="1">
        <v>13</v>
      </c>
      <c r="B16" s="1">
        <v>5</v>
      </c>
      <c r="C16" s="1">
        <v>25</v>
      </c>
      <c r="D16" s="8">
        <f t="shared" ref="D16" si="33">IF(C16&gt;=80,5,IF(C16&gt;=60,4,IF(C16&gt;=50,3,IF(C16&gt;=30,2, IF(C16&gt;=10, 1,0)))))</f>
        <v>1</v>
      </c>
      <c r="E16" s="8"/>
      <c r="F16" s="8"/>
      <c r="H16" s="1">
        <v>45</v>
      </c>
      <c r="I16" s="8">
        <f t="shared" ref="I16" si="34">IF(H16&gt;=70,5,IF(H16&gt;=50,4,IF(H16&gt;=40,3,IF(H16&gt;=30,2, IF(H16&gt;=10, 1,0)))))</f>
        <v>3</v>
      </c>
      <c r="J16" s="8"/>
      <c r="K16" s="1">
        <v>3</v>
      </c>
      <c r="L16" s="8">
        <f t="shared" ref="L16" si="35">IF(K16&gt;=6,5,IF(K16&gt;=5,4,IF(K16&gt;=4,3,IF(K16&gt;=3,2, IF(K16&gt;=2, 1,0)))))</f>
        <v>2</v>
      </c>
      <c r="M16" s="8"/>
      <c r="N16" s="1">
        <v>5</v>
      </c>
      <c r="O16" s="8">
        <f t="shared" ref="O16" si="36">IF(N16&gt;=40,5,IF(N16&gt;=25,4,IF(N16&gt;=15,3,IF(N16&gt;=10,2, IF(N16&gt;=5, 1,0)))))</f>
        <v>1</v>
      </c>
      <c r="P16" s="8"/>
      <c r="Q16" s="8">
        <v>89</v>
      </c>
      <c r="R16" s="8"/>
      <c r="S16" s="8">
        <f t="shared" ref="S16" si="37">IF(Q16&gt;90,5,IF(Q16&gt;88,4,IF(Q16&gt;86,3,IF(Q16&gt;85,2, IF(Q16&gt;83, 1,0)))))</f>
        <v>4</v>
      </c>
      <c r="T16" s="8"/>
      <c r="W16" s="8">
        <f t="shared" ref="W16" si="38">((D16*0.1 + I16*0.9)*B16/5)</f>
        <v>2.8000000000000003</v>
      </c>
      <c r="X16" s="8"/>
      <c r="Z16" s="8">
        <f t="shared" ref="Z16" si="39">((D16*0.1 + L16*0.9)*B16/5)</f>
        <v>1.9</v>
      </c>
      <c r="AA16" s="8"/>
      <c r="AC16" s="8">
        <f t="shared" ref="AC16" si="40">((D16*0.1 + O16*0.9)*B16/5)</f>
        <v>1</v>
      </c>
      <c r="AD16" s="8"/>
      <c r="AF16" s="8">
        <f t="shared" ref="AF16" si="41">((D16*0.1 + S16*0.9)*B16/5)</f>
        <v>3.7</v>
      </c>
      <c r="AG16" s="8"/>
      <c r="AH16" s="8"/>
      <c r="AJ16">
        <f t="shared" si="10"/>
        <v>2.35</v>
      </c>
      <c r="AL16" s="8">
        <v>2.5</v>
      </c>
      <c r="AM16" s="8"/>
      <c r="AN16" s="8"/>
      <c r="AP16" s="8">
        <f t="shared" si="31"/>
        <v>2.9999999999999982</v>
      </c>
      <c r="AQ16" s="8"/>
      <c r="AS16" s="8">
        <f t="shared" ref="AS16" si="42">100-AP16</f>
        <v>97</v>
      </c>
      <c r="AT16" s="8"/>
      <c r="AV16" s="9"/>
      <c r="AW16" s="9"/>
    </row>
    <row r="17" spans="1:49" x14ac:dyDescent="0.3">
      <c r="A17" s="1">
        <v>14</v>
      </c>
      <c r="B17" s="1">
        <v>5</v>
      </c>
      <c r="C17" s="1">
        <v>64</v>
      </c>
      <c r="D17" s="8">
        <f t="shared" ref="D17" si="43">IF(C17&gt;=80,5,IF(C17&gt;=60,4,IF(C17&gt;=50,3,IF(C17&gt;=30,2, IF(C17&gt;=10, 1,0)))))</f>
        <v>4</v>
      </c>
      <c r="E17" s="8"/>
      <c r="F17" s="8"/>
      <c r="H17" s="1">
        <v>70</v>
      </c>
      <c r="I17" s="8">
        <f t="shared" ref="I17" si="44">IF(H17&gt;=70,5,IF(H17&gt;=50,4,IF(H17&gt;=40,3,IF(H17&gt;=30,2, IF(H17&gt;=10, 1,0)))))</f>
        <v>5</v>
      </c>
      <c r="J17" s="8"/>
      <c r="K17" s="1">
        <v>7</v>
      </c>
      <c r="L17" s="8">
        <f t="shared" ref="L17" si="45">IF(K17&gt;=6,5,IF(K17&gt;=5,4,IF(K17&gt;=4,3,IF(K17&gt;=3,2, IF(K17&gt;=2, 1,0)))))</f>
        <v>5</v>
      </c>
      <c r="M17" s="8"/>
      <c r="N17" s="1">
        <v>31</v>
      </c>
      <c r="O17" s="8">
        <f t="shared" ref="O17" si="46">IF(N17&gt;=40,5,IF(N17&gt;=25,4,IF(N17&gt;=15,3,IF(N17&gt;=10,2, IF(N17&gt;=5, 1,0)))))</f>
        <v>4</v>
      </c>
      <c r="P17" s="8"/>
      <c r="Q17" s="8">
        <v>91</v>
      </c>
      <c r="R17" s="8"/>
      <c r="S17" s="8">
        <f t="shared" ref="S17" si="47">IF(Q17&gt;90,5,IF(Q17&gt;88,4,IF(Q17&gt;86,3,IF(Q17&gt;85,2, IF(Q17&gt;83, 1,0)))))</f>
        <v>5</v>
      </c>
      <c r="T17" s="8"/>
      <c r="W17" s="8">
        <f t="shared" ref="W17" si="48">((D17*0.1 + I17*0.9)*B17/5)</f>
        <v>4.9000000000000004</v>
      </c>
      <c r="X17" s="8"/>
      <c r="Z17" s="8">
        <f t="shared" ref="Z17" si="49">((D17*0.1 + L17*0.9)*B17/5)</f>
        <v>4.9000000000000004</v>
      </c>
      <c r="AA17" s="8"/>
      <c r="AC17" s="8">
        <f t="shared" ref="AC17" si="50">((D17*0.1 + O17*0.9)*B17/5)</f>
        <v>4</v>
      </c>
      <c r="AD17" s="8"/>
      <c r="AF17" s="8">
        <f t="shared" ref="AF17" si="51">((D17*0.1 + S17*0.9)*B17/5)</f>
        <v>4.9000000000000004</v>
      </c>
      <c r="AG17" s="8"/>
      <c r="AH17" s="8"/>
      <c r="AJ17">
        <f t="shared" si="10"/>
        <v>4.6750000000000007</v>
      </c>
      <c r="AL17" s="8">
        <v>4.5</v>
      </c>
      <c r="AM17" s="8"/>
      <c r="AN17" s="8"/>
      <c r="AP17" s="8">
        <f t="shared" si="31"/>
        <v>3.5000000000000142</v>
      </c>
      <c r="AQ17" s="8"/>
      <c r="AS17" s="8">
        <f t="shared" ref="AS17" si="52">100-AP17</f>
        <v>96.499999999999986</v>
      </c>
      <c r="AT17" s="8"/>
      <c r="AV17" s="9"/>
      <c r="AW17" s="9"/>
    </row>
    <row r="18" spans="1:49" x14ac:dyDescent="0.3">
      <c r="A18" s="1">
        <v>15</v>
      </c>
      <c r="B18" s="1">
        <v>5</v>
      </c>
      <c r="C18" s="1">
        <v>17</v>
      </c>
      <c r="D18" s="8">
        <f t="shared" ref="D18" si="53">IF(C18&gt;=80,5,IF(C18&gt;=60,4,IF(C18&gt;=50,3,IF(C18&gt;=30,2, IF(C18&gt;=10, 1,0)))))</f>
        <v>1</v>
      </c>
      <c r="E18" s="8"/>
      <c r="F18" s="8"/>
      <c r="H18" s="1">
        <v>10</v>
      </c>
      <c r="I18" s="8">
        <f t="shared" ref="I18" si="54">IF(H18&gt;=70,5,IF(H18&gt;=50,4,IF(H18&gt;=40,3,IF(H18&gt;=30,2, IF(H18&gt;=10, 1,0)))))</f>
        <v>1</v>
      </c>
      <c r="J18" s="8"/>
      <c r="K18" s="1">
        <v>1</v>
      </c>
      <c r="L18" s="8">
        <f t="shared" ref="L18" si="55">IF(K18&gt;=6,5,IF(K18&gt;=5,4,IF(K18&gt;=4,3,IF(K18&gt;=3,2, IF(K18&gt;=2, 1,0)))))</f>
        <v>0</v>
      </c>
      <c r="M18" s="8"/>
      <c r="N18" s="1">
        <v>6</v>
      </c>
      <c r="O18" s="8">
        <f t="shared" ref="O18" si="56">IF(N18&gt;=40,5,IF(N18&gt;=25,4,IF(N18&gt;=15,3,IF(N18&gt;=10,2, IF(N18&gt;=5, 1,0)))))</f>
        <v>1</v>
      </c>
      <c r="P18" s="8"/>
      <c r="Q18" s="8">
        <v>81</v>
      </c>
      <c r="R18" s="8"/>
      <c r="S18" s="8">
        <f t="shared" ref="S18" si="57">IF(Q18&gt;90,5,IF(Q18&gt;88,4,IF(Q18&gt;86,3,IF(Q18&gt;85,2, IF(Q18&gt;83, 1,0)))))</f>
        <v>0</v>
      </c>
      <c r="T18" s="8"/>
      <c r="W18" s="8">
        <f t="shared" ref="W18" si="58">((D18*0.1 + I18*0.9)*B18/5)</f>
        <v>1</v>
      </c>
      <c r="X18" s="8"/>
      <c r="Z18" s="8">
        <f t="shared" ref="Z18" si="59">((D18*0.1 + L18*0.9)*B18/5)</f>
        <v>0.1</v>
      </c>
      <c r="AA18" s="8"/>
      <c r="AC18" s="8">
        <f t="shared" ref="AC18" si="60">((D18*0.1 + O18*0.9)*B18/5)</f>
        <v>1</v>
      </c>
      <c r="AD18" s="8"/>
      <c r="AF18" s="8">
        <f t="shared" ref="AF18" si="61">((D18*0.1 + S18*0.9)*B18/5)</f>
        <v>0.1</v>
      </c>
      <c r="AG18" s="8"/>
      <c r="AH18" s="8"/>
      <c r="AJ18">
        <f t="shared" si="10"/>
        <v>0.55000000000000004</v>
      </c>
      <c r="AL18" s="8">
        <v>0</v>
      </c>
      <c r="AM18" s="8"/>
      <c r="AN18" s="8"/>
      <c r="AP18" s="8">
        <f t="shared" si="31"/>
        <v>11.000000000000002</v>
      </c>
      <c r="AQ18" s="8"/>
      <c r="AS18" s="8">
        <f t="shared" ref="AS18" si="62">100-AP18</f>
        <v>89</v>
      </c>
      <c r="AT18" s="8"/>
      <c r="AV18" s="9"/>
      <c r="AW18" s="9"/>
    </row>
    <row r="19" spans="1:49" x14ac:dyDescent="0.3">
      <c r="A19" s="1">
        <v>26</v>
      </c>
      <c r="B19" s="1">
        <v>5</v>
      </c>
      <c r="C19" s="1">
        <v>72</v>
      </c>
      <c r="D19" s="8">
        <f t="shared" ref="D19" si="63">IF(C19&gt;=80,5,IF(C19&gt;=60,4,IF(C19&gt;=50,3,IF(C19&gt;=30,2, IF(C19&gt;=10, 1,0)))))</f>
        <v>4</v>
      </c>
      <c r="E19" s="8"/>
      <c r="F19" s="8"/>
      <c r="H19" s="1">
        <v>56</v>
      </c>
      <c r="I19" s="8">
        <f t="shared" ref="I19" si="64">IF(H19&gt;=70,5,IF(H19&gt;=50,4,IF(H19&gt;=40,3,IF(H19&gt;=30,2, IF(H19&gt;=10, 1,0)))))</f>
        <v>4</v>
      </c>
      <c r="J19" s="8"/>
      <c r="K19" s="1">
        <v>12</v>
      </c>
      <c r="L19" s="8">
        <f t="shared" ref="L19" si="65">IF(K19&gt;=6,5,IF(K19&gt;=5,4,IF(K19&gt;=4,3,IF(K19&gt;=3,2, IF(K19&gt;=2, 1,0)))))</f>
        <v>5</v>
      </c>
      <c r="M19" s="8"/>
      <c r="N19" s="1">
        <v>27</v>
      </c>
      <c r="O19" s="8">
        <f t="shared" ref="O19" si="66">IF(N19&gt;=40,5,IF(N19&gt;=25,4,IF(N19&gt;=15,3,IF(N19&gt;=10,2, IF(N19&gt;=5, 1,0)))))</f>
        <v>4</v>
      </c>
      <c r="P19" s="8"/>
      <c r="Q19" s="8">
        <v>89</v>
      </c>
      <c r="R19" s="8"/>
      <c r="S19" s="8">
        <f t="shared" ref="S19" si="67">IF(Q19&gt;90,5,IF(Q19&gt;88,4,IF(Q19&gt;86,3,IF(Q19&gt;85,2, IF(Q19&gt;83, 1,0)))))</f>
        <v>4</v>
      </c>
      <c r="T19" s="8"/>
      <c r="W19" s="8">
        <f t="shared" ref="W19" si="68">((D19*0.1 + I19*0.9)*B19/5)</f>
        <v>4</v>
      </c>
      <c r="X19" s="8"/>
      <c r="Z19" s="8">
        <f t="shared" ref="Z19" si="69">((D19*0.1 + L19*0.9)*B19/5)</f>
        <v>4.9000000000000004</v>
      </c>
      <c r="AA19" s="8"/>
      <c r="AC19" s="8">
        <f t="shared" ref="AC19" si="70">((D19*0.1 + O19*0.9)*B19/5)</f>
        <v>4</v>
      </c>
      <c r="AD19" s="8"/>
      <c r="AF19" s="8">
        <f t="shared" ref="AF19" si="71">((D19*0.1 + S19*0.9)*B19/5)</f>
        <v>4</v>
      </c>
      <c r="AG19" s="8"/>
      <c r="AH19" s="8"/>
      <c r="AJ19">
        <f t="shared" si="10"/>
        <v>4.2249999999999996</v>
      </c>
      <c r="AL19" s="8">
        <v>3</v>
      </c>
      <c r="AM19" s="8"/>
      <c r="AN19" s="8"/>
      <c r="AP19" s="8">
        <f t="shared" si="31"/>
        <v>24.499999999999993</v>
      </c>
      <c r="AQ19" s="8"/>
      <c r="AS19" s="8">
        <f t="shared" ref="AS19" si="72">100-AP19</f>
        <v>75.5</v>
      </c>
      <c r="AT19" s="8"/>
      <c r="AV19" s="9"/>
      <c r="AW19" s="9"/>
    </row>
    <row r="20" spans="1:49" x14ac:dyDescent="0.3">
      <c r="A20" s="1">
        <v>17</v>
      </c>
      <c r="B20" s="1">
        <v>5</v>
      </c>
      <c r="C20" s="1">
        <v>26</v>
      </c>
      <c r="D20" s="8">
        <f t="shared" ref="D20" si="73">IF(C20&gt;=80,5,IF(C20&gt;=60,4,IF(C20&gt;=50,3,IF(C20&gt;=30,2, IF(C20&gt;=10, 1,0)))))</f>
        <v>1</v>
      </c>
      <c r="E20" s="8"/>
      <c r="F20" s="8"/>
      <c r="H20" s="1">
        <v>27</v>
      </c>
      <c r="I20" s="8">
        <f t="shared" ref="I20" si="74">IF(H20&gt;=70,5,IF(H20&gt;=50,4,IF(H20&gt;=40,3,IF(H20&gt;=30,2, IF(H20&gt;=10, 1,0)))))</f>
        <v>1</v>
      </c>
      <c r="J20" s="8"/>
      <c r="K20" s="1">
        <v>4</v>
      </c>
      <c r="L20" s="8">
        <f t="shared" ref="L20" si="75">IF(K20&gt;=6,5,IF(K20&gt;=5,4,IF(K20&gt;=4,3,IF(K20&gt;=3,2, IF(K20&gt;=2, 1,0)))))</f>
        <v>3</v>
      </c>
      <c r="M20" s="8"/>
      <c r="N20" s="1">
        <v>15</v>
      </c>
      <c r="O20" s="8">
        <f t="shared" ref="O20" si="76">IF(N20&gt;=40,5,IF(N20&gt;=25,4,IF(N20&gt;=15,3,IF(N20&gt;=10,2, IF(N20&gt;=5, 1,0)))))</f>
        <v>3</v>
      </c>
      <c r="P20" s="8"/>
      <c r="Q20" s="8">
        <v>86</v>
      </c>
      <c r="R20" s="8"/>
      <c r="S20" s="8">
        <f t="shared" ref="S20" si="77">IF(Q20&gt;90,5,IF(Q20&gt;88,4,IF(Q20&gt;86,3,IF(Q20&gt;85,2, IF(Q20&gt;83, 1,0)))))</f>
        <v>2</v>
      </c>
      <c r="T20" s="8"/>
      <c r="W20" s="8">
        <f t="shared" ref="W20" si="78">((D20*0.1 + I20*0.9)*B20/5)</f>
        <v>1</v>
      </c>
      <c r="X20" s="8"/>
      <c r="Z20" s="8">
        <f t="shared" ref="Z20" si="79">((D20*0.1 + L20*0.9)*B20/5)</f>
        <v>2.8000000000000003</v>
      </c>
      <c r="AA20" s="8"/>
      <c r="AC20" s="8">
        <f t="shared" ref="AC20" si="80">((D20*0.1 + O20*0.9)*B20/5)</f>
        <v>2.8000000000000003</v>
      </c>
      <c r="AD20" s="8"/>
      <c r="AF20" s="8">
        <f t="shared" ref="AF20" si="81">((D20*0.1 + S20*0.9)*B20/5)</f>
        <v>1.9</v>
      </c>
      <c r="AG20" s="8"/>
      <c r="AH20" s="8"/>
      <c r="AJ20">
        <f t="shared" si="10"/>
        <v>2.125</v>
      </c>
      <c r="AL20" s="8">
        <v>1.5</v>
      </c>
      <c r="AM20" s="8"/>
      <c r="AN20" s="8"/>
      <c r="AP20" s="8">
        <f t="shared" si="31"/>
        <v>12.5</v>
      </c>
      <c r="AQ20" s="8"/>
      <c r="AS20" s="8">
        <f t="shared" ref="AS20" si="82">100-AP20</f>
        <v>87.5</v>
      </c>
      <c r="AT20" s="8"/>
      <c r="AV20" s="9"/>
      <c r="AW20" s="9"/>
    </row>
    <row r="21" spans="1:49" x14ac:dyDescent="0.3">
      <c r="A21" s="1">
        <v>18</v>
      </c>
      <c r="B21" s="1">
        <v>5</v>
      </c>
      <c r="C21" s="1">
        <v>33</v>
      </c>
      <c r="D21" s="8">
        <f t="shared" ref="D21" si="83">IF(C21&gt;=80,5,IF(C21&gt;=60,4,IF(C21&gt;=50,3,IF(C21&gt;=30,2, IF(C21&gt;=10, 1,0)))))</f>
        <v>2</v>
      </c>
      <c r="E21" s="8"/>
      <c r="F21" s="8"/>
      <c r="H21" s="1">
        <v>44</v>
      </c>
      <c r="I21" s="8">
        <f t="shared" ref="I21" si="84">IF(H21&gt;=70,5,IF(H21&gt;=50,4,IF(H21&gt;=40,3,IF(H21&gt;=30,2, IF(H21&gt;=10, 1,0)))))</f>
        <v>3</v>
      </c>
      <c r="J21" s="8"/>
      <c r="K21" s="1">
        <v>6</v>
      </c>
      <c r="L21" s="8">
        <f t="shared" ref="L21" si="85">IF(K21&gt;=6,5,IF(K21&gt;=5,4,IF(K21&gt;=4,3,IF(K21&gt;=3,2, IF(K21&gt;=2, 1,0)))))</f>
        <v>5</v>
      </c>
      <c r="M21" s="8"/>
      <c r="N21" s="1">
        <v>21</v>
      </c>
      <c r="O21" s="8">
        <f t="shared" ref="O21" si="86">IF(N21&gt;=40,5,IF(N21&gt;=25,4,IF(N21&gt;=15,3,IF(N21&gt;=10,2, IF(N21&gt;=5, 1,0)))))</f>
        <v>3</v>
      </c>
      <c r="P21" s="8"/>
      <c r="Q21" s="8">
        <v>84</v>
      </c>
      <c r="R21" s="8"/>
      <c r="S21" s="8">
        <f t="shared" ref="S21" si="87">IF(Q21&gt;90,5,IF(Q21&gt;88,4,IF(Q21&gt;86,3,IF(Q21&gt;85,2, IF(Q21&gt;83, 1,0)))))</f>
        <v>1</v>
      </c>
      <c r="T21" s="8"/>
      <c r="W21" s="8">
        <f t="shared" ref="W21" si="88">((D21*0.1 + I21*0.9)*B21/5)</f>
        <v>2.9000000000000004</v>
      </c>
      <c r="X21" s="8"/>
      <c r="Z21" s="8">
        <f t="shared" ref="Z21" si="89">((D21*0.1 + L21*0.9)*B21/5)</f>
        <v>4.7</v>
      </c>
      <c r="AA21" s="8"/>
      <c r="AC21" s="8">
        <f t="shared" ref="AC21" si="90">((D21*0.1 + O21*0.9)*B21/5)</f>
        <v>2.9000000000000004</v>
      </c>
      <c r="AD21" s="8"/>
      <c r="AF21" s="8">
        <f t="shared" ref="AF21" si="91">((D21*0.1 + S21*0.9)*B21/5)</f>
        <v>1.1000000000000001</v>
      </c>
      <c r="AG21" s="8"/>
      <c r="AH21" s="8"/>
      <c r="AJ21">
        <f t="shared" si="10"/>
        <v>2.9</v>
      </c>
      <c r="AL21" s="8">
        <v>2</v>
      </c>
      <c r="AM21" s="8"/>
      <c r="AN21" s="8"/>
      <c r="AP21" s="8">
        <f t="shared" si="31"/>
        <v>17.999999999999996</v>
      </c>
      <c r="AQ21" s="8"/>
      <c r="AS21" s="8">
        <f t="shared" ref="AS21:AS28" si="92">100-AP21</f>
        <v>82</v>
      </c>
      <c r="AT21" s="8"/>
      <c r="AV21" s="9"/>
      <c r="AW21" s="9"/>
    </row>
    <row r="22" spans="1:49" x14ac:dyDescent="0.3">
      <c r="A22" s="1">
        <v>19</v>
      </c>
      <c r="B22" s="1">
        <v>5</v>
      </c>
      <c r="C22" s="1">
        <v>69</v>
      </c>
      <c r="D22" s="8">
        <f t="shared" ref="D22" si="93">IF(C22&gt;=80,5,IF(C22&gt;=60,4,IF(C22&gt;=50,3,IF(C22&gt;=30,2, IF(C22&gt;=10, 1,0)))))</f>
        <v>4</v>
      </c>
      <c r="E22" s="8"/>
      <c r="F22" s="8"/>
      <c r="H22" s="1">
        <v>67</v>
      </c>
      <c r="I22" s="8">
        <f t="shared" ref="I22" si="94">IF(H22&gt;=70,5,IF(H22&gt;=50,4,IF(H22&gt;=40,3,IF(H22&gt;=30,2, IF(H22&gt;=10, 1,0)))))</f>
        <v>4</v>
      </c>
      <c r="J22" s="8"/>
      <c r="K22" s="1">
        <v>8</v>
      </c>
      <c r="L22" s="8">
        <f t="shared" ref="L22" si="95">IF(K22&gt;=6,5,IF(K22&gt;=5,4,IF(K22&gt;=4,3,IF(K22&gt;=3,2, IF(K22&gt;=2, 1,0)))))</f>
        <v>5</v>
      </c>
      <c r="M22" s="8"/>
      <c r="N22" s="1">
        <v>17</v>
      </c>
      <c r="O22" s="8">
        <f t="shared" ref="O22" si="96">IF(N22&gt;=40,5,IF(N22&gt;=25,4,IF(N22&gt;=15,3,IF(N22&gt;=10,2, IF(N22&gt;=5, 1,0)))))</f>
        <v>3</v>
      </c>
      <c r="P22" s="8"/>
      <c r="Q22" s="8">
        <v>89</v>
      </c>
      <c r="R22" s="8"/>
      <c r="S22" s="8">
        <f t="shared" ref="S22" si="97">IF(Q22&gt;90,5,IF(Q22&gt;88,4,IF(Q22&gt;86,3,IF(Q22&gt;85,2, IF(Q22&gt;83, 1,0)))))</f>
        <v>4</v>
      </c>
      <c r="T22" s="8"/>
      <c r="W22" s="8">
        <f t="shared" ref="W22" si="98">((D22*0.1 + I22*0.9)*B22/5)</f>
        <v>4</v>
      </c>
      <c r="X22" s="8"/>
      <c r="Z22" s="8">
        <f t="shared" ref="Z22" si="99">((D22*0.1 + L22*0.9)*B22/5)</f>
        <v>4.9000000000000004</v>
      </c>
      <c r="AA22" s="8"/>
      <c r="AC22" s="8">
        <f t="shared" ref="AC22" si="100">((D22*0.1 + O22*0.9)*B22/5)</f>
        <v>3.1</v>
      </c>
      <c r="AD22" s="8"/>
      <c r="AF22" s="8">
        <f t="shared" ref="AF22" si="101">((D22*0.1 + S22*0.9)*B22/5)</f>
        <v>4</v>
      </c>
      <c r="AG22" s="8"/>
      <c r="AH22" s="8"/>
      <c r="AJ22">
        <f t="shared" si="10"/>
        <v>4</v>
      </c>
      <c r="AL22" s="8">
        <v>5</v>
      </c>
      <c r="AM22" s="8"/>
      <c r="AN22" s="8"/>
      <c r="AP22" s="8">
        <f t="shared" si="31"/>
        <v>20</v>
      </c>
      <c r="AQ22" s="8"/>
      <c r="AS22" s="8">
        <f t="shared" si="92"/>
        <v>80</v>
      </c>
      <c r="AT22" s="8"/>
      <c r="AV22" s="9"/>
      <c r="AW22" s="9"/>
    </row>
    <row r="23" spans="1:49" x14ac:dyDescent="0.3">
      <c r="A23" s="1">
        <v>20</v>
      </c>
      <c r="B23" s="1">
        <v>5</v>
      </c>
      <c r="C23" s="1">
        <v>75</v>
      </c>
      <c r="D23" s="8">
        <f t="shared" ref="D23:D27" si="102">IF(C23&gt;=80,5,IF(C23&gt;=60,4,IF(C23&gt;=50,3,IF(C23&gt;=30,2, IF(C23&gt;=10, 1,0)))))</f>
        <v>4</v>
      </c>
      <c r="E23" s="8"/>
      <c r="F23" s="8"/>
      <c r="H23" s="1">
        <v>76</v>
      </c>
      <c r="I23" s="8">
        <f t="shared" ref="I23" si="103">IF(H23&gt;=70,5,IF(H23&gt;=50,4,IF(H23&gt;=40,3,IF(H23&gt;=30,2, IF(H23&gt;=10, 1,0)))))</f>
        <v>5</v>
      </c>
      <c r="J23" s="8"/>
      <c r="K23" s="1">
        <v>4</v>
      </c>
      <c r="L23" s="8">
        <f t="shared" ref="L23" si="104">IF(K23&gt;=6,5,IF(K23&gt;=5,4,IF(K23&gt;=4,3,IF(K23&gt;=3,2, IF(K23&gt;=2, 1,0)))))</f>
        <v>3</v>
      </c>
      <c r="M23" s="8"/>
      <c r="N23" s="1">
        <v>14</v>
      </c>
      <c r="O23" s="8">
        <f t="shared" ref="O23" si="105">IF(N23&gt;=40,5,IF(N23&gt;=25,4,IF(N23&gt;=15,3,IF(N23&gt;=10,2, IF(N23&gt;=5, 1,0)))))</f>
        <v>2</v>
      </c>
      <c r="P23" s="8"/>
      <c r="Q23" s="8">
        <v>87</v>
      </c>
      <c r="R23" s="8"/>
      <c r="S23" s="8">
        <f t="shared" ref="S23" si="106">IF(Q23&gt;90,5,IF(Q23&gt;88,4,IF(Q23&gt;86,3,IF(Q23&gt;85,2, IF(Q23&gt;83, 1,0)))))</f>
        <v>3</v>
      </c>
      <c r="T23" s="8"/>
      <c r="W23" s="8">
        <f t="shared" ref="W23:W28" si="107">((D23*0.1 + I23*0.9)*B23/5)</f>
        <v>4.9000000000000004</v>
      </c>
      <c r="X23" s="8"/>
      <c r="Z23" s="8">
        <f t="shared" ref="Z23:Z28" si="108">((D23*0.1 + L23*0.9)*B23/5)</f>
        <v>3.1</v>
      </c>
      <c r="AA23" s="8"/>
      <c r="AC23" s="8">
        <f t="shared" ref="AC23:AC28" si="109">((D23*0.1 + O23*0.9)*B23/5)</f>
        <v>2.2000000000000002</v>
      </c>
      <c r="AD23" s="8"/>
      <c r="AF23" s="8">
        <f t="shared" ref="AF23" si="110">((D23*0.1 + S23*0.9)*B23/5)</f>
        <v>3.1</v>
      </c>
      <c r="AG23" s="8"/>
      <c r="AH23" s="8"/>
      <c r="AJ23">
        <f t="shared" si="10"/>
        <v>3.3249999999999997</v>
      </c>
      <c r="AL23" s="8">
        <v>4</v>
      </c>
      <c r="AM23" s="8"/>
      <c r="AN23" s="8"/>
      <c r="AP23" s="8">
        <f t="shared" si="31"/>
        <v>13.500000000000005</v>
      </c>
      <c r="AQ23" s="8"/>
      <c r="AS23" s="8">
        <f t="shared" si="92"/>
        <v>86.5</v>
      </c>
      <c r="AT23" s="8"/>
      <c r="AV23" s="9"/>
      <c r="AW23" s="9"/>
    </row>
    <row r="24" spans="1:49" x14ac:dyDescent="0.3">
      <c r="A24" s="1">
        <v>21</v>
      </c>
      <c r="B24" s="1">
        <v>5</v>
      </c>
      <c r="C24" s="1">
        <v>45</v>
      </c>
      <c r="D24" s="8">
        <f t="shared" si="102"/>
        <v>2</v>
      </c>
      <c r="E24" s="8"/>
      <c r="F24" s="8"/>
      <c r="H24" s="1">
        <v>50</v>
      </c>
      <c r="I24" s="8">
        <f t="shared" ref="I24" si="111">IF(H24&gt;=70,5,IF(H24&gt;=50,4,IF(H24&gt;=40,3,IF(H24&gt;=30,2, IF(H24&gt;=10, 1,0)))))</f>
        <v>4</v>
      </c>
      <c r="J24" s="8"/>
      <c r="K24" s="1">
        <v>3</v>
      </c>
      <c r="L24" s="8">
        <f t="shared" ref="L24" si="112">IF(K24&gt;=6,5,IF(K24&gt;=5,4,IF(K24&gt;=4,3,IF(K24&gt;=3,2, IF(K24&gt;=2, 1,0)))))</f>
        <v>2</v>
      </c>
      <c r="M24" s="8"/>
      <c r="N24" s="1">
        <v>21</v>
      </c>
      <c r="O24" s="8">
        <f t="shared" ref="O24" si="113">IF(N24&gt;=40,5,IF(N24&gt;=25,4,IF(N24&gt;=15,3,IF(N24&gt;=10,2, IF(N24&gt;=5, 1,0)))))</f>
        <v>3</v>
      </c>
      <c r="P24" s="8"/>
      <c r="Q24" s="8">
        <v>86</v>
      </c>
      <c r="R24" s="8"/>
      <c r="S24" s="8">
        <f t="shared" ref="S24" si="114">IF(Q24&gt;90,5,IF(Q24&gt;88,4,IF(Q24&gt;86,3,IF(Q24&gt;85,2, IF(Q24&gt;83, 1,0)))))</f>
        <v>2</v>
      </c>
      <c r="T24" s="8"/>
      <c r="W24" s="8">
        <f t="shared" si="107"/>
        <v>3.8</v>
      </c>
      <c r="X24" s="8"/>
      <c r="Z24" s="8">
        <f t="shared" si="108"/>
        <v>2</v>
      </c>
      <c r="AA24" s="8"/>
      <c r="AC24" s="8">
        <f t="shared" si="109"/>
        <v>2.9000000000000004</v>
      </c>
      <c r="AD24" s="8"/>
      <c r="AF24" s="8">
        <f t="shared" ref="AF24" si="115">((D24*0.1 + S24*0.9)*B24/5)</f>
        <v>2</v>
      </c>
      <c r="AG24" s="8"/>
      <c r="AH24" s="8"/>
      <c r="AJ24">
        <f t="shared" si="10"/>
        <v>2.6749999999999998</v>
      </c>
      <c r="AL24" s="8">
        <v>2.5</v>
      </c>
      <c r="AM24" s="8"/>
      <c r="AN24" s="8"/>
      <c r="AP24" s="8">
        <f t="shared" si="31"/>
        <v>3.4999999999999964</v>
      </c>
      <c r="AQ24" s="8"/>
      <c r="AS24" s="8">
        <f t="shared" si="92"/>
        <v>96.5</v>
      </c>
      <c r="AT24" s="8"/>
      <c r="AV24" s="9"/>
      <c r="AW24" s="9"/>
    </row>
    <row r="25" spans="1:49" x14ac:dyDescent="0.3">
      <c r="A25" s="1">
        <v>22</v>
      </c>
      <c r="B25" s="1">
        <v>5</v>
      </c>
      <c r="C25" s="1">
        <v>34</v>
      </c>
      <c r="D25" s="8">
        <f t="shared" si="102"/>
        <v>2</v>
      </c>
      <c r="E25" s="8"/>
      <c r="F25" s="8"/>
      <c r="H25" s="1">
        <v>23</v>
      </c>
      <c r="I25" s="8">
        <f t="shared" ref="I25" si="116">IF(H25&gt;=70,5,IF(H25&gt;=50,4,IF(H25&gt;=40,3,IF(H25&gt;=30,2, IF(H25&gt;=10, 1,0)))))</f>
        <v>1</v>
      </c>
      <c r="J25" s="8"/>
      <c r="K25" s="1">
        <v>4</v>
      </c>
      <c r="L25" s="8">
        <f t="shared" ref="L25" si="117">IF(K25&gt;=6,5,IF(K25&gt;=5,4,IF(K25&gt;=4,3,IF(K25&gt;=3,2, IF(K25&gt;=2, 1,0)))))</f>
        <v>3</v>
      </c>
      <c r="M25" s="8"/>
      <c r="N25" s="1">
        <v>7</v>
      </c>
      <c r="O25" s="8">
        <f>IF(N25&gt;=40,5,IF(N25&gt;=25,4,IF(N25&gt;=15,3,IF(N25&gt;=10,2, IF(N25&gt;=5, 1,0)))))</f>
        <v>1</v>
      </c>
      <c r="P25" s="8"/>
      <c r="Q25" s="8">
        <v>81</v>
      </c>
      <c r="R25" s="8"/>
      <c r="S25" s="8">
        <f t="shared" ref="S25" si="118">IF(Q25&gt;90,5,IF(Q25&gt;88,4,IF(Q25&gt;86,3,IF(Q25&gt;85,2, IF(Q25&gt;83, 1,0)))))</f>
        <v>0</v>
      </c>
      <c r="T25" s="8"/>
      <c r="W25" s="8">
        <f t="shared" si="107"/>
        <v>1.1000000000000001</v>
      </c>
      <c r="X25" s="8"/>
      <c r="Z25" s="8">
        <f t="shared" si="108"/>
        <v>2.9000000000000004</v>
      </c>
      <c r="AA25" s="8"/>
      <c r="AC25" s="8">
        <f t="shared" si="109"/>
        <v>1.1000000000000001</v>
      </c>
      <c r="AD25" s="8"/>
      <c r="AF25" s="8">
        <f t="shared" ref="AF25" si="119">((D25*0.1 + S25*0.9)*B25/5)</f>
        <v>0.2</v>
      </c>
      <c r="AG25" s="8"/>
      <c r="AH25" s="8"/>
      <c r="AJ25">
        <f t="shared" si="10"/>
        <v>1.325</v>
      </c>
      <c r="AL25" s="8">
        <v>0</v>
      </c>
      <c r="AM25" s="8"/>
      <c r="AN25" s="8"/>
      <c r="AP25" s="8">
        <f t="shared" ref="AP25:AP28" si="120">ABS(AJ25-AL25)*100/5</f>
        <v>26.5</v>
      </c>
      <c r="AQ25" s="8"/>
      <c r="AS25" s="8">
        <f t="shared" si="92"/>
        <v>73.5</v>
      </c>
      <c r="AT25" s="8"/>
      <c r="AV25" s="9"/>
      <c r="AW25" s="9"/>
    </row>
    <row r="26" spans="1:49" x14ac:dyDescent="0.3">
      <c r="A26" s="1">
        <v>23</v>
      </c>
      <c r="B26" s="1">
        <v>5</v>
      </c>
      <c r="C26" s="1">
        <v>39</v>
      </c>
      <c r="D26" s="8">
        <f t="shared" si="102"/>
        <v>2</v>
      </c>
      <c r="E26" s="8"/>
      <c r="F26" s="8"/>
      <c r="H26" s="1">
        <v>54</v>
      </c>
      <c r="I26" s="8">
        <f t="shared" ref="I26" si="121">IF(H26&gt;=70,5,IF(H26&gt;=50,4,IF(H26&gt;=40,3,IF(H26&gt;=30,2, IF(H26&gt;=10, 1,0)))))</f>
        <v>4</v>
      </c>
      <c r="J26" s="8"/>
      <c r="K26" s="1">
        <v>2</v>
      </c>
      <c r="L26" s="8">
        <f t="shared" ref="L26" si="122">IF(K26&gt;=6,5,IF(K26&gt;=5,4,IF(K26&gt;=4,3,IF(K26&gt;=3,2, IF(K26&gt;=2, 1,0)))))</f>
        <v>1</v>
      </c>
      <c r="M26" s="8"/>
      <c r="N26" s="1">
        <v>43</v>
      </c>
      <c r="O26" s="8">
        <f>IF(N26&gt;=40,5,IF(N26&gt;=25,4,IF(N26&gt;=15,3,IF(N26&gt;=10,2, IF(N26&gt;=5, 1,0)))))</f>
        <v>5</v>
      </c>
      <c r="P26" s="8"/>
      <c r="Q26" s="8">
        <v>84</v>
      </c>
      <c r="R26" s="8"/>
      <c r="S26" s="8">
        <f t="shared" ref="S26" si="123">IF(Q26&gt;90,5,IF(Q26&gt;88,4,IF(Q26&gt;86,3,IF(Q26&gt;85,2, IF(Q26&gt;83, 1,0)))))</f>
        <v>1</v>
      </c>
      <c r="T26" s="8"/>
      <c r="W26" s="8">
        <f t="shared" si="107"/>
        <v>3.8</v>
      </c>
      <c r="X26" s="8"/>
      <c r="Z26" s="8">
        <f t="shared" si="108"/>
        <v>1.1000000000000001</v>
      </c>
      <c r="AA26" s="8"/>
      <c r="AC26" s="8">
        <f t="shared" si="109"/>
        <v>4.7</v>
      </c>
      <c r="AD26" s="8"/>
      <c r="AF26" s="8">
        <f t="shared" ref="AF26:AF28" si="124">((D26*0.1 + S26*0.9)*B26/5)</f>
        <v>1.1000000000000001</v>
      </c>
      <c r="AG26" s="8"/>
      <c r="AH26" s="8"/>
      <c r="AJ26">
        <f t="shared" si="10"/>
        <v>2.6750000000000003</v>
      </c>
      <c r="AL26" s="8">
        <v>1</v>
      </c>
      <c r="AM26" s="8"/>
      <c r="AN26" s="8"/>
      <c r="AP26" s="8">
        <f t="shared" si="120"/>
        <v>33.500000000000007</v>
      </c>
      <c r="AQ26" s="8"/>
      <c r="AS26" s="8">
        <f t="shared" si="92"/>
        <v>66.5</v>
      </c>
      <c r="AT26" s="8"/>
      <c r="AV26" s="9"/>
      <c r="AW26" s="9"/>
    </row>
    <row r="27" spans="1:49" x14ac:dyDescent="0.3">
      <c r="A27" s="1">
        <v>24</v>
      </c>
      <c r="B27" s="1">
        <v>5</v>
      </c>
      <c r="C27" s="1">
        <v>65</v>
      </c>
      <c r="D27" s="8">
        <f t="shared" si="102"/>
        <v>4</v>
      </c>
      <c r="E27" s="8"/>
      <c r="F27" s="8"/>
      <c r="H27" s="1">
        <v>43</v>
      </c>
      <c r="I27" s="8">
        <f t="shared" ref="I27" si="125">IF(H27&gt;=70,5,IF(H27&gt;=50,4,IF(H27&gt;=40,3,IF(H27&gt;=30,2, IF(H27&gt;=10, 1,0)))))</f>
        <v>3</v>
      </c>
      <c r="J27" s="8"/>
      <c r="K27" s="1">
        <v>5</v>
      </c>
      <c r="L27" s="8">
        <f t="shared" ref="L27" si="126">IF(K27&gt;=6,5,IF(K27&gt;=5,4,IF(K27&gt;=4,3,IF(K27&gt;=3,2, IF(K27&gt;=2, 1,0)))))</f>
        <v>4</v>
      </c>
      <c r="M27" s="8"/>
      <c r="N27" s="1">
        <v>32</v>
      </c>
      <c r="O27" s="8">
        <f>IF(N27&gt;=40,5,IF(N27&gt;=25,4,IF(N27&gt;=15,3,IF(N27&gt;=10,2, IF(N27&gt;=5, 1,0)))))</f>
        <v>4</v>
      </c>
      <c r="P27" s="8"/>
      <c r="Q27" s="8">
        <v>92</v>
      </c>
      <c r="R27" s="8"/>
      <c r="S27" s="8">
        <f t="shared" ref="S27" si="127">IF(Q27&gt;90,5,IF(Q27&gt;88,4,IF(Q27&gt;86,3,IF(Q27&gt;85,2, IF(Q27&gt;83, 1,0)))))</f>
        <v>5</v>
      </c>
      <c r="T27" s="8"/>
      <c r="W27" s="8">
        <f t="shared" si="107"/>
        <v>3.1</v>
      </c>
      <c r="X27" s="8"/>
      <c r="Z27" s="8">
        <f t="shared" si="108"/>
        <v>4</v>
      </c>
      <c r="AA27" s="8"/>
      <c r="AC27" s="8">
        <f t="shared" si="109"/>
        <v>4</v>
      </c>
      <c r="AD27" s="8"/>
      <c r="AF27" s="8">
        <f t="shared" si="124"/>
        <v>4.9000000000000004</v>
      </c>
      <c r="AG27" s="8"/>
      <c r="AH27" s="8"/>
      <c r="AJ27">
        <f t="shared" si="10"/>
        <v>4</v>
      </c>
      <c r="AL27" s="8">
        <v>4.5</v>
      </c>
      <c r="AM27" s="8"/>
      <c r="AN27" s="8"/>
      <c r="AP27" s="8">
        <f t="shared" si="120"/>
        <v>10</v>
      </c>
      <c r="AQ27" s="8"/>
      <c r="AS27" s="8">
        <f t="shared" si="92"/>
        <v>90</v>
      </c>
      <c r="AT27" s="8"/>
      <c r="AV27" s="9"/>
      <c r="AW27" s="9"/>
    </row>
    <row r="28" spans="1:49" x14ac:dyDescent="0.3">
      <c r="A28" s="1">
        <v>25</v>
      </c>
      <c r="B28" s="1">
        <v>5</v>
      </c>
      <c r="C28" s="1">
        <v>49</v>
      </c>
      <c r="D28" s="8">
        <f t="shared" ref="D28" si="128">IF(C28&gt;=80,5,IF(C28&gt;=60,4,IF(C28&gt;=50,3,IF(C28&gt;=30,2, IF(C28&gt;=10, 1,0)))))</f>
        <v>2</v>
      </c>
      <c r="E28" s="8"/>
      <c r="F28" s="8"/>
      <c r="H28" s="1">
        <v>56</v>
      </c>
      <c r="I28" s="8">
        <f t="shared" ref="I28" si="129">IF(H28&gt;=70,5,IF(H28&gt;=50,4,IF(H28&gt;=40,3,IF(H28&gt;=30,2, IF(H28&gt;=10, 1,0)))))</f>
        <v>4</v>
      </c>
      <c r="J28" s="8"/>
      <c r="K28" s="1">
        <v>4</v>
      </c>
      <c r="L28" s="8">
        <f t="shared" ref="L28" si="130">IF(K28&gt;=6,5,IF(K28&gt;=5,4,IF(K28&gt;=4,3,IF(K28&gt;=3,2, IF(K28&gt;=2, 1,0)))))</f>
        <v>3</v>
      </c>
      <c r="M28" s="8"/>
      <c r="N28" s="1">
        <v>22</v>
      </c>
      <c r="O28" s="8">
        <f>IF(N28&gt;=40,5,IF(N28&gt;=25,4,IF(N28&gt;=15,3,IF(N28&gt;=10,2, IF(N28&gt;=5, 1,0)))))</f>
        <v>3</v>
      </c>
      <c r="P28" s="8"/>
      <c r="Q28" s="8">
        <v>81</v>
      </c>
      <c r="R28" s="8"/>
      <c r="S28" s="8">
        <f t="shared" ref="S28" si="131">IF(Q28&gt;90,5,IF(Q28&gt;88,4,IF(Q28&gt;86,3,IF(Q28&gt;85,2, IF(Q28&gt;83, 1,0)))))</f>
        <v>0</v>
      </c>
      <c r="T28" s="8"/>
      <c r="W28" s="8">
        <f t="shared" si="107"/>
        <v>3.8</v>
      </c>
      <c r="X28" s="8"/>
      <c r="Z28" s="8">
        <f t="shared" si="108"/>
        <v>2.9000000000000004</v>
      </c>
      <c r="AA28" s="8"/>
      <c r="AC28" s="8">
        <f t="shared" si="109"/>
        <v>2.9000000000000004</v>
      </c>
      <c r="AD28" s="8"/>
      <c r="AF28" s="8">
        <f t="shared" si="124"/>
        <v>0.2</v>
      </c>
      <c r="AG28" s="8"/>
      <c r="AH28" s="8"/>
      <c r="AJ28">
        <f t="shared" si="10"/>
        <v>2.4500000000000002</v>
      </c>
      <c r="AL28" s="8">
        <v>3</v>
      </c>
      <c r="AM28" s="8"/>
      <c r="AN28" s="8"/>
      <c r="AP28" s="8">
        <f t="shared" si="120"/>
        <v>10.999999999999996</v>
      </c>
      <c r="AQ28" s="8"/>
      <c r="AS28" s="8">
        <f t="shared" si="92"/>
        <v>89</v>
      </c>
      <c r="AT28" s="8"/>
      <c r="AV28" s="9"/>
      <c r="AW28" s="9"/>
    </row>
    <row r="29" spans="1:49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1:49" x14ac:dyDescent="0.3">
      <c r="I30" s="8"/>
      <c r="J30" s="8"/>
      <c r="L30" s="8"/>
      <c r="M30" s="8"/>
      <c r="O30" s="8"/>
      <c r="P30" s="8"/>
      <c r="Q30" s="8"/>
      <c r="R30" s="8"/>
      <c r="S30" s="8"/>
      <c r="T30" s="8"/>
    </row>
    <row r="31" spans="1:49" x14ac:dyDescent="0.3">
      <c r="I31" s="8"/>
      <c r="J31" s="8"/>
      <c r="L31" s="8"/>
      <c r="M31" s="8"/>
      <c r="O31" s="8"/>
      <c r="P31" s="8"/>
      <c r="Q31" s="8"/>
      <c r="R31" s="8"/>
      <c r="S31" s="8"/>
      <c r="T31" s="8"/>
    </row>
    <row r="32" spans="1:49" x14ac:dyDescent="0.3">
      <c r="I32" s="8"/>
      <c r="J32" s="8"/>
      <c r="L32" s="8"/>
      <c r="M32" s="8"/>
      <c r="O32" s="8"/>
      <c r="P32" s="8"/>
      <c r="Q32" s="8"/>
      <c r="R32" s="8"/>
      <c r="S32" s="8"/>
      <c r="T32" s="8"/>
    </row>
    <row r="33" spans="9:20" x14ac:dyDescent="0.3">
      <c r="I33" s="8"/>
      <c r="J33" s="8"/>
      <c r="L33" s="8"/>
      <c r="M33" s="8"/>
      <c r="O33" s="8"/>
      <c r="P33" s="8"/>
      <c r="Q33" s="8"/>
      <c r="R33" s="8"/>
      <c r="S33" s="8"/>
      <c r="T33" s="8"/>
    </row>
    <row r="34" spans="9:20" x14ac:dyDescent="0.3">
      <c r="L34" s="8"/>
      <c r="M34" s="8"/>
      <c r="O34" s="8"/>
      <c r="P34" s="8"/>
      <c r="S34" s="8"/>
      <c r="T34" s="8"/>
    </row>
    <row r="35" spans="9:20" x14ac:dyDescent="0.3">
      <c r="O35" s="8"/>
      <c r="P35" s="8"/>
      <c r="S35" s="8"/>
      <c r="T35" s="8"/>
    </row>
    <row r="36" spans="9:20" x14ac:dyDescent="0.3">
      <c r="S36" s="8"/>
      <c r="T36" s="8"/>
    </row>
    <row r="37" spans="9:20" x14ac:dyDescent="0.3">
      <c r="S37" s="8"/>
      <c r="T37" s="8"/>
    </row>
  </sheetData>
  <mergeCells count="378">
    <mergeCell ref="AV4:AW28"/>
    <mergeCell ref="A29:AW29"/>
    <mergeCell ref="AY2:BA3"/>
    <mergeCell ref="AY4:BA14"/>
    <mergeCell ref="AC23:AD23"/>
    <mergeCell ref="AC24:AD24"/>
    <mergeCell ref="AC25:AD25"/>
    <mergeCell ref="AC26:AD26"/>
    <mergeCell ref="AC27:AD27"/>
    <mergeCell ref="AC28:AD28"/>
    <mergeCell ref="AF26:AH26"/>
    <mergeCell ref="AF27:AH27"/>
    <mergeCell ref="AF28:AH28"/>
    <mergeCell ref="W23:X23"/>
    <mergeCell ref="W24:X24"/>
    <mergeCell ref="W25:X25"/>
    <mergeCell ref="W26:X26"/>
    <mergeCell ref="W27:X27"/>
    <mergeCell ref="W28:X28"/>
    <mergeCell ref="Z23:AA23"/>
    <mergeCell ref="Z24:AA24"/>
    <mergeCell ref="Z25:AA25"/>
    <mergeCell ref="Z26:AA26"/>
    <mergeCell ref="Z27:AA27"/>
    <mergeCell ref="Z28:AA28"/>
    <mergeCell ref="W22:X22"/>
    <mergeCell ref="Z22:AA22"/>
    <mergeCell ref="AC22:AD22"/>
    <mergeCell ref="AL22:AN22"/>
    <mergeCell ref="D22:F22"/>
    <mergeCell ref="I22:J22"/>
    <mergeCell ref="L22:M22"/>
    <mergeCell ref="O22:P22"/>
    <mergeCell ref="Q22:R22"/>
    <mergeCell ref="S22:T22"/>
    <mergeCell ref="AF25:AH25"/>
    <mergeCell ref="AL25:AN25"/>
    <mergeCell ref="AL26:AN26"/>
    <mergeCell ref="AL27:AN27"/>
    <mergeCell ref="AL28:AN28"/>
    <mergeCell ref="D23:F23"/>
    <mergeCell ref="D24:F24"/>
    <mergeCell ref="D25:F25"/>
    <mergeCell ref="D26:F26"/>
    <mergeCell ref="D27:F27"/>
    <mergeCell ref="D28:F28"/>
    <mergeCell ref="I23:J23"/>
    <mergeCell ref="I24:J24"/>
    <mergeCell ref="S21:T21"/>
    <mergeCell ref="W21:X21"/>
    <mergeCell ref="Z21:AA21"/>
    <mergeCell ref="AC21:AD21"/>
    <mergeCell ref="AL21:AN21"/>
    <mergeCell ref="W20:X20"/>
    <mergeCell ref="Z20:AA20"/>
    <mergeCell ref="AC20:AD20"/>
    <mergeCell ref="AL20:AN20"/>
    <mergeCell ref="S20:T20"/>
    <mergeCell ref="D21:F21"/>
    <mergeCell ref="I21:J21"/>
    <mergeCell ref="L21:M21"/>
    <mergeCell ref="O21:P21"/>
    <mergeCell ref="Q21:R21"/>
    <mergeCell ref="D20:F20"/>
    <mergeCell ref="I20:J20"/>
    <mergeCell ref="L20:M20"/>
    <mergeCell ref="O20:P20"/>
    <mergeCell ref="Q20:R20"/>
    <mergeCell ref="S19:T19"/>
    <mergeCell ref="W19:X19"/>
    <mergeCell ref="Z19:AA19"/>
    <mergeCell ref="AC19:AD19"/>
    <mergeCell ref="AL19:AN19"/>
    <mergeCell ref="W18:X18"/>
    <mergeCell ref="Z18:AA18"/>
    <mergeCell ref="AC18:AD18"/>
    <mergeCell ref="AL18:AN18"/>
    <mergeCell ref="S18:T18"/>
    <mergeCell ref="D19:F19"/>
    <mergeCell ref="I19:J19"/>
    <mergeCell ref="L19:M19"/>
    <mergeCell ref="O19:P19"/>
    <mergeCell ref="Q19:R19"/>
    <mergeCell ref="D18:F18"/>
    <mergeCell ref="I18:J18"/>
    <mergeCell ref="L18:M18"/>
    <mergeCell ref="O18:P18"/>
    <mergeCell ref="Q18:R18"/>
    <mergeCell ref="S17:T17"/>
    <mergeCell ref="W17:X17"/>
    <mergeCell ref="Z17:AA17"/>
    <mergeCell ref="AC17:AD17"/>
    <mergeCell ref="AL17:AN17"/>
    <mergeCell ref="W16:X16"/>
    <mergeCell ref="Z16:AA16"/>
    <mergeCell ref="AC16:AD16"/>
    <mergeCell ref="AL16:AN16"/>
    <mergeCell ref="S16:T16"/>
    <mergeCell ref="D17:F17"/>
    <mergeCell ref="I17:J17"/>
    <mergeCell ref="L17:M17"/>
    <mergeCell ref="O17:P17"/>
    <mergeCell ref="Q17:R17"/>
    <mergeCell ref="D16:F16"/>
    <mergeCell ref="I16:J16"/>
    <mergeCell ref="L16:M16"/>
    <mergeCell ref="O16:P16"/>
    <mergeCell ref="Q16:R16"/>
    <mergeCell ref="S15:T15"/>
    <mergeCell ref="W15:X15"/>
    <mergeCell ref="Z15:AA15"/>
    <mergeCell ref="AC15:AD15"/>
    <mergeCell ref="AL15:AN15"/>
    <mergeCell ref="W14:X14"/>
    <mergeCell ref="Z14:AA14"/>
    <mergeCell ref="AC14:AD14"/>
    <mergeCell ref="AL14:AN14"/>
    <mergeCell ref="S14:T14"/>
    <mergeCell ref="AF14:AH14"/>
    <mergeCell ref="D15:F15"/>
    <mergeCell ref="I15:J15"/>
    <mergeCell ref="L15:M15"/>
    <mergeCell ref="O15:P15"/>
    <mergeCell ref="Q15:R15"/>
    <mergeCell ref="D14:F14"/>
    <mergeCell ref="I14:J14"/>
    <mergeCell ref="L14:M14"/>
    <mergeCell ref="O14:P14"/>
    <mergeCell ref="Q14:R14"/>
    <mergeCell ref="S13:T13"/>
    <mergeCell ref="W13:X13"/>
    <mergeCell ref="Z13:AA13"/>
    <mergeCell ref="AC13:AD13"/>
    <mergeCell ref="AL13:AN13"/>
    <mergeCell ref="W12:X12"/>
    <mergeCell ref="Z12:AA12"/>
    <mergeCell ref="AC12:AD12"/>
    <mergeCell ref="AL12:AN12"/>
    <mergeCell ref="S12:T12"/>
    <mergeCell ref="D13:F13"/>
    <mergeCell ref="I13:J13"/>
    <mergeCell ref="L13:M13"/>
    <mergeCell ref="O13:P13"/>
    <mergeCell ref="Q13:R13"/>
    <mergeCell ref="D12:F12"/>
    <mergeCell ref="I12:J12"/>
    <mergeCell ref="L12:M12"/>
    <mergeCell ref="O12:P12"/>
    <mergeCell ref="Q12:R12"/>
    <mergeCell ref="S11:T11"/>
    <mergeCell ref="W11:X11"/>
    <mergeCell ref="Z11:AA11"/>
    <mergeCell ref="AC11:AD11"/>
    <mergeCell ref="AL11:AN11"/>
    <mergeCell ref="W10:X10"/>
    <mergeCell ref="Z10:AA10"/>
    <mergeCell ref="AC10:AD10"/>
    <mergeCell ref="AL10:AN10"/>
    <mergeCell ref="S10:T10"/>
    <mergeCell ref="AF11:AH11"/>
    <mergeCell ref="D11:F11"/>
    <mergeCell ref="I11:J11"/>
    <mergeCell ref="L11:M11"/>
    <mergeCell ref="O11:P11"/>
    <mergeCell ref="Q11:R11"/>
    <mergeCell ref="D10:F10"/>
    <mergeCell ref="I10:J10"/>
    <mergeCell ref="L10:M10"/>
    <mergeCell ref="O10:P10"/>
    <mergeCell ref="Q10:R10"/>
    <mergeCell ref="S7:T7"/>
    <mergeCell ref="W7:X7"/>
    <mergeCell ref="Z7:AA7"/>
    <mergeCell ref="AC7:AD7"/>
    <mergeCell ref="AL7:AN7"/>
    <mergeCell ref="S9:T9"/>
    <mergeCell ref="W9:X9"/>
    <mergeCell ref="Z9:AA9"/>
    <mergeCell ref="AC9:AD9"/>
    <mergeCell ref="AL9:AN9"/>
    <mergeCell ref="AC8:AD8"/>
    <mergeCell ref="AL8:AN8"/>
    <mergeCell ref="S8:T8"/>
    <mergeCell ref="W8:X8"/>
    <mergeCell ref="Z8:AA8"/>
    <mergeCell ref="D7:F7"/>
    <mergeCell ref="I7:J7"/>
    <mergeCell ref="L7:M7"/>
    <mergeCell ref="O7:P7"/>
    <mergeCell ref="Q7:R7"/>
    <mergeCell ref="D9:F9"/>
    <mergeCell ref="I9:J9"/>
    <mergeCell ref="L9:M9"/>
    <mergeCell ref="O9:P9"/>
    <mergeCell ref="Q9:R9"/>
    <mergeCell ref="D8:F8"/>
    <mergeCell ref="I8:J8"/>
    <mergeCell ref="L8:M8"/>
    <mergeCell ref="O8:P8"/>
    <mergeCell ref="Q8:R8"/>
    <mergeCell ref="D5:F5"/>
    <mergeCell ref="I5:J5"/>
    <mergeCell ref="L5:M5"/>
    <mergeCell ref="O5:P5"/>
    <mergeCell ref="Q5:R5"/>
    <mergeCell ref="D6:F6"/>
    <mergeCell ref="I6:J6"/>
    <mergeCell ref="L6:M6"/>
    <mergeCell ref="O6:P6"/>
    <mergeCell ref="Q6:R6"/>
    <mergeCell ref="D4:F4"/>
    <mergeCell ref="I4:J4"/>
    <mergeCell ref="L4:M4"/>
    <mergeCell ref="O4:P4"/>
    <mergeCell ref="Q4:R4"/>
    <mergeCell ref="S4:T4"/>
    <mergeCell ref="W4:X4"/>
    <mergeCell ref="Z4:AA4"/>
    <mergeCell ref="AC4:AD4"/>
    <mergeCell ref="D3:F3"/>
    <mergeCell ref="I3:J3"/>
    <mergeCell ref="L3:M3"/>
    <mergeCell ref="O3:P3"/>
    <mergeCell ref="Q3:R3"/>
    <mergeCell ref="C1:F2"/>
    <mergeCell ref="G1:T1"/>
    <mergeCell ref="AL1:AN3"/>
    <mergeCell ref="S3:T3"/>
    <mergeCell ref="W3:X3"/>
    <mergeCell ref="Z3:AA3"/>
    <mergeCell ref="AC3:AD3"/>
    <mergeCell ref="W1:AJ2"/>
    <mergeCell ref="AP1:AW2"/>
    <mergeCell ref="AF3:AH3"/>
    <mergeCell ref="AP3:AQ3"/>
    <mergeCell ref="AS3:AT3"/>
    <mergeCell ref="AV3:AW3"/>
    <mergeCell ref="H2:J2"/>
    <mergeCell ref="K2:M2"/>
    <mergeCell ref="N2:P2"/>
    <mergeCell ref="Q2:T2"/>
    <mergeCell ref="S6:T6"/>
    <mergeCell ref="W6:X6"/>
    <mergeCell ref="Z6:AA6"/>
    <mergeCell ref="S5:T5"/>
    <mergeCell ref="W5:X5"/>
    <mergeCell ref="Z5:AA5"/>
    <mergeCell ref="AC5:AD5"/>
    <mergeCell ref="AL5:AN5"/>
    <mergeCell ref="AC6:AD6"/>
    <mergeCell ref="AL6:AN6"/>
    <mergeCell ref="AP11:AQ11"/>
    <mergeCell ref="AS11:AT11"/>
    <mergeCell ref="AP4:AQ4"/>
    <mergeCell ref="AS4:AT4"/>
    <mergeCell ref="AF5:AH5"/>
    <mergeCell ref="AP5:AQ5"/>
    <mergeCell ref="AS5:AT5"/>
    <mergeCell ref="AF6:AH6"/>
    <mergeCell ref="AP6:AQ6"/>
    <mergeCell ref="AS6:AT6"/>
    <mergeCell ref="AF7:AH7"/>
    <mergeCell ref="AF4:AH4"/>
    <mergeCell ref="AL4:AN4"/>
    <mergeCell ref="AP9:AQ9"/>
    <mergeCell ref="AS9:AT9"/>
    <mergeCell ref="AF10:AH10"/>
    <mergeCell ref="AP10:AQ10"/>
    <mergeCell ref="AS10:AT10"/>
    <mergeCell ref="AP7:AQ7"/>
    <mergeCell ref="AS7:AT7"/>
    <mergeCell ref="AF8:AH8"/>
    <mergeCell ref="AP8:AQ8"/>
    <mergeCell ref="AS8:AT8"/>
    <mergeCell ref="AF9:AH9"/>
    <mergeCell ref="AL23:AN23"/>
    <mergeCell ref="AL24:AN24"/>
    <mergeCell ref="AP12:AQ12"/>
    <mergeCell ref="AS12:AT12"/>
    <mergeCell ref="AF13:AH13"/>
    <mergeCell ref="AP13:AQ13"/>
    <mergeCell ref="AS13:AT13"/>
    <mergeCell ref="AF12:AH12"/>
    <mergeCell ref="AF15:AH15"/>
    <mergeCell ref="AF16:AH16"/>
    <mergeCell ref="AF17:AH17"/>
    <mergeCell ref="AF18:AH18"/>
    <mergeCell ref="AF19:AH19"/>
    <mergeCell ref="AF20:AH20"/>
    <mergeCell ref="AF21:AH21"/>
    <mergeCell ref="AF22:AH22"/>
    <mergeCell ref="AF23:AH23"/>
    <mergeCell ref="AF24:AH24"/>
    <mergeCell ref="AP14:AQ14"/>
    <mergeCell ref="AS14:AT14"/>
    <mergeCell ref="AS15:AT15"/>
    <mergeCell ref="AS16:AT16"/>
    <mergeCell ref="AS17:AT17"/>
    <mergeCell ref="AS18:AT18"/>
    <mergeCell ref="AS25:AT25"/>
    <mergeCell ref="AS26:AT26"/>
    <mergeCell ref="AS27:AT27"/>
    <mergeCell ref="AS28:AT28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S22:AT22"/>
    <mergeCell ref="AS23:AT23"/>
    <mergeCell ref="AS24:AT24"/>
    <mergeCell ref="AS19:AT19"/>
    <mergeCell ref="AS20:AT20"/>
    <mergeCell ref="AS21:AT21"/>
    <mergeCell ref="I25:J25"/>
    <mergeCell ref="I26:J26"/>
    <mergeCell ref="I27:J27"/>
    <mergeCell ref="I28:J28"/>
    <mergeCell ref="I30:J30"/>
    <mergeCell ref="I31:J31"/>
    <mergeCell ref="I32:J32"/>
    <mergeCell ref="I33:J33"/>
    <mergeCell ref="L23:M23"/>
    <mergeCell ref="L24:M24"/>
    <mergeCell ref="L25:M25"/>
    <mergeCell ref="L26:M26"/>
    <mergeCell ref="L27:M27"/>
    <mergeCell ref="L28:M28"/>
    <mergeCell ref="L30:M30"/>
    <mergeCell ref="L31:M31"/>
    <mergeCell ref="L32:M32"/>
    <mergeCell ref="L33:M33"/>
    <mergeCell ref="S34:T34"/>
    <mergeCell ref="L34:M34"/>
    <mergeCell ref="O23:P23"/>
    <mergeCell ref="O24:P24"/>
    <mergeCell ref="O25:P25"/>
    <mergeCell ref="O26:P26"/>
    <mergeCell ref="O27:P27"/>
    <mergeCell ref="O28:P28"/>
    <mergeCell ref="O30:P30"/>
    <mergeCell ref="O31:P31"/>
    <mergeCell ref="O32:P32"/>
    <mergeCell ref="O33:P33"/>
    <mergeCell ref="O34:P34"/>
    <mergeCell ref="S35:T35"/>
    <mergeCell ref="S36:T36"/>
    <mergeCell ref="S37:T37"/>
    <mergeCell ref="O35:P35"/>
    <mergeCell ref="S23:T23"/>
    <mergeCell ref="Q23:R23"/>
    <mergeCell ref="Q24:R24"/>
    <mergeCell ref="Q25:R25"/>
    <mergeCell ref="Q26:R26"/>
    <mergeCell ref="Q27:R27"/>
    <mergeCell ref="Q28:R28"/>
    <mergeCell ref="Q30:R30"/>
    <mergeCell ref="Q31:R31"/>
    <mergeCell ref="Q32:R32"/>
    <mergeCell ref="Q33:R33"/>
    <mergeCell ref="S24:T24"/>
    <mergeCell ref="S25:T25"/>
    <mergeCell ref="S26:T26"/>
    <mergeCell ref="S27:T27"/>
    <mergeCell ref="S28:T28"/>
    <mergeCell ref="S30:T30"/>
    <mergeCell ref="S31:T31"/>
    <mergeCell ref="S32:T32"/>
    <mergeCell ref="S33:T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Evaluation test set 1</vt:lpstr>
      <vt:lpstr>Figure Evaluation test set 2</vt:lpstr>
      <vt:lpstr>Thoery Evaluation test set 1</vt:lpstr>
      <vt:lpstr>Thoery Evaluation test set 2</vt:lpstr>
      <vt:lpstr>Thoery Evaluation test set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2023-02-27T14:28:05Z</dcterms:created>
  <dcterms:modified xsi:type="dcterms:W3CDTF">2023-05-31T18:37:41Z</dcterms:modified>
</cp:coreProperties>
</file>