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0" i="1" l="1"/>
  <c r="L9" i="1"/>
  <c r="L8" i="1"/>
  <c r="L7" i="1"/>
  <c r="L6" i="1"/>
  <c r="L5" i="1"/>
  <c r="L4" i="1"/>
  <c r="L3" i="1"/>
  <c r="C16" i="1"/>
  <c r="C15" i="1"/>
  <c r="G19" i="1"/>
  <c r="G18" i="1"/>
  <c r="G17" i="1"/>
  <c r="F12" i="1" l="1"/>
  <c r="H12" i="1" s="1"/>
  <c r="F11" i="1"/>
  <c r="G11" i="1" s="1"/>
  <c r="F10" i="1"/>
  <c r="H10" i="1" s="1"/>
  <c r="F9" i="1"/>
  <c r="G9" i="1" s="1"/>
  <c r="F8" i="1"/>
  <c r="H8" i="1" s="1"/>
  <c r="F7" i="1"/>
  <c r="G7" i="1" s="1"/>
  <c r="F6" i="1"/>
  <c r="H6" i="1" s="1"/>
  <c r="F5" i="1"/>
  <c r="G5" i="1" s="1"/>
  <c r="F4" i="1"/>
  <c r="G4" i="1" s="1"/>
  <c r="F3" i="1"/>
  <c r="G3" i="1" s="1"/>
  <c r="H4" i="1" l="1"/>
  <c r="G12" i="1"/>
  <c r="G8" i="1"/>
  <c r="H11" i="1"/>
  <c r="H7" i="1"/>
  <c r="G14" i="1"/>
  <c r="H3" i="1"/>
  <c r="H9" i="1"/>
  <c r="H5" i="1"/>
  <c r="G15" i="1"/>
  <c r="G10" i="1"/>
  <c r="G6" i="1"/>
  <c r="G16" i="1"/>
  <c r="G13" i="1"/>
</calcChain>
</file>

<file path=xl/sharedStrings.xml><?xml version="1.0" encoding="utf-8"?>
<sst xmlns="http://schemas.openxmlformats.org/spreadsheetml/2006/main" count="56" uniqueCount="47">
  <si>
    <t>ชื่อ</t>
  </si>
  <si>
    <t>เพศ</t>
  </si>
  <si>
    <t>test1</t>
  </si>
  <si>
    <t>test2</t>
  </si>
  <si>
    <t>รายภาค</t>
  </si>
  <si>
    <t>คะแนนรวม</t>
  </si>
  <si>
    <t>เกรด if</t>
  </si>
  <si>
    <t>ผ่านเกณฑ์ 50</t>
  </si>
  <si>
    <t>ระดับ</t>
  </si>
  <si>
    <t>ผลการ</t>
  </si>
  <si>
    <t>จำนวน คน</t>
  </si>
  <si>
    <t>ก</t>
  </si>
  <si>
    <t>ข</t>
  </si>
  <si>
    <t>ค</t>
  </si>
  <si>
    <t>ง</t>
  </si>
  <si>
    <t>จ</t>
  </si>
  <si>
    <t>ฉ</t>
  </si>
  <si>
    <t>ช</t>
  </si>
  <si>
    <t>ซ</t>
  </si>
  <si>
    <t>ฌ</t>
  </si>
  <si>
    <t>ฐ</t>
  </si>
  <si>
    <t>ชาย</t>
  </si>
  <si>
    <t>หญิง</t>
  </si>
  <si>
    <t>80-100</t>
  </si>
  <si>
    <t>A</t>
  </si>
  <si>
    <t>75-79</t>
  </si>
  <si>
    <t>B+</t>
  </si>
  <si>
    <t>70-74</t>
  </si>
  <si>
    <t>B</t>
  </si>
  <si>
    <t>65-69</t>
  </si>
  <si>
    <t>C+</t>
  </si>
  <si>
    <t>60-64</t>
  </si>
  <si>
    <t>C</t>
  </si>
  <si>
    <t>55-59</t>
  </si>
  <si>
    <t>D+</t>
  </si>
  <si>
    <t>50-54</t>
  </si>
  <si>
    <t>D</t>
  </si>
  <si>
    <t>0-49</t>
  </si>
  <si>
    <t>ไม่ผ่าน</t>
  </si>
  <si>
    <t>คะแนนเฉลี่ย</t>
  </si>
  <si>
    <t>สูงสุด</t>
  </si>
  <si>
    <t>ต่ำสุด</t>
  </si>
  <si>
    <t>คะแนนรวม ชาย</t>
  </si>
  <si>
    <t>คะแนนรวม หญิง</t>
  </si>
  <si>
    <t>ผ่านเกณฑ์ทั้งหมด</t>
  </si>
  <si>
    <t>มีผู้หญิงจำนวน กี่คน</t>
  </si>
  <si>
    <t>มีผู้ชายจำนวน กี่คน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</si>
</sst>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Tahoma"/>
      <family val="2"/>
      <charset val="22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9"/>
  <sheetViews>
    <sheetView tabSelected="1" workbookViewId="0">
      <selection activeCell="G4" sqref="G4"/>
    </sheetView>
  </sheetViews>
  <sheetFormatPr defaultRowHeight="14.25" x14ac:dyDescent="0.2"/>
  <cols>
    <col min="1" max="5" width="9" style="1"/>
    <col min="6" max="6" width="14" style="1" customWidth="1"/>
    <col min="7" max="7" width="23.125" style="1" customWidth="1"/>
    <col min="8" max="8" width="32.25" style="1" customWidth="1"/>
    <col min="9" max="16384" width="9" style="1"/>
  </cols>
  <sheetData>
    <row r="2" spans="1:12" x14ac:dyDescent="0.2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J2" s="2" t="s">
        <v>8</v>
      </c>
      <c r="K2" s="2" t="s">
        <v>9</v>
      </c>
      <c r="L2" s="2" t="s">
        <v>10</v>
      </c>
    </row>
    <row r="3" spans="1:12" x14ac:dyDescent="0.2">
      <c r="A3" s="2" t="s">
        <v>11</v>
      </c>
      <c r="B3" s="2" t="s">
        <v>21</v>
      </c>
      <c r="C3" s="2">
        <v>16</v>
      </c>
      <c r="D3" s="2">
        <v>26</v>
      </c>
      <c r="E3" s="2">
        <v>23</v>
      </c>
      <c r="F3" s="2">
        <f>SUM(C3,D3,E3)</f>
        <v>65</v>
      </c>
      <c r="G3" s="2" t="str">
        <f>IF(F3&gt;=80,"A",IF(F3&gt;=75,"B+",IF(F3&gt;=70,"B",IF(F3&gt;=65,"C+",IF(F3&gt;=60,"C",IF(F3&gt;=55,"D+",IF(F3&gt;=50,"D","F")))))))</f>
        <v>C+</v>
      </c>
      <c r="H3" s="2" t="str">
        <f>IF(F3&gt;50,"ผ่าน","ไม่ผ่าน")</f>
        <v>ผ่าน</v>
      </c>
      <c r="J3" s="2" t="s">
        <v>23</v>
      </c>
      <c r="K3" s="2" t="s">
        <v>24</v>
      </c>
      <c r="L3" s="2">
        <f>COUNTIF(G3:G12,"A")</f>
        <v>1</v>
      </c>
    </row>
    <row r="4" spans="1:12" x14ac:dyDescent="0.2">
      <c r="A4" s="2" t="s">
        <v>12</v>
      </c>
      <c r="B4" s="2" t="s">
        <v>22</v>
      </c>
      <c r="C4" s="2">
        <v>17</v>
      </c>
      <c r="D4" s="2">
        <v>27</v>
      </c>
      <c r="E4" s="2">
        <v>36</v>
      </c>
      <c r="F4" s="2">
        <f>SUM(C4,D4,E4)</f>
        <v>80</v>
      </c>
      <c r="G4" s="2" t="str">
        <f t="shared" ref="G4:G12" si="0">IF(F4&gt;=80,"A",IF(F4&gt;=75,"B+",IF(F4&gt;=70,"B",IF(F4&gt;=65,"C+",IF(F4&gt;=60,"C",IF(F4&gt;=55,"D+",IF(F4&gt;=50,"D","F")))))))</f>
        <v>A</v>
      </c>
      <c r="H4" s="2" t="str">
        <f t="shared" ref="H4:H12" si="1">IF(F4&gt;50,"ผ่าน","ไม่ผ่าน")</f>
        <v>ผ่าน</v>
      </c>
      <c r="J4" s="2" t="s">
        <v>25</v>
      </c>
      <c r="K4" s="2" t="s">
        <v>26</v>
      </c>
      <c r="L4" s="2">
        <f>COUNTIF(G3:G12,"B+")</f>
        <v>2</v>
      </c>
    </row>
    <row r="5" spans="1:12" x14ac:dyDescent="0.2">
      <c r="A5" s="2" t="s">
        <v>13</v>
      </c>
      <c r="B5" s="2" t="s">
        <v>21</v>
      </c>
      <c r="C5" s="2">
        <v>10</v>
      </c>
      <c r="D5" s="2">
        <v>11</v>
      </c>
      <c r="E5" s="2">
        <v>25</v>
      </c>
      <c r="F5" s="2">
        <f>SUM(C5,D5,E5)</f>
        <v>46</v>
      </c>
      <c r="G5" s="2" t="str">
        <f t="shared" si="0"/>
        <v>F</v>
      </c>
      <c r="H5" s="2" t="str">
        <f t="shared" si="1"/>
        <v>ไม่ผ่าน</v>
      </c>
      <c r="J5" s="2" t="s">
        <v>27</v>
      </c>
      <c r="K5" s="2" t="s">
        <v>28</v>
      </c>
      <c r="L5" s="2">
        <f>COUNTIF(G3:G12,"B")</f>
        <v>2</v>
      </c>
    </row>
    <row r="6" spans="1:12" x14ac:dyDescent="0.2">
      <c r="A6" s="2" t="s">
        <v>14</v>
      </c>
      <c r="B6" s="2" t="s">
        <v>22</v>
      </c>
      <c r="C6" s="2">
        <v>15</v>
      </c>
      <c r="D6" s="2">
        <v>25</v>
      </c>
      <c r="E6" s="2">
        <v>20</v>
      </c>
      <c r="F6" s="2">
        <f t="shared" ref="F6:F12" si="2">SUM(C6:E6)</f>
        <v>60</v>
      </c>
      <c r="G6" s="2" t="str">
        <f t="shared" si="0"/>
        <v>C</v>
      </c>
      <c r="H6" s="2" t="str">
        <f t="shared" si="1"/>
        <v>ผ่าน</v>
      </c>
      <c r="J6" s="2" t="s">
        <v>29</v>
      </c>
      <c r="K6" s="2" t="s">
        <v>30</v>
      </c>
      <c r="L6" s="2">
        <f>COUNTIF(G3:G12,"C+")</f>
        <v>1</v>
      </c>
    </row>
    <row r="7" spans="1:12" x14ac:dyDescent="0.2">
      <c r="A7" s="2" t="s">
        <v>15</v>
      </c>
      <c r="B7" s="2" t="s">
        <v>21</v>
      </c>
      <c r="C7" s="2">
        <v>20</v>
      </c>
      <c r="D7" s="2">
        <v>20</v>
      </c>
      <c r="E7" s="2">
        <v>35</v>
      </c>
      <c r="F7" s="2">
        <f t="shared" si="2"/>
        <v>75</v>
      </c>
      <c r="G7" s="2" t="str">
        <f t="shared" si="0"/>
        <v>B+</v>
      </c>
      <c r="H7" s="2" t="str">
        <f t="shared" si="1"/>
        <v>ผ่าน</v>
      </c>
      <c r="J7" s="2" t="s">
        <v>31</v>
      </c>
      <c r="K7" s="2" t="s">
        <v>32</v>
      </c>
      <c r="L7" s="2">
        <f>COUNTIF(G3:G12,"C")</f>
        <v>1</v>
      </c>
    </row>
    <row r="8" spans="1:12" x14ac:dyDescent="0.2">
      <c r="A8" s="2" t="s">
        <v>16</v>
      </c>
      <c r="B8" s="2" t="s">
        <v>22</v>
      </c>
      <c r="C8" s="2">
        <v>8</v>
      </c>
      <c r="D8" s="2">
        <v>22</v>
      </c>
      <c r="E8" s="2">
        <v>40</v>
      </c>
      <c r="F8" s="2">
        <f t="shared" si="2"/>
        <v>70</v>
      </c>
      <c r="G8" s="2" t="str">
        <f t="shared" si="0"/>
        <v>B</v>
      </c>
      <c r="H8" s="2" t="str">
        <f t="shared" si="1"/>
        <v>ผ่าน</v>
      </c>
      <c r="J8" s="2" t="s">
        <v>33</v>
      </c>
      <c r="K8" s="2" t="s">
        <v>34</v>
      </c>
      <c r="L8" s="2">
        <f>COUNTIF(G3:G12,"D+")</f>
        <v>0</v>
      </c>
    </row>
    <row r="9" spans="1:12" x14ac:dyDescent="0.2">
      <c r="A9" s="2" t="s">
        <v>17</v>
      </c>
      <c r="B9" s="2" t="s">
        <v>22</v>
      </c>
      <c r="C9" s="2">
        <v>9</v>
      </c>
      <c r="D9" s="2">
        <v>28</v>
      </c>
      <c r="E9" s="2">
        <v>35</v>
      </c>
      <c r="F9" s="2">
        <f t="shared" si="2"/>
        <v>72</v>
      </c>
      <c r="G9" s="2" t="str">
        <f t="shared" si="0"/>
        <v>B</v>
      </c>
      <c r="H9" s="2" t="str">
        <f t="shared" si="1"/>
        <v>ผ่าน</v>
      </c>
      <c r="J9" s="2" t="s">
        <v>35</v>
      </c>
      <c r="K9" s="2" t="s">
        <v>36</v>
      </c>
      <c r="L9" s="2">
        <f>COUNTIF(G3:G12,"D")</f>
        <v>1</v>
      </c>
    </row>
    <row r="10" spans="1:12" x14ac:dyDescent="0.2">
      <c r="A10" s="2" t="s">
        <v>18</v>
      </c>
      <c r="B10" s="2" t="s">
        <v>21</v>
      </c>
      <c r="C10" s="2">
        <v>19</v>
      </c>
      <c r="D10" s="2">
        <v>10</v>
      </c>
      <c r="E10" s="2">
        <v>46</v>
      </c>
      <c r="F10" s="2">
        <f t="shared" si="2"/>
        <v>75</v>
      </c>
      <c r="G10" s="2" t="str">
        <f t="shared" si="0"/>
        <v>B+</v>
      </c>
      <c r="H10" s="2" t="str">
        <f t="shared" si="1"/>
        <v>ผ่าน</v>
      </c>
      <c r="J10" s="2" t="s">
        <v>37</v>
      </c>
      <c r="K10" s="2" t="s">
        <v>38</v>
      </c>
      <c r="L10" s="2">
        <f>COUNTIF(G3:G12,"F")</f>
        <v>2</v>
      </c>
    </row>
    <row r="11" spans="1:12" x14ac:dyDescent="0.2">
      <c r="A11" s="2" t="s">
        <v>19</v>
      </c>
      <c r="B11" s="2" t="s">
        <v>22</v>
      </c>
      <c r="C11" s="2">
        <v>12</v>
      </c>
      <c r="D11" s="2">
        <v>14</v>
      </c>
      <c r="E11" s="2">
        <v>28</v>
      </c>
      <c r="F11" s="2">
        <f t="shared" si="2"/>
        <v>54</v>
      </c>
      <c r="G11" s="2" t="str">
        <f t="shared" si="0"/>
        <v>D</v>
      </c>
      <c r="H11" s="2" t="str">
        <f t="shared" si="1"/>
        <v>ผ่าน</v>
      </c>
    </row>
    <row r="12" spans="1:12" x14ac:dyDescent="0.2">
      <c r="A12" s="2" t="s">
        <v>20</v>
      </c>
      <c r="B12" s="2" t="s">
        <v>22</v>
      </c>
      <c r="C12" s="2">
        <v>11</v>
      </c>
      <c r="D12" s="2">
        <v>12</v>
      </c>
      <c r="E12" s="2">
        <v>20</v>
      </c>
      <c r="F12" s="2">
        <f t="shared" si="2"/>
        <v>43</v>
      </c>
      <c r="G12" s="2" t="str">
        <f t="shared" si="0"/>
        <v>F</v>
      </c>
      <c r="H12" s="2" t="str">
        <f t="shared" si="1"/>
        <v>ไม่ผ่าน</v>
      </c>
    </row>
    <row r="13" spans="1:12" x14ac:dyDescent="0.2">
      <c r="A13" s="2"/>
      <c r="B13" s="2"/>
      <c r="C13" s="2"/>
      <c r="D13" s="2"/>
      <c r="E13" s="2"/>
      <c r="F13" s="2" t="s">
        <v>5</v>
      </c>
      <c r="G13" s="2">
        <f>SUM(F3:F12)</f>
        <v>640</v>
      </c>
    </row>
    <row r="14" spans="1:12" x14ac:dyDescent="0.2">
      <c r="F14" s="2" t="s">
        <v>39</v>
      </c>
      <c r="G14" s="2">
        <f>AVERAGE(F3:F12)</f>
        <v>64</v>
      </c>
    </row>
    <row r="15" spans="1:12" x14ac:dyDescent="0.2">
      <c r="A15" s="3" t="s">
        <v>45</v>
      </c>
      <c r="B15" s="3"/>
      <c r="C15" s="2">
        <f>COUNTIF(B3:B12,"หญิง")</f>
        <v>6</v>
      </c>
      <c r="F15" s="2" t="s">
        <v>40</v>
      </c>
      <c r="G15" s="2">
        <f>MAX(F3:F12)</f>
        <v>80</v>
      </c>
    </row>
    <row r="16" spans="1:12" x14ac:dyDescent="0.2">
      <c r="A16" s="3" t="s">
        <v>46</v>
      </c>
      <c r="B16" s="3"/>
      <c r="C16" s="2">
        <f>COUNTIF(B3:B12,"ชาย")</f>
        <v>4</v>
      </c>
      <c r="F16" s="2" t="s">
        <v>41</v>
      </c>
      <c r="G16" s="2">
        <f>MIN(F3:F13)</f>
        <v>43</v>
      </c>
    </row>
    <row r="17" spans="6:7" x14ac:dyDescent="0.2">
      <c r="F17" s="2" t="s">
        <v>43</v>
      </c>
      <c r="G17" s="2">
        <f>SUMIF(B3:B12,"หญิง",F3:F12)</f>
        <v>379</v>
      </c>
    </row>
    <row r="18" spans="6:7" x14ac:dyDescent="0.2">
      <c r="F18" s="2" t="s">
        <v>42</v>
      </c>
      <c r="G18" s="2">
        <f>SUMIF(B3:B12,"ชาย",F3:F12)</f>
        <v>261</v>
      </c>
    </row>
    <row r="19" spans="6:7" x14ac:dyDescent="0.2">
      <c r="F19" s="2" t="s">
        <v>44</v>
      </c>
      <c r="G19" s="2">
        <f>COUNTIF(H3:H12,"ผ่าน")</f>
        <v>8</v>
      </c>
    </row>
  </sheetData>
  <mergeCells count="2">
    <mergeCell ref="A15:B15"/>
    <mergeCell ref="A16:B1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2017-12-21T03:34:52Z</dcterms:created>
  <dcterms:modified xsi:type="dcterms:W3CDTF">2017-12-28T05:00:14Z</dcterms:modified>
</cp:coreProperties>
</file>