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E63DFF11-2FD3-AD4C-81B4-3544610F802A}" xr6:coauthVersionLast="45" xr6:coauthVersionMax="45" xr10:uidLastSave="{00000000-0000-0000-0000-000000000000}"/>
  <bookViews>
    <workbookView xWindow="200" yWindow="460" windowWidth="33560" windowHeight="19480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Tabelle1" sheetId="5" r:id="rId5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M13" i="2"/>
  <c r="K21" i="2"/>
  <c r="J5" i="1"/>
  <c r="G3" i="1"/>
  <c r="C19" i="4"/>
  <c r="C13" i="4"/>
  <c r="C14" i="4"/>
  <c r="C12" i="4"/>
  <c r="E17" i="1" l="1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5" i="4" s="1"/>
  <c r="H5" i="4"/>
  <c r="K9" i="1"/>
  <c r="I2" i="2"/>
  <c r="I3" i="2"/>
  <c r="I10" i="2"/>
  <c r="B10" i="3"/>
  <c r="B9" i="3"/>
  <c r="C16" i="4" l="1"/>
  <c r="C17" i="4" s="1"/>
  <c r="C18" i="4" l="1"/>
  <c r="C20" i="4" s="1"/>
  <c r="C21" i="4" l="1"/>
  <c r="C22" i="4" l="1"/>
  <c r="C23" i="4" s="1"/>
  <c r="C24" i="4" s="1"/>
  <c r="C25" i="4" s="1"/>
  <c r="C26" i="4" s="1"/>
  <c r="C27" i="4" s="1"/>
  <c r="C28" i="4" l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l="1"/>
  <c r="C45" i="4" s="1"/>
  <c r="C46" i="4" s="1"/>
  <c r="C47" i="4" s="1"/>
  <c r="C48" i="4" l="1"/>
  <c r="C49" i="4" s="1"/>
  <c r="C50" i="4" s="1"/>
  <c r="C51" i="4" s="1"/>
  <c r="C52" i="4" s="1"/>
  <c r="C53" i="4" s="1"/>
  <c r="C54" i="4" s="1"/>
  <c r="C55" i="4" s="1"/>
  <c r="C56" i="4" s="1"/>
  <c r="C57" i="4" s="1"/>
</calcChain>
</file>

<file path=xl/sharedStrings.xml><?xml version="1.0" encoding="utf-8"?>
<sst xmlns="http://schemas.openxmlformats.org/spreadsheetml/2006/main" count="282" uniqueCount="144">
  <si>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</si>
  <si>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</si>
  <si>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</si>
  <si>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</si>
  <si>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</si>
  <si>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</si>
  <si>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</si>
  <si>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</si>
  <si>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</si>
  <si>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</si>
  <si>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</si>
  <si>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</si>
  <si>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</si>
  <si>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</si>
  <si>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</si>
  <si>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</si>
  <si>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</si>
  <si>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</si>
  <si>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</si>
  <si>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</si>
  <si>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</si>
  <si>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</si>
  <si>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</si>
  <si>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</si>
  <si>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</si>
  <si>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</si>
  <si>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</si>
  <si>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</si>
  <si>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</si>
  <si>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</si>
  <si>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</si>
  <si>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</si>
  <si>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</si>
  <si>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</si>
  <si>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</si>
  <si>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</si>
  <si>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</si>
  <si>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</si>
  <si>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</si>
  <si>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</si>
  <si>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</si>
  <si>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</si>
  <si>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</si>
  <si>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</si>
  <si>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</si>
  <si>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</si>
  <si>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</si>
  <si>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</si>
  <si>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</si>
  <si>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</si>
  <si>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</si>
  <si>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</si>
  <si>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</si>
  <si>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</si>
  <si>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</si>
  <si>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</si>
  <si>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</si>
  <si>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</si>
  <si>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</si>
  <si>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</si>
  <si>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</si>
  <si>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</si>
  <si>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</si>
  <si>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</si>
  <si>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</si>
  <si>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</si>
  <si>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</si>
  <si>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</si>
  <si>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</si>
  <si>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</si>
  <si>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</si>
  <si>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</si>
  <si>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</si>
  <si>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</si>
  <si>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</si>
  <si>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</si>
  <si>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</si>
  <si>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</si>
  <si>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</si>
  <si>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</si>
  <si>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</si>
  <si>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</si>
  <si>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</si>
  <si>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</si>
  <si>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</si>
  <si>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</si>
  <si>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</si>
  <si>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</si>
  <si>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</si>
  <si>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</si>
  <si>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</si>
  <si>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</si>
  <si>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</si>
  <si>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</si>
  <si>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</si>
  <si>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</si>
  <si>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Model / View / Presenter</t>
  </si>
  <si>
    <t>IDE</t>
  </si>
  <si>
    <t>Sugi - 5.1: LoginService erstellen. LoginModel, LoginPresenter, LoginView und LoginViewImpl Logikfehler
beheben und kommentieren Login; viele Korrekturen durchführen. Javadoc. Datenbank Zugriff mit Login testen - 10 Std</t>
  </si>
  <si>
    <t>Model / Presenter / Database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</si>
  <si>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</si>
  <si>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</si>
  <si>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 xml:space="preserve">Dummydaten 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</si>
  <si>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</si>
  <si>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</si>
  <si>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</si>
  <si>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</si>
  <si>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</si>
  <si>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</si>
  <si>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</si>
  <si>
    <t>IDs durch Datum 
oder PatNamen ersetzen</t>
  </si>
  <si>
    <t>gaupa1, selvs1</t>
  </si>
  <si>
    <t>Baustellen fertigstellen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</si>
  <si>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</si>
  <si>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</si>
  <si>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</si>
  <si>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</si>
  <si>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</si>
  <si>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</si>
  <si>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</si>
  <si>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- 5 Std</t>
  </si>
  <si>
    <t>Marko - Datenbank INSERT SCRIPT schreiben für Demonstration und befüllen mit reports und diagnosen - 4 Std</t>
  </si>
  <si>
    <t>Marko - Annotation JPA, Autoincrement Problem - 2 Std</t>
  </si>
  <si>
    <t>Marko - Screencast Demonstration planen und aufnehmen, Video konvertieren hochladen - 1.5 Std
Sugi - Codeinspection und allfällige Error-Meldungen behandeln  - 1 Std</t>
  </si>
  <si>
    <t>View</t>
  </si>
  <si>
    <t>Model / View</t>
  </si>
  <si>
    <t>Datenbank mit Patienten und Doktoren befüllen</t>
  </si>
  <si>
    <t>Model / Database</t>
  </si>
  <si>
    <t>Code Inspection</t>
  </si>
  <si>
    <t>Gesamtprojekt scannen und allfällige Fehler beheben</t>
  </si>
  <si>
    <t>Marko - Berechtigung einrichten - 1Std
Alain - Berechtigung einrichten und Sysout entfernen -1 Std</t>
  </si>
  <si>
    <t>Sugi - Selenium Versuch Vorlage jUnit zu erstellen - 3 Std
Janahan Scrum berechnen und fertigstellen - (vakant</t>
  </si>
  <si>
    <t>Sugi - 1.1: Navigationskonzept - 1 Std
Sugi - 1.2 bis 1.3: Layout Designs in der Gruppe - 3 Std 
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</si>
  <si>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Start Sprint 3</t>
  </si>
  <si>
    <t>Sugi - 2.6: Bei allen Entitäten JPA Annotation machen - 3 Std
Sugi/Janahan Entiitäten JPA Annotationen machen - 2 Std</t>
  </si>
  <si>
    <t>Alain - : MVP Modelierung  5 Std
Marko-: MVP Modelierung 5 Std
Sugi - 5.1: Scrum mit Jana, lauffähiges JPA Konfiguration auf Eclipse/Intellij,
              Login Prozess mit JPA testen - 9 Std
Janahan - 5.1: Scrum mit Sugi, lauffähiges JPA - 5</t>
  </si>
  <si>
    <t>Sugi - 2.2: Mit Janahan ER-Diagramm kontrollieren - 3 Std
Janahan -2.2: Mit Sugi ER-Diagramm kontrollieren -3 Std</t>
  </si>
  <si>
    <t xml:space="preserve">Klassendiagramm aktualisieren, ER-Diagramm überprüfen. </t>
  </si>
  <si>
    <t>Datenabnk: ER Modell</t>
  </si>
  <si>
    <t>Database</t>
  </si>
  <si>
    <t>Korrektur Design; JPA Annotation, Verknüpfung mit dem Presenter</t>
  </si>
  <si>
    <t>cancelled</t>
  </si>
  <si>
    <t xml:space="preserve">UI Korrektur 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</si>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</sst>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23"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6" totalsRowShown="0" headerRowDxfId="12">
  <autoFilter ref="A1:L26" xr:uid="{CD61C43E-D25A-5443-81A6-B90EBB9FCC84}"/>
  <tableColumns count="12">
    <tableColumn id="1" xr3:uid="{68FC7359-A3EC-0A46-81A4-AF65DCEF8136}" name="ID" dataDxfId="11"/>
    <tableColumn id="2" xr3:uid="{AFD358FE-B293-1B45-8566-B789BDCDA3C1}" name="Sprint" dataDxfId="10"/>
    <tableColumn id="3" xr3:uid="{EAD33B73-90D5-CD44-AC46-0DB4B4C461AC}" name="Name" dataDxfId="9"/>
    <tableColumn id="4" xr3:uid="{D7091834-736D-324A-8E05-E56CF91E4DB0}" name="Description" dataDxfId="8"/>
    <tableColumn id="5" xr3:uid="{FABE7295-8545-8A4F-864A-AE341C471F2B}" name="Components" dataDxfId="7"/>
    <tableColumn id="6" xr3:uid="{E935D23C-981E-9646-8C64-6FF75273C0D8}" name="Owner" dataDxfId="6"/>
    <tableColumn id="7" xr3:uid="{5BB55267-665B-5845-A754-3FAD7D8494D2}" name="Reviewer" dataDxfId="5"/>
    <tableColumn id="8" xr3:uid="{A0577916-38F8-354A-AAAE-44ABAACE6486}" name="Priority " dataDxfId="4"/>
    <tableColumn id="9" xr3:uid="{80641311-7238-A342-A422-546053205B8E}" name="Effort Plan Original" dataDxfId="3"/>
    <tableColumn id="10" xr3:uid="{E2C1C55E-8BD9-254F-B387-19943B09D3D7}" name="Effort Plan Updated" dataDxfId="2"/>
    <tableColumn id="11" xr3:uid="{6FF5AA7E-E8EA-6644-84FF-E832CF93BE4C}" name="Effort Actual" dataDxfId="1"/>
    <tableColumn id="12" xr3:uid="{2510C7CA-B713-FE4C-9D58-7E94954CD50B}" name="Status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4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13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16</v>
      </c>
      <c r="C1" s="12" t="s">
        <v>31</v>
      </c>
    </row>
    <row r="2" spans="1:3" x14ac:dyDescent="0.2">
      <c r="A2" s="13" t="s">
        <v>19</v>
      </c>
      <c r="B2" s="13" t="s">
        <v>26</v>
      </c>
      <c r="C2" s="13" t="s">
        <v>32</v>
      </c>
    </row>
    <row r="3" spans="1:3" x14ac:dyDescent="0.2">
      <c r="A3" s="13" t="s">
        <v>20</v>
      </c>
      <c r="B3" s="13" t="s">
        <v>25</v>
      </c>
      <c r="C3" s="13" t="s">
        <v>32</v>
      </c>
    </row>
    <row r="4" spans="1:3" x14ac:dyDescent="0.2">
      <c r="A4" s="13" t="s">
        <v>33</v>
      </c>
      <c r="B4" s="13" t="s">
        <v>30</v>
      </c>
      <c r="C4" s="13" t="s">
        <v>35</v>
      </c>
    </row>
    <row r="5" spans="1:3" x14ac:dyDescent="0.2">
      <c r="A5" s="13" t="s">
        <v>21</v>
      </c>
      <c r="B5" s="13" t="s">
        <v>27</v>
      </c>
      <c r="C5" s="13" t="s">
        <v>32</v>
      </c>
    </row>
    <row r="6" spans="1:3" x14ac:dyDescent="0.2">
      <c r="A6" s="13" t="s">
        <v>23</v>
      </c>
      <c r="B6" s="13" t="s">
        <v>24</v>
      </c>
      <c r="C6" s="13" t="s">
        <v>32</v>
      </c>
    </row>
    <row r="7" spans="1:3" x14ac:dyDescent="0.2">
      <c r="A7" s="13" t="s">
        <v>34</v>
      </c>
      <c r="B7" s="13" t="s">
        <v>22</v>
      </c>
      <c r="C7" s="13" t="s">
        <v>32</v>
      </c>
    </row>
    <row r="8" spans="1:3" x14ac:dyDescent="0.2">
      <c r="A8" s="13"/>
      <c r="B8" s="13"/>
      <c r="C8" s="13"/>
    </row>
    <row r="9" spans="1:3" x14ac:dyDescent="0.2">
      <c r="A9" s="13" t="s">
        <v>36</v>
      </c>
      <c r="B9" s="14" t="str">
        <f>HYPERLINK("https://github.com/vgj1","vgj1")</f>
        <v>vgj1</v>
      </c>
      <c r="C9" s="13" t="s">
        <v>38</v>
      </c>
    </row>
    <row r="10" spans="1:3" x14ac:dyDescent="0.2">
      <c r="A10" s="13" t="s">
        <v>37</v>
      </c>
      <c r="B10" s="14" t="str">
        <f>HYPERLINK("https://github.com/prm2","prm2")</f>
        <v>prm2</v>
      </c>
      <c r="C10" s="13" t="s">
        <v>38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zoomScale="131" zoomScaleNormal="137" workbookViewId="0">
      <selection activeCell="A6" sqref="A6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9</v>
      </c>
      <c r="C1" s="6" t="s">
        <v>2</v>
      </c>
      <c r="D1" s="6" t="s">
        <v>3</v>
      </c>
      <c r="E1" s="6" t="s">
        <v>13</v>
      </c>
      <c r="F1" s="31" t="s">
        <v>14</v>
      </c>
      <c r="G1" s="6" t="s">
        <v>12</v>
      </c>
      <c r="H1" s="6" t="s">
        <v>4</v>
      </c>
    </row>
    <row r="2" spans="1:11" s="1" customFormat="1" ht="38" customHeight="1" x14ac:dyDescent="0.2">
      <c r="A2" s="5">
        <v>1</v>
      </c>
      <c r="B2" s="5" t="s">
        <v>28</v>
      </c>
      <c r="C2" s="2" t="s">
        <v>45</v>
      </c>
      <c r="D2" s="4" t="s">
        <v>5</v>
      </c>
      <c r="E2" s="4">
        <v>42</v>
      </c>
      <c r="F2" s="5">
        <v>57</v>
      </c>
      <c r="G2" s="5">
        <v>59</v>
      </c>
      <c r="H2" s="30" t="s">
        <v>93</v>
      </c>
      <c r="J2" s="7"/>
      <c r="K2" s="8"/>
    </row>
    <row r="3" spans="1:11" s="1" customFormat="1" ht="77" customHeight="1" x14ac:dyDescent="0.2">
      <c r="A3" s="5">
        <v>2</v>
      </c>
      <c r="B3" s="5" t="s">
        <v>43</v>
      </c>
      <c r="C3" s="9" t="s">
        <v>82</v>
      </c>
      <c r="D3" s="4" t="s">
        <v>5</v>
      </c>
      <c r="E3" s="4">
        <v>84</v>
      </c>
      <c r="F3" s="5">
        <f>106-18-6</f>
        <v>82</v>
      </c>
      <c r="G3" s="5">
        <f>132-17-14-11</f>
        <v>90</v>
      </c>
      <c r="H3" s="30" t="s">
        <v>93</v>
      </c>
      <c r="J3" s="7"/>
      <c r="K3" s="8"/>
    </row>
    <row r="4" spans="1:11" s="1" customFormat="1" ht="85" customHeight="1" x14ac:dyDescent="0.2">
      <c r="A4" s="23">
        <v>3</v>
      </c>
      <c r="B4" s="23" t="s">
        <v>41</v>
      </c>
      <c r="C4" s="24" t="s">
        <v>48</v>
      </c>
      <c r="D4" s="25" t="s">
        <v>5</v>
      </c>
      <c r="E4" s="25">
        <v>20</v>
      </c>
      <c r="F4" s="23">
        <v>18</v>
      </c>
      <c r="G4" s="23">
        <v>25</v>
      </c>
      <c r="H4" s="30" t="s">
        <v>93</v>
      </c>
      <c r="J4" s="7"/>
      <c r="K4" s="8"/>
    </row>
    <row r="5" spans="1:11" ht="103" customHeight="1" x14ac:dyDescent="0.2">
      <c r="A5" s="5">
        <v>4</v>
      </c>
      <c r="B5" s="5" t="s">
        <v>42</v>
      </c>
      <c r="C5" s="2" t="s">
        <v>47</v>
      </c>
      <c r="D5" s="4" t="s">
        <v>6</v>
      </c>
      <c r="E5" s="4">
        <v>25</v>
      </c>
      <c r="H5" s="26" t="s">
        <v>141</v>
      </c>
      <c r="J5" s="7">
        <f>SUM(G3:G6)</f>
        <v>132</v>
      </c>
      <c r="K5" s="8"/>
    </row>
    <row r="6" spans="1:11" ht="84" customHeight="1" x14ac:dyDescent="0.2">
      <c r="A6" s="5">
        <v>5</v>
      </c>
      <c r="B6" s="4" t="s">
        <v>39</v>
      </c>
      <c r="C6" s="2" t="s">
        <v>46</v>
      </c>
      <c r="D6" s="4" t="s">
        <v>6</v>
      </c>
      <c r="E6" s="4">
        <v>5</v>
      </c>
      <c r="F6" s="5">
        <v>6</v>
      </c>
      <c r="G6" s="5">
        <v>17</v>
      </c>
      <c r="H6" s="30" t="s">
        <v>93</v>
      </c>
    </row>
    <row r="7" spans="1:11" ht="32" x14ac:dyDescent="0.2">
      <c r="A7" s="19">
        <v>6</v>
      </c>
      <c r="B7" s="19" t="s">
        <v>40</v>
      </c>
      <c r="C7" s="20" t="s">
        <v>49</v>
      </c>
      <c r="D7" s="21" t="s">
        <v>5</v>
      </c>
      <c r="E7" s="21">
        <v>25</v>
      </c>
      <c r="F7" s="19"/>
      <c r="G7" s="22"/>
      <c r="H7" s="26" t="s">
        <v>141</v>
      </c>
    </row>
    <row r="8" spans="1:11" ht="48" x14ac:dyDescent="0.2">
      <c r="A8" s="5">
        <v>7</v>
      </c>
      <c r="B8" s="5" t="s">
        <v>44</v>
      </c>
      <c r="C8" s="2" t="s">
        <v>94</v>
      </c>
      <c r="D8" s="4" t="s">
        <v>7</v>
      </c>
      <c r="E8" s="4">
        <v>15</v>
      </c>
      <c r="H8" s="26" t="s">
        <v>141</v>
      </c>
    </row>
    <row r="9" spans="1:11" x14ac:dyDescent="0.2">
      <c r="K9">
        <f>6*14</f>
        <v>84</v>
      </c>
    </row>
    <row r="14" spans="1:11" x14ac:dyDescent="0.2">
      <c r="K14" t="s">
        <v>29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3" zoomScale="115" zoomScaleNormal="115" workbookViewId="0">
      <selection activeCell="C27" sqref="C27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3" s="11" customFormat="1" ht="32" x14ac:dyDescent="0.2">
      <c r="A1" s="11" t="s">
        <v>0</v>
      </c>
      <c r="B1" s="11" t="s">
        <v>10</v>
      </c>
      <c r="C1" s="11" t="s">
        <v>1</v>
      </c>
      <c r="D1" s="11" t="s">
        <v>2</v>
      </c>
      <c r="E1" s="31" t="s">
        <v>11</v>
      </c>
      <c r="F1" s="31" t="s">
        <v>8</v>
      </c>
      <c r="G1" s="31" t="s">
        <v>15</v>
      </c>
      <c r="H1" s="31" t="s">
        <v>3</v>
      </c>
      <c r="I1" s="31" t="s">
        <v>13</v>
      </c>
      <c r="J1" s="31" t="s">
        <v>14</v>
      </c>
      <c r="K1" s="31" t="s">
        <v>12</v>
      </c>
      <c r="L1" s="31" t="s">
        <v>4</v>
      </c>
    </row>
    <row r="2" spans="1:13" ht="32" x14ac:dyDescent="0.2">
      <c r="A2" s="5">
        <v>1.1000000000000001</v>
      </c>
      <c r="B2" s="5">
        <v>1</v>
      </c>
      <c r="C2" s="5" t="s">
        <v>50</v>
      </c>
      <c r="D2" s="28" t="s">
        <v>58</v>
      </c>
      <c r="E2" s="5" t="s">
        <v>124</v>
      </c>
      <c r="F2" s="5" t="s">
        <v>67</v>
      </c>
      <c r="G2" s="5" t="s">
        <v>67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93</v>
      </c>
    </row>
    <row r="3" spans="1:13" ht="32" x14ac:dyDescent="0.2">
      <c r="A3" s="5">
        <v>1.2</v>
      </c>
      <c r="B3" s="5">
        <v>1</v>
      </c>
      <c r="C3" s="5" t="s">
        <v>66</v>
      </c>
      <c r="D3" s="28" t="s">
        <v>65</v>
      </c>
      <c r="E3" s="5" t="s">
        <v>96</v>
      </c>
      <c r="F3" s="5" t="s">
        <v>67</v>
      </c>
      <c r="G3" s="5" t="s">
        <v>67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93</v>
      </c>
    </row>
    <row r="4" spans="1:13" ht="32" x14ac:dyDescent="0.2">
      <c r="A4" s="5">
        <v>1.3</v>
      </c>
      <c r="B4" s="5">
        <v>1</v>
      </c>
      <c r="C4" s="5" t="s">
        <v>51</v>
      </c>
      <c r="D4" s="28" t="s">
        <v>59</v>
      </c>
      <c r="E4" s="5" t="s">
        <v>124</v>
      </c>
      <c r="F4" s="5" t="s">
        <v>69</v>
      </c>
      <c r="G4" s="5" t="s">
        <v>24</v>
      </c>
      <c r="H4" s="5" t="s">
        <v>6</v>
      </c>
      <c r="I4" s="5">
        <v>4</v>
      </c>
      <c r="J4" s="5">
        <v>12</v>
      </c>
      <c r="K4" s="5">
        <v>18</v>
      </c>
      <c r="L4" s="5" t="s">
        <v>93</v>
      </c>
    </row>
    <row r="5" spans="1:13" ht="32" x14ac:dyDescent="0.2">
      <c r="A5" s="5">
        <v>1.4</v>
      </c>
      <c r="B5" s="5">
        <v>1</v>
      </c>
      <c r="C5" s="5" t="s">
        <v>52</v>
      </c>
      <c r="D5" s="28" t="s">
        <v>60</v>
      </c>
      <c r="E5" s="5" t="s">
        <v>124</v>
      </c>
      <c r="F5" s="5" t="s">
        <v>68</v>
      </c>
      <c r="G5" s="5" t="s">
        <v>69</v>
      </c>
      <c r="H5" s="5" t="s">
        <v>5</v>
      </c>
      <c r="I5" s="5">
        <v>4</v>
      </c>
      <c r="J5" s="5">
        <v>1</v>
      </c>
      <c r="K5" s="5">
        <v>3</v>
      </c>
      <c r="L5" s="5" t="s">
        <v>93</v>
      </c>
    </row>
    <row r="6" spans="1:13" ht="32" x14ac:dyDescent="0.2">
      <c r="A6" s="5">
        <v>1.5</v>
      </c>
      <c r="B6" s="5">
        <v>1</v>
      </c>
      <c r="C6" s="5" t="s">
        <v>53</v>
      </c>
      <c r="D6" s="28" t="s">
        <v>61</v>
      </c>
      <c r="E6" s="5" t="s">
        <v>124</v>
      </c>
      <c r="F6" s="5" t="s">
        <v>24</v>
      </c>
      <c r="G6" s="5" t="s">
        <v>27</v>
      </c>
      <c r="H6" s="5" t="s">
        <v>5</v>
      </c>
      <c r="I6" s="5">
        <v>4</v>
      </c>
      <c r="J6" s="5">
        <v>6</v>
      </c>
      <c r="K6" s="5">
        <v>6</v>
      </c>
      <c r="L6" s="5" t="s">
        <v>93</v>
      </c>
    </row>
    <row r="7" spans="1:13" ht="32" x14ac:dyDescent="0.2">
      <c r="A7" s="5">
        <v>1.6</v>
      </c>
      <c r="B7" s="5">
        <v>1</v>
      </c>
      <c r="C7" s="5" t="s">
        <v>54</v>
      </c>
      <c r="D7" s="28" t="s">
        <v>62</v>
      </c>
      <c r="E7" s="5" t="s">
        <v>124</v>
      </c>
      <c r="F7" s="5" t="s">
        <v>25</v>
      </c>
      <c r="G7" s="5" t="s">
        <v>68</v>
      </c>
      <c r="H7" s="5" t="s">
        <v>6</v>
      </c>
      <c r="I7" s="5">
        <v>4</v>
      </c>
      <c r="J7" s="5">
        <v>6</v>
      </c>
      <c r="K7" s="5">
        <v>6</v>
      </c>
      <c r="L7" s="5" t="s">
        <v>93</v>
      </c>
    </row>
    <row r="8" spans="1:13" ht="32" x14ac:dyDescent="0.2">
      <c r="A8" s="5">
        <v>1.7</v>
      </c>
      <c r="B8" s="5">
        <v>1</v>
      </c>
      <c r="C8" s="5" t="s">
        <v>55</v>
      </c>
      <c r="D8" s="28" t="s">
        <v>63</v>
      </c>
      <c r="E8" s="5" t="s">
        <v>124</v>
      </c>
      <c r="F8" s="5" t="s">
        <v>27</v>
      </c>
      <c r="G8" s="5" t="s">
        <v>22</v>
      </c>
      <c r="H8" s="5" t="s">
        <v>6</v>
      </c>
      <c r="I8" s="5">
        <v>4</v>
      </c>
      <c r="J8" s="5">
        <v>3</v>
      </c>
      <c r="K8" s="5">
        <v>3</v>
      </c>
      <c r="L8" s="5" t="s">
        <v>93</v>
      </c>
    </row>
    <row r="9" spans="1:13" ht="32" x14ac:dyDescent="0.2">
      <c r="A9" s="5">
        <v>1.8</v>
      </c>
      <c r="B9" s="5">
        <v>1</v>
      </c>
      <c r="C9" s="5" t="s">
        <v>56</v>
      </c>
      <c r="D9" s="28" t="s">
        <v>64</v>
      </c>
      <c r="E9" s="5" t="s">
        <v>124</v>
      </c>
      <c r="F9" s="5" t="s">
        <v>22</v>
      </c>
      <c r="G9" s="5" t="s">
        <v>25</v>
      </c>
      <c r="H9" s="5" t="s">
        <v>6</v>
      </c>
      <c r="I9" s="5">
        <v>4</v>
      </c>
      <c r="J9" s="5">
        <v>3</v>
      </c>
      <c r="K9" s="5">
        <v>3</v>
      </c>
      <c r="L9" s="5" t="s">
        <v>93</v>
      </c>
    </row>
    <row r="10" spans="1:13" ht="49" customHeight="1" x14ac:dyDescent="0.2">
      <c r="A10" s="5">
        <v>1.9</v>
      </c>
      <c r="B10" s="5">
        <v>1</v>
      </c>
      <c r="C10" s="5" t="s">
        <v>57</v>
      </c>
      <c r="D10" s="28" t="s">
        <v>70</v>
      </c>
      <c r="E10" s="5" t="s">
        <v>125</v>
      </c>
      <c r="F10" s="5" t="s">
        <v>24</v>
      </c>
      <c r="G10" s="5" t="s">
        <v>22</v>
      </c>
      <c r="H10" s="5" t="s">
        <v>5</v>
      </c>
      <c r="I10" s="5">
        <f>6*2</f>
        <v>12</v>
      </c>
      <c r="J10" s="5">
        <v>15</v>
      </c>
      <c r="K10" s="5">
        <v>17</v>
      </c>
      <c r="L10" s="5" t="s">
        <v>93</v>
      </c>
    </row>
    <row r="11" spans="1:13" ht="49" customHeight="1" x14ac:dyDescent="0.2">
      <c r="A11" s="5">
        <v>2.2000000000000002</v>
      </c>
      <c r="B11" s="5">
        <v>2</v>
      </c>
      <c r="C11" s="5" t="s">
        <v>138</v>
      </c>
      <c r="D11" s="28" t="s">
        <v>137</v>
      </c>
      <c r="E11" s="5" t="s">
        <v>139</v>
      </c>
      <c r="F11" s="5" t="s">
        <v>68</v>
      </c>
      <c r="G11" s="5" t="s">
        <v>27</v>
      </c>
      <c r="H11" s="5" t="s">
        <v>5</v>
      </c>
      <c r="I11" s="5">
        <v>2</v>
      </c>
      <c r="J11" s="5">
        <v>2</v>
      </c>
      <c r="K11" s="5">
        <v>3</v>
      </c>
      <c r="L11" s="5" t="s">
        <v>93</v>
      </c>
    </row>
    <row r="12" spans="1:13" ht="41" customHeight="1" x14ac:dyDescent="0.2">
      <c r="A12" s="5">
        <v>2.21</v>
      </c>
      <c r="B12" s="5">
        <v>2</v>
      </c>
      <c r="C12" s="4" t="s">
        <v>83</v>
      </c>
      <c r="D12" s="28" t="s">
        <v>140</v>
      </c>
      <c r="E12" s="5" t="s">
        <v>96</v>
      </c>
      <c r="F12" s="5" t="s">
        <v>68</v>
      </c>
      <c r="G12" s="5" t="s">
        <v>25</v>
      </c>
      <c r="H12" s="5" t="s">
        <v>5</v>
      </c>
      <c r="I12" s="5">
        <v>8</v>
      </c>
      <c r="J12" s="5">
        <v>14</v>
      </c>
      <c r="K12" s="5">
        <v>14</v>
      </c>
      <c r="L12" s="5" t="s">
        <v>93</v>
      </c>
    </row>
    <row r="13" spans="1:13" ht="41" customHeight="1" x14ac:dyDescent="0.2">
      <c r="A13" s="5">
        <v>3.1</v>
      </c>
      <c r="B13" s="5">
        <v>2</v>
      </c>
      <c r="C13" s="5" t="s">
        <v>102</v>
      </c>
      <c r="D13" s="28" t="s">
        <v>126</v>
      </c>
      <c r="E13" s="5" t="s">
        <v>127</v>
      </c>
      <c r="F13" s="5" t="s">
        <v>24</v>
      </c>
      <c r="G13" s="5" t="s">
        <v>69</v>
      </c>
      <c r="H13" s="5" t="s">
        <v>5</v>
      </c>
      <c r="I13" s="5">
        <v>1</v>
      </c>
      <c r="J13" s="5">
        <v>7</v>
      </c>
      <c r="K13" s="5">
        <v>10</v>
      </c>
      <c r="L13" s="5" t="s">
        <v>93</v>
      </c>
      <c r="M13">
        <f>SUM(J11:J21)</f>
        <v>106</v>
      </c>
    </row>
    <row r="14" spans="1:13" ht="38" customHeight="1" x14ac:dyDescent="0.2">
      <c r="A14" s="5">
        <v>2.2999999999999998</v>
      </c>
      <c r="B14" s="5">
        <v>2</v>
      </c>
      <c r="C14" s="4" t="s">
        <v>84</v>
      </c>
      <c r="D14" s="28" t="s">
        <v>140</v>
      </c>
      <c r="E14" s="5" t="s">
        <v>96</v>
      </c>
      <c r="F14" s="5" t="s">
        <v>27</v>
      </c>
      <c r="G14" s="5" t="s">
        <v>26</v>
      </c>
      <c r="H14" s="5" t="s">
        <v>5</v>
      </c>
      <c r="I14" s="5">
        <v>8</v>
      </c>
      <c r="J14" s="5">
        <v>9</v>
      </c>
      <c r="K14" s="5">
        <v>9</v>
      </c>
      <c r="L14" s="32" t="s">
        <v>141</v>
      </c>
    </row>
    <row r="15" spans="1:13" ht="32" x14ac:dyDescent="0.2">
      <c r="A15" s="5">
        <v>2.4</v>
      </c>
      <c r="B15" s="5">
        <v>2</v>
      </c>
      <c r="C15" s="4" t="s">
        <v>85</v>
      </c>
      <c r="D15" s="28" t="s">
        <v>140</v>
      </c>
      <c r="E15" s="5" t="s">
        <v>96</v>
      </c>
      <c r="F15" s="5" t="s">
        <v>22</v>
      </c>
      <c r="G15" s="5" t="s">
        <v>25</v>
      </c>
      <c r="H15" s="5" t="s">
        <v>6</v>
      </c>
      <c r="I15" s="5">
        <v>8</v>
      </c>
      <c r="J15" s="5">
        <v>9</v>
      </c>
      <c r="K15" s="5">
        <v>10</v>
      </c>
      <c r="L15" s="32" t="s">
        <v>141</v>
      </c>
    </row>
    <row r="16" spans="1:13" ht="34" customHeight="1" x14ac:dyDescent="0.2">
      <c r="A16" s="5">
        <v>3.2</v>
      </c>
      <c r="B16" s="5">
        <v>2</v>
      </c>
      <c r="C16" s="4" t="s">
        <v>86</v>
      </c>
      <c r="D16" s="28" t="s">
        <v>140</v>
      </c>
      <c r="E16" s="5" t="s">
        <v>96</v>
      </c>
      <c r="F16" s="5" t="s">
        <v>24</v>
      </c>
      <c r="G16" s="5" t="s">
        <v>69</v>
      </c>
      <c r="H16" s="5" t="s">
        <v>5</v>
      </c>
      <c r="I16" s="5">
        <v>8</v>
      </c>
      <c r="J16" s="5">
        <v>11</v>
      </c>
      <c r="K16" s="5">
        <v>11</v>
      </c>
      <c r="L16" s="5" t="s">
        <v>93</v>
      </c>
    </row>
    <row r="17" spans="1:12" ht="30" customHeight="1" x14ac:dyDescent="0.2">
      <c r="A17" s="5">
        <v>2.6</v>
      </c>
      <c r="B17" s="5">
        <v>2</v>
      </c>
      <c r="C17" s="4" t="s">
        <v>87</v>
      </c>
      <c r="D17" s="28" t="s">
        <v>140</v>
      </c>
      <c r="E17" s="5" t="s">
        <v>96</v>
      </c>
      <c r="F17" s="5" t="s">
        <v>69</v>
      </c>
      <c r="G17" s="5" t="s">
        <v>24</v>
      </c>
      <c r="H17" s="5" t="s">
        <v>6</v>
      </c>
      <c r="I17" s="5">
        <v>5</v>
      </c>
      <c r="J17" s="5">
        <v>6</v>
      </c>
      <c r="K17" s="5">
        <v>3</v>
      </c>
      <c r="L17" s="5" t="s">
        <v>93</v>
      </c>
    </row>
    <row r="18" spans="1:12" ht="31" customHeight="1" x14ac:dyDescent="0.2">
      <c r="A18" s="5">
        <v>2.7</v>
      </c>
      <c r="B18" s="5">
        <v>2</v>
      </c>
      <c r="C18" s="4" t="s">
        <v>88</v>
      </c>
      <c r="D18" s="28" t="s">
        <v>140</v>
      </c>
      <c r="E18" s="5" t="s">
        <v>96</v>
      </c>
      <c r="F18" s="5" t="s">
        <v>69</v>
      </c>
      <c r="G18" s="5" t="s">
        <v>24</v>
      </c>
      <c r="H18" s="5" t="s">
        <v>5</v>
      </c>
      <c r="I18" s="5">
        <v>8</v>
      </c>
      <c r="J18" s="5">
        <v>10</v>
      </c>
      <c r="K18" s="5">
        <v>14</v>
      </c>
      <c r="L18" s="5" t="s">
        <v>93</v>
      </c>
    </row>
    <row r="19" spans="1:12" ht="36" customHeight="1" x14ac:dyDescent="0.2">
      <c r="A19" s="5">
        <v>2.8</v>
      </c>
      <c r="B19" s="5">
        <v>2</v>
      </c>
      <c r="C19" s="4" t="s">
        <v>80</v>
      </c>
      <c r="D19" s="28" t="s">
        <v>119</v>
      </c>
      <c r="E19" s="5" t="s">
        <v>96</v>
      </c>
      <c r="F19" s="5" t="s">
        <v>81</v>
      </c>
      <c r="G19" s="5" t="s">
        <v>81</v>
      </c>
      <c r="H19" s="5" t="s">
        <v>5</v>
      </c>
      <c r="I19" s="5">
        <v>28</v>
      </c>
      <c r="J19" s="5">
        <v>28</v>
      </c>
      <c r="K19" s="5">
        <v>28</v>
      </c>
      <c r="L19" s="5" t="s">
        <v>93</v>
      </c>
    </row>
    <row r="20" spans="1:12" ht="16" x14ac:dyDescent="0.2">
      <c r="A20" s="5">
        <v>2.9</v>
      </c>
      <c r="B20" s="5">
        <v>2</v>
      </c>
      <c r="C20" s="4" t="s">
        <v>89</v>
      </c>
      <c r="D20" s="28" t="s">
        <v>90</v>
      </c>
      <c r="E20" s="5" t="s">
        <v>97</v>
      </c>
      <c r="F20" s="5" t="s">
        <v>69</v>
      </c>
      <c r="G20" s="5" t="s">
        <v>24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93</v>
      </c>
    </row>
    <row r="21" spans="1:12" ht="40" customHeight="1" x14ac:dyDescent="0.2">
      <c r="A21" s="5">
        <v>5.0999999999999996</v>
      </c>
      <c r="B21" s="27">
        <v>2</v>
      </c>
      <c r="C21" s="4" t="s">
        <v>91</v>
      </c>
      <c r="D21" s="28" t="s">
        <v>92</v>
      </c>
      <c r="E21" s="5" t="s">
        <v>99</v>
      </c>
      <c r="F21" s="5" t="s">
        <v>69</v>
      </c>
      <c r="G21" s="5" t="s">
        <v>24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93</v>
      </c>
    </row>
    <row r="22" spans="1:12" ht="32" x14ac:dyDescent="0.2">
      <c r="A22" s="5">
        <v>3.1</v>
      </c>
      <c r="B22" s="27">
        <v>3</v>
      </c>
      <c r="C22" s="5" t="s">
        <v>142</v>
      </c>
      <c r="D22" s="28" t="s">
        <v>110</v>
      </c>
      <c r="E22" s="5" t="s">
        <v>143</v>
      </c>
      <c r="F22" s="5" t="s">
        <v>81</v>
      </c>
      <c r="G22" s="5" t="s">
        <v>111</v>
      </c>
      <c r="H22" s="5" t="s">
        <v>6</v>
      </c>
      <c r="I22" s="5">
        <v>4</v>
      </c>
      <c r="L22" s="5" t="s">
        <v>93</v>
      </c>
    </row>
    <row r="23" spans="1:12" ht="16" x14ac:dyDescent="0.2">
      <c r="A23" s="5">
        <v>3.2</v>
      </c>
      <c r="B23" s="27">
        <v>3</v>
      </c>
      <c r="C23" s="5" t="s">
        <v>112</v>
      </c>
      <c r="D23" s="28" t="s">
        <v>40</v>
      </c>
      <c r="E23" s="5" t="s">
        <v>99</v>
      </c>
      <c r="F23" s="5" t="s">
        <v>69</v>
      </c>
      <c r="G23" s="5" t="s">
        <v>24</v>
      </c>
      <c r="H23" s="5" t="s">
        <v>5</v>
      </c>
      <c r="I23" s="5">
        <v>8</v>
      </c>
      <c r="L23" s="5" t="s">
        <v>93</v>
      </c>
    </row>
    <row r="24" spans="1:12" ht="32" x14ac:dyDescent="0.2">
      <c r="A24" s="5">
        <v>3.3</v>
      </c>
      <c r="B24" s="27">
        <v>3</v>
      </c>
      <c r="C24" s="5" t="s">
        <v>113</v>
      </c>
      <c r="D24" s="28" t="s">
        <v>114</v>
      </c>
      <c r="E24" s="5" t="s">
        <v>99</v>
      </c>
      <c r="F24" s="5" t="s">
        <v>115</v>
      </c>
      <c r="G24" s="5" t="s">
        <v>116</v>
      </c>
      <c r="H24" s="5" t="s">
        <v>5</v>
      </c>
      <c r="I24" s="5">
        <v>4</v>
      </c>
      <c r="L24" s="5" t="s">
        <v>93</v>
      </c>
    </row>
    <row r="25" spans="1:12" ht="48" x14ac:dyDescent="0.2">
      <c r="A25" s="5">
        <v>3.4</v>
      </c>
      <c r="B25" s="5">
        <v>3</v>
      </c>
      <c r="C25" s="5" t="s">
        <v>117</v>
      </c>
      <c r="D25" s="28" t="s">
        <v>118</v>
      </c>
      <c r="E25" s="5" t="s">
        <v>96</v>
      </c>
      <c r="F25" s="5" t="s">
        <v>22</v>
      </c>
      <c r="G25" s="5" t="s">
        <v>25</v>
      </c>
      <c r="H25" s="5" t="s">
        <v>5</v>
      </c>
      <c r="I25" s="5">
        <v>4</v>
      </c>
      <c r="L25" s="5" t="s">
        <v>93</v>
      </c>
    </row>
    <row r="26" spans="1:12" ht="32" x14ac:dyDescent="0.2">
      <c r="A26" s="5">
        <v>3.5</v>
      </c>
      <c r="B26" s="27">
        <v>3</v>
      </c>
      <c r="C26" s="5" t="s">
        <v>128</v>
      </c>
      <c r="D26" s="28" t="s">
        <v>129</v>
      </c>
      <c r="E26" s="5" t="s">
        <v>96</v>
      </c>
      <c r="F26" s="5" t="s">
        <v>69</v>
      </c>
      <c r="G26" s="5" t="s">
        <v>24</v>
      </c>
      <c r="H26" s="5" t="s">
        <v>7</v>
      </c>
      <c r="I26" s="5">
        <v>1</v>
      </c>
      <c r="J26" s="5">
        <v>1</v>
      </c>
      <c r="K26" s="5">
        <v>1</v>
      </c>
      <c r="L26" s="5" t="s">
        <v>93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39" zoomScale="158" workbookViewId="0">
      <selection activeCell="E33" sqref="E33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17</v>
      </c>
      <c r="B1" s="6" t="s">
        <v>18</v>
      </c>
      <c r="C1" s="6" t="s">
        <v>104</v>
      </c>
      <c r="D1" s="6" t="s">
        <v>71</v>
      </c>
      <c r="E1" s="6" t="s">
        <v>72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74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76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77</v>
      </c>
    </row>
    <row r="5" spans="1:8" ht="112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132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78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79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75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29" t="s">
        <v>73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C11-5</f>
        <v>104</v>
      </c>
      <c r="D12">
        <v>45</v>
      </c>
      <c r="E12" t="s">
        <v>95</v>
      </c>
    </row>
    <row r="13" spans="1:8" ht="80" x14ac:dyDescent="0.2">
      <c r="A13">
        <v>2</v>
      </c>
      <c r="B13" s="3">
        <v>43802</v>
      </c>
      <c r="C13">
        <f>C12-5-5-9-5</f>
        <v>80</v>
      </c>
      <c r="D13">
        <v>44</v>
      </c>
      <c r="E13" s="10" t="s">
        <v>135</v>
      </c>
    </row>
    <row r="14" spans="1:8" ht="64" x14ac:dyDescent="0.2">
      <c r="A14">
        <v>2</v>
      </c>
      <c r="B14" s="3">
        <v>43803</v>
      </c>
      <c r="C14">
        <f>C13-9-9-1-1</f>
        <v>60</v>
      </c>
      <c r="D14">
        <v>43</v>
      </c>
      <c r="E14" s="10" t="s">
        <v>103</v>
      </c>
    </row>
    <row r="15" spans="1:8" x14ac:dyDescent="0.2">
      <c r="A15">
        <v>2</v>
      </c>
      <c r="B15" s="3">
        <v>43804</v>
      </c>
      <c r="C15">
        <f t="shared" si="0"/>
        <v>60</v>
      </c>
      <c r="D15">
        <v>42</v>
      </c>
    </row>
    <row r="16" spans="1:8" ht="64" x14ac:dyDescent="0.2">
      <c r="A16">
        <v>2</v>
      </c>
      <c r="B16" s="3">
        <v>43805</v>
      </c>
      <c r="C16">
        <f>C15-4-5</f>
        <v>51</v>
      </c>
      <c r="D16">
        <v>41</v>
      </c>
      <c r="E16" s="10" t="s">
        <v>120</v>
      </c>
    </row>
    <row r="17" spans="1:5" x14ac:dyDescent="0.2">
      <c r="A17">
        <v>2</v>
      </c>
      <c r="B17" s="3">
        <v>43806</v>
      </c>
      <c r="C17">
        <f t="shared" si="0"/>
        <v>51</v>
      </c>
      <c r="D17">
        <v>40</v>
      </c>
    </row>
    <row r="18" spans="1:5" ht="32" x14ac:dyDescent="0.2">
      <c r="A18">
        <v>2</v>
      </c>
      <c r="B18" s="3">
        <v>43807</v>
      </c>
      <c r="C18">
        <f>C17-10</f>
        <v>41</v>
      </c>
      <c r="D18">
        <v>39</v>
      </c>
      <c r="E18" s="10" t="s">
        <v>98</v>
      </c>
    </row>
    <row r="19" spans="1:5" ht="32" x14ac:dyDescent="0.2">
      <c r="A19">
        <v>2</v>
      </c>
      <c r="B19" s="3">
        <v>43808</v>
      </c>
      <c r="C19">
        <f>C18-3-3</f>
        <v>35</v>
      </c>
      <c r="D19">
        <v>38</v>
      </c>
      <c r="E19" s="10" t="s">
        <v>136</v>
      </c>
    </row>
    <row r="20" spans="1:5" x14ac:dyDescent="0.2">
      <c r="A20">
        <v>2</v>
      </c>
      <c r="B20" s="3">
        <v>43809</v>
      </c>
      <c r="C20">
        <f t="shared" si="0"/>
        <v>35</v>
      </c>
      <c r="D20">
        <v>37</v>
      </c>
    </row>
    <row r="21" spans="1:5" ht="32" x14ac:dyDescent="0.2">
      <c r="A21">
        <v>2</v>
      </c>
      <c r="B21" s="3">
        <v>43810</v>
      </c>
      <c r="C21">
        <f>C20-3-2</f>
        <v>30</v>
      </c>
      <c r="D21">
        <v>36</v>
      </c>
      <c r="E21" s="10" t="s">
        <v>134</v>
      </c>
    </row>
    <row r="22" spans="1:5" x14ac:dyDescent="0.2">
      <c r="A22">
        <v>2</v>
      </c>
      <c r="B22" s="3">
        <v>43811</v>
      </c>
      <c r="C22">
        <f>C21-6</f>
        <v>24</v>
      </c>
      <c r="D22">
        <v>35</v>
      </c>
      <c r="E22" t="s">
        <v>100</v>
      </c>
    </row>
    <row r="23" spans="1:5" ht="32" x14ac:dyDescent="0.2">
      <c r="A23">
        <v>2</v>
      </c>
      <c r="B23" s="3">
        <v>43812</v>
      </c>
      <c r="C23">
        <f>C22-4-4</f>
        <v>16</v>
      </c>
      <c r="D23">
        <v>34</v>
      </c>
      <c r="E23" s="10" t="s">
        <v>101</v>
      </c>
    </row>
    <row r="24" spans="1:5" x14ac:dyDescent="0.2">
      <c r="A24">
        <v>2</v>
      </c>
      <c r="B24" s="3">
        <v>43813</v>
      </c>
      <c r="C24">
        <f t="shared" si="0"/>
        <v>16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16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16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16</v>
      </c>
      <c r="D27">
        <v>30</v>
      </c>
    </row>
    <row r="28" spans="1:5" ht="48" x14ac:dyDescent="0.2">
      <c r="A28">
        <v>2</v>
      </c>
      <c r="B28" s="3">
        <v>43817</v>
      </c>
      <c r="C28">
        <f>C27-3.5-3.5-12</f>
        <v>-3</v>
      </c>
      <c r="D28">
        <v>29</v>
      </c>
      <c r="E28" s="10" t="s">
        <v>109</v>
      </c>
    </row>
    <row r="29" spans="1:5" ht="32" x14ac:dyDescent="0.2">
      <c r="A29">
        <v>2</v>
      </c>
      <c r="B29" s="3">
        <v>43818</v>
      </c>
      <c r="C29">
        <f>C28-12-8</f>
        <v>-23</v>
      </c>
      <c r="D29">
        <v>28</v>
      </c>
      <c r="E29" s="10" t="s">
        <v>108</v>
      </c>
    </row>
    <row r="30" spans="1:5" x14ac:dyDescent="0.2">
      <c r="A30">
        <v>2</v>
      </c>
      <c r="B30" s="3">
        <v>43819</v>
      </c>
      <c r="C30">
        <f t="shared" si="0"/>
        <v>-23</v>
      </c>
      <c r="D30">
        <v>27</v>
      </c>
      <c r="E30" s="29" t="s">
        <v>133</v>
      </c>
    </row>
    <row r="31" spans="1:5" x14ac:dyDescent="0.2">
      <c r="A31">
        <v>3</v>
      </c>
      <c r="B31" s="3">
        <v>43820</v>
      </c>
      <c r="C31">
        <f t="shared" si="0"/>
        <v>-23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-23</v>
      </c>
      <c r="D32">
        <v>25</v>
      </c>
    </row>
    <row r="33" spans="1:5" x14ac:dyDescent="0.2">
      <c r="A33">
        <v>3</v>
      </c>
      <c r="B33" s="3">
        <v>43822</v>
      </c>
      <c r="C33">
        <f t="shared" si="0"/>
        <v>-23</v>
      </c>
      <c r="D33">
        <v>24</v>
      </c>
    </row>
    <row r="34" spans="1:5" x14ac:dyDescent="0.2">
      <c r="A34">
        <v>3</v>
      </c>
      <c r="B34" s="3">
        <v>43823</v>
      </c>
      <c r="C34">
        <f t="shared" si="0"/>
        <v>-23</v>
      </c>
      <c r="D34">
        <v>23</v>
      </c>
    </row>
    <row r="35" spans="1:5" x14ac:dyDescent="0.2">
      <c r="A35">
        <v>3</v>
      </c>
      <c r="B35" s="3">
        <v>43824</v>
      </c>
      <c r="C35">
        <f t="shared" si="0"/>
        <v>-23</v>
      </c>
      <c r="D35">
        <v>22</v>
      </c>
    </row>
    <row r="36" spans="1:5" x14ac:dyDescent="0.2">
      <c r="A36">
        <v>3</v>
      </c>
      <c r="B36" s="3">
        <v>43825</v>
      </c>
      <c r="C36">
        <f t="shared" si="0"/>
        <v>-23</v>
      </c>
      <c r="D36">
        <v>21</v>
      </c>
    </row>
    <row r="37" spans="1:5" x14ac:dyDescent="0.2">
      <c r="A37">
        <v>3</v>
      </c>
      <c r="B37" s="3">
        <v>43826</v>
      </c>
      <c r="C37">
        <f t="shared" si="0"/>
        <v>-23</v>
      </c>
      <c r="D37">
        <v>20</v>
      </c>
    </row>
    <row r="38" spans="1:5" x14ac:dyDescent="0.2">
      <c r="A38">
        <v>3</v>
      </c>
      <c r="B38" s="3">
        <v>43827</v>
      </c>
      <c r="C38">
        <f t="shared" si="0"/>
        <v>-23</v>
      </c>
      <c r="D38">
        <v>19</v>
      </c>
    </row>
    <row r="39" spans="1:5" x14ac:dyDescent="0.2">
      <c r="A39">
        <v>3</v>
      </c>
      <c r="B39" s="3">
        <v>43828</v>
      </c>
      <c r="C39">
        <f t="shared" si="0"/>
        <v>-23</v>
      </c>
      <c r="D39">
        <v>18</v>
      </c>
    </row>
    <row r="40" spans="1:5" x14ac:dyDescent="0.2">
      <c r="A40">
        <v>3</v>
      </c>
      <c r="B40" s="3">
        <v>43829</v>
      </c>
      <c r="C40">
        <f t="shared" si="0"/>
        <v>-23</v>
      </c>
      <c r="D40">
        <v>17</v>
      </c>
    </row>
    <row r="41" spans="1:5" x14ac:dyDescent="0.2">
      <c r="A41">
        <v>3</v>
      </c>
      <c r="B41" s="3">
        <v>43830</v>
      </c>
      <c r="C41">
        <f t="shared" si="0"/>
        <v>-23</v>
      </c>
      <c r="D41">
        <v>16</v>
      </c>
    </row>
    <row r="42" spans="1:5" x14ac:dyDescent="0.2">
      <c r="A42">
        <v>3</v>
      </c>
      <c r="B42" s="3">
        <v>43831</v>
      </c>
      <c r="C42">
        <f t="shared" si="0"/>
        <v>-23</v>
      </c>
      <c r="D42">
        <v>15</v>
      </c>
    </row>
    <row r="43" spans="1:5" x14ac:dyDescent="0.2">
      <c r="A43">
        <v>3</v>
      </c>
      <c r="B43" s="3">
        <v>43832</v>
      </c>
      <c r="C43">
        <f t="shared" si="0"/>
        <v>-23</v>
      </c>
      <c r="D43">
        <v>14</v>
      </c>
    </row>
    <row r="44" spans="1:5" ht="96" x14ac:dyDescent="0.2">
      <c r="A44">
        <v>3</v>
      </c>
      <c r="B44" s="3">
        <v>43833</v>
      </c>
      <c r="C44">
        <f>C43-8-8-8-8-6-6</f>
        <v>-67</v>
      </c>
      <c r="D44">
        <v>13</v>
      </c>
      <c r="E44" s="10" t="s">
        <v>107</v>
      </c>
    </row>
    <row r="45" spans="1:5" x14ac:dyDescent="0.2">
      <c r="A45">
        <v>3</v>
      </c>
      <c r="B45" s="3">
        <v>43834</v>
      </c>
      <c r="C45">
        <f t="shared" si="0"/>
        <v>-67</v>
      </c>
      <c r="D45">
        <v>12</v>
      </c>
    </row>
    <row r="46" spans="1:5" x14ac:dyDescent="0.2">
      <c r="A46">
        <v>3</v>
      </c>
      <c r="B46" s="3">
        <v>43835</v>
      </c>
      <c r="C46">
        <f t="shared" si="0"/>
        <v>-67</v>
      </c>
      <c r="D46">
        <v>11</v>
      </c>
    </row>
    <row r="47" spans="1:5" x14ac:dyDescent="0.2">
      <c r="A47">
        <v>3</v>
      </c>
      <c r="B47" s="3">
        <v>43836</v>
      </c>
      <c r="C47">
        <f t="shared" si="0"/>
        <v>-67</v>
      </c>
      <c r="D47">
        <v>10</v>
      </c>
    </row>
    <row r="48" spans="1:5" x14ac:dyDescent="0.2">
      <c r="A48">
        <v>3</v>
      </c>
      <c r="B48" s="3">
        <v>43837</v>
      </c>
      <c r="C48">
        <f>C47-2</f>
        <v>-69</v>
      </c>
      <c r="D48">
        <v>9</v>
      </c>
      <c r="E48" t="s">
        <v>122</v>
      </c>
    </row>
    <row r="49" spans="1:5" x14ac:dyDescent="0.2">
      <c r="A49">
        <v>3</v>
      </c>
      <c r="B49" s="3">
        <v>43838</v>
      </c>
      <c r="C49">
        <f>C48-6</f>
        <v>-75</v>
      </c>
      <c r="D49">
        <v>8</v>
      </c>
      <c r="E49" t="s">
        <v>105</v>
      </c>
    </row>
    <row r="50" spans="1:5" x14ac:dyDescent="0.2">
      <c r="A50">
        <v>3</v>
      </c>
      <c r="B50" s="3">
        <v>43839</v>
      </c>
      <c r="C50">
        <f>C49-1</f>
        <v>-76</v>
      </c>
      <c r="D50">
        <v>7</v>
      </c>
      <c r="E50" t="s">
        <v>106</v>
      </c>
    </row>
    <row r="51" spans="1:5" ht="32" x14ac:dyDescent="0.2">
      <c r="A51">
        <v>3</v>
      </c>
      <c r="B51" s="3">
        <v>43840</v>
      </c>
      <c r="C51">
        <f>C50-1-1</f>
        <v>-78</v>
      </c>
      <c r="D51">
        <v>6</v>
      </c>
      <c r="E51" s="10" t="s">
        <v>130</v>
      </c>
    </row>
    <row r="52" spans="1:5" x14ac:dyDescent="0.2">
      <c r="A52">
        <v>3</v>
      </c>
      <c r="B52" s="3">
        <v>43841</v>
      </c>
      <c r="C52">
        <f>C51-4</f>
        <v>-82</v>
      </c>
      <c r="D52">
        <v>5</v>
      </c>
      <c r="E52" t="s">
        <v>121</v>
      </c>
    </row>
    <row r="53" spans="1:5" ht="32" x14ac:dyDescent="0.2">
      <c r="A53">
        <v>3</v>
      </c>
      <c r="B53" s="3">
        <v>43842</v>
      </c>
      <c r="C53">
        <f>C52-1.5-1</f>
        <v>-84.5</v>
      </c>
      <c r="D53">
        <v>4</v>
      </c>
      <c r="E53" s="10" t="s">
        <v>123</v>
      </c>
    </row>
    <row r="54" spans="1:5" ht="32" customHeight="1" x14ac:dyDescent="0.2">
      <c r="A54">
        <v>3</v>
      </c>
      <c r="B54" s="3">
        <v>43843</v>
      </c>
      <c r="C54">
        <f>C53-3</f>
        <v>-87.5</v>
      </c>
      <c r="D54">
        <v>3</v>
      </c>
      <c r="E54" s="10" t="s">
        <v>131</v>
      </c>
    </row>
    <row r="55" spans="1:5" x14ac:dyDescent="0.2">
      <c r="A55">
        <v>3</v>
      </c>
      <c r="B55" s="3">
        <v>43844</v>
      </c>
      <c r="C55">
        <f t="shared" si="0"/>
        <v>-87.5</v>
      </c>
      <c r="D55">
        <v>2</v>
      </c>
    </row>
    <row r="56" spans="1:5" x14ac:dyDescent="0.2">
      <c r="A56">
        <v>3</v>
      </c>
      <c r="B56" s="3">
        <v>43845</v>
      </c>
      <c r="C56">
        <f t="shared" si="0"/>
        <v>-87.5</v>
      </c>
      <c r="D56">
        <v>1</v>
      </c>
    </row>
    <row r="57" spans="1:5" x14ac:dyDescent="0.2">
      <c r="A57">
        <v>3</v>
      </c>
      <c r="B57" s="3">
        <v>43846</v>
      </c>
      <c r="C57">
        <f t="shared" si="0"/>
        <v>-87.5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08A0-168D-5943-9FCF-2430276B92FB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Tabelle1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2020-01-15T15:09:36Z</dcterms:modified>
</cp:coreProperties>
</file>