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hirrayapureddy/OMSMac/Submissions/"/>
    </mc:Choice>
  </mc:AlternateContent>
  <xr:revisionPtr revIDLastSave="0" documentId="13_ncr:1_{9255E531-7E1B-1640-A6D9-F484817C15CA}" xr6:coauthVersionLast="47" xr6:coauthVersionMax="47" xr10:uidLastSave="{00000000-0000-0000-0000-000000000000}"/>
  <bookViews>
    <workbookView xWindow="0" yWindow="460" windowWidth="25440" windowHeight="15400" xr2:uid="{E61BD633-247E-4C96-8561-C801128B9409}"/>
  </bookViews>
  <sheets>
    <sheet name="Ford1" sheetId="1" r:id="rId1"/>
    <sheet name="Ford2" sheetId="3" r:id="rId2"/>
    <sheet name="Boynton1" sheetId="4" r:id="rId3"/>
    <sheet name="Microsoft1" sheetId="5" r:id="rId4"/>
    <sheet name="Data" sheetId="2" r:id="rId5"/>
    <sheet name="UnderlyingPolicies" sheetId="6" r:id="rId6"/>
  </sheets>
  <externalReferences>
    <externalReference r:id="rId7"/>
    <externalReference r:id="rId8"/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4" l="1"/>
  <c r="I7" i="4"/>
  <c r="AX18" i="5"/>
  <c r="AO18" i="5"/>
  <c r="AF18" i="5"/>
  <c r="W18" i="5"/>
  <c r="N18" i="5"/>
  <c r="I18" i="5"/>
  <c r="H18" i="5"/>
  <c r="G18" i="5"/>
  <c r="AV7" i="5"/>
  <c r="AS7" i="5"/>
  <c r="AM7" i="5"/>
  <c r="AJ7" i="5"/>
  <c r="AD7" i="5"/>
  <c r="AA7" i="5"/>
  <c r="U7" i="5"/>
  <c r="R7" i="5"/>
  <c r="L7" i="5"/>
  <c r="I7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X6" i="5"/>
  <c r="V6" i="5"/>
  <c r="T6" i="5"/>
  <c r="S6" i="5"/>
  <c r="Q6" i="5"/>
  <c r="O6" i="5"/>
  <c r="M6" i="5"/>
  <c r="K6" i="5"/>
  <c r="I6" i="5"/>
  <c r="H6" i="5"/>
  <c r="K5" i="5"/>
  <c r="J5" i="5"/>
  <c r="AX18" i="4" l="1"/>
  <c r="AO18" i="4"/>
  <c r="AF18" i="4"/>
  <c r="W18" i="4"/>
  <c r="N18" i="4"/>
  <c r="I18" i="4"/>
  <c r="H18" i="4"/>
  <c r="G18" i="4"/>
  <c r="AV7" i="4"/>
  <c r="AS7" i="4"/>
  <c r="AM7" i="4"/>
  <c r="AJ7" i="4"/>
  <c r="AD7" i="4"/>
  <c r="AA7" i="4"/>
  <c r="U7" i="4"/>
  <c r="L7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X6" i="4"/>
  <c r="V6" i="4"/>
  <c r="T6" i="4"/>
  <c r="S6" i="4"/>
  <c r="Q6" i="4"/>
  <c r="O6" i="4"/>
  <c r="M6" i="4"/>
  <c r="K6" i="4"/>
  <c r="I6" i="4"/>
  <c r="H6" i="4"/>
  <c r="K5" i="4"/>
  <c r="J5" i="4"/>
  <c r="AO7" i="5" l="1"/>
  <c r="I5" i="5"/>
  <c r="AY7" i="5"/>
  <c r="AX7" i="5"/>
  <c r="AP7" i="5"/>
  <c r="AG7" i="5"/>
  <c r="AF7" i="5"/>
  <c r="X7" i="5"/>
  <c r="W7" i="5"/>
  <c r="O7" i="5"/>
  <c r="N7" i="5"/>
  <c r="H5" i="5"/>
  <c r="G5" i="5"/>
  <c r="AF7" i="4"/>
  <c r="N7" i="4"/>
  <c r="I5" i="4"/>
  <c r="AY7" i="4"/>
  <c r="AX7" i="4"/>
  <c r="AP7" i="4"/>
  <c r="AO7" i="4"/>
  <c r="AG7" i="4"/>
  <c r="X7" i="4"/>
  <c r="W7" i="4"/>
  <c r="O7" i="4"/>
  <c r="H5" i="4"/>
  <c r="G5" i="4"/>
  <c r="AX18" i="3" l="1"/>
  <c r="AO18" i="3"/>
  <c r="AO7" i="3" s="1"/>
  <c r="AF18" i="3"/>
  <c r="AF7" i="3" s="1"/>
  <c r="W18" i="3"/>
  <c r="W7" i="3" s="1"/>
  <c r="N18" i="3"/>
  <c r="N7" i="3" s="1"/>
  <c r="I18" i="3"/>
  <c r="I5" i="3" s="1"/>
  <c r="H18" i="3"/>
  <c r="H5" i="3" s="1"/>
  <c r="G18" i="3"/>
  <c r="G5" i="3" s="1"/>
  <c r="AV7" i="3"/>
  <c r="AS7" i="3"/>
  <c r="AM7" i="3"/>
  <c r="AJ7" i="3"/>
  <c r="AD7" i="3"/>
  <c r="AA7" i="3"/>
  <c r="U7" i="3"/>
  <c r="R7" i="3"/>
  <c r="L7" i="3"/>
  <c r="I7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X6" i="3"/>
  <c r="V6" i="3"/>
  <c r="T6" i="3"/>
  <c r="S6" i="3"/>
  <c r="Q6" i="3"/>
  <c r="O6" i="3"/>
  <c r="M6" i="3"/>
  <c r="K6" i="3"/>
  <c r="I6" i="3"/>
  <c r="H6" i="3"/>
  <c r="K5" i="3"/>
  <c r="J5" i="3"/>
  <c r="AY7" i="3"/>
  <c r="AX7" i="3"/>
  <c r="AP7" i="3"/>
  <c r="AG7" i="3"/>
  <c r="X7" i="3"/>
  <c r="O7" i="3"/>
  <c r="AX18" i="1"/>
  <c r="AO18" i="1"/>
  <c r="AF18" i="1"/>
  <c r="W18" i="1"/>
  <c r="N18" i="1"/>
  <c r="I18" i="1"/>
  <c r="H18" i="1"/>
  <c r="G18" i="1"/>
  <c r="AV7" i="1"/>
  <c r="AS7" i="1"/>
  <c r="AM7" i="1"/>
  <c r="AJ7" i="1"/>
  <c r="AD7" i="1"/>
  <c r="AA7" i="1"/>
  <c r="U7" i="1"/>
  <c r="R7" i="1"/>
  <c r="L7" i="1"/>
  <c r="I7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X6" i="1"/>
  <c r="V6" i="1"/>
  <c r="T6" i="1"/>
  <c r="S6" i="1"/>
  <c r="Q6" i="1"/>
  <c r="O6" i="1"/>
  <c r="M6" i="1"/>
  <c r="K6" i="1"/>
  <c r="I6" i="1"/>
  <c r="H6" i="1"/>
  <c r="K5" i="1"/>
  <c r="J5" i="1"/>
  <c r="A28" i="2" a="1"/>
  <c r="A28" i="2" s="1"/>
  <c r="AY7" i="1" l="1"/>
  <c r="AX7" i="1"/>
  <c r="AP7" i="1"/>
  <c r="AO7" i="1"/>
  <c r="N7" i="1"/>
  <c r="G80" i="2" l="1"/>
  <c r="F80" i="2"/>
  <c r="G79" i="2"/>
  <c r="F79" i="2"/>
  <c r="G78" i="2"/>
  <c r="F78" i="2"/>
  <c r="G75" i="2"/>
  <c r="F75" i="2"/>
  <c r="H75" i="2" s="1"/>
  <c r="G74" i="2"/>
  <c r="F74" i="2"/>
  <c r="G73" i="2"/>
  <c r="F73" i="2"/>
  <c r="G72" i="2"/>
  <c r="F72" i="2"/>
  <c r="G71" i="2"/>
  <c r="F71" i="2"/>
  <c r="H71" i="2" s="1"/>
  <c r="G70" i="2"/>
  <c r="F70" i="2"/>
  <c r="H70" i="2" s="1"/>
  <c r="G69" i="2"/>
  <c r="F69" i="2"/>
  <c r="G66" i="2"/>
  <c r="F66" i="2"/>
  <c r="E66" i="2" s="1"/>
  <c r="G65" i="2"/>
  <c r="F65" i="2"/>
  <c r="E65" i="2" s="1"/>
  <c r="H65" i="2" s="1"/>
  <c r="G64" i="2"/>
  <c r="F64" i="2"/>
  <c r="E64" i="2" s="1"/>
  <c r="H64" i="2" s="1"/>
  <c r="G63" i="2"/>
  <c r="F63" i="2"/>
  <c r="E63" i="2" s="1"/>
  <c r="G62" i="2"/>
  <c r="F62" i="2"/>
  <c r="E62" i="2" s="1"/>
  <c r="G61" i="2"/>
  <c r="F61" i="2"/>
  <c r="E61" i="2" s="1"/>
  <c r="H61" i="2" s="1"/>
  <c r="G60" i="2"/>
  <c r="F60" i="2"/>
  <c r="E60" i="2" s="1"/>
  <c r="H60" i="2" s="1"/>
  <c r="G59" i="2"/>
  <c r="F59" i="2"/>
  <c r="E59" i="2" s="1"/>
  <c r="G58" i="2"/>
  <c r="F58" i="2"/>
  <c r="G57" i="2"/>
  <c r="F57" i="2"/>
  <c r="E57" i="2" s="1"/>
  <c r="H57" i="2" s="1"/>
  <c r="G56" i="2"/>
  <c r="F56" i="2"/>
  <c r="E56" i="2" s="1"/>
  <c r="H56" i="2" s="1"/>
  <c r="G53" i="2"/>
  <c r="F53" i="2"/>
  <c r="G52" i="2"/>
  <c r="F52" i="2"/>
  <c r="G51" i="2"/>
  <c r="F51" i="2"/>
  <c r="H51" i="2" s="1"/>
  <c r="G48" i="2"/>
  <c r="F48" i="2"/>
  <c r="H48" i="2" s="1"/>
  <c r="G47" i="2"/>
  <c r="F47" i="2"/>
  <c r="G46" i="2"/>
  <c r="F46" i="2"/>
  <c r="G43" i="2"/>
  <c r="F43" i="2"/>
  <c r="H43" i="2" s="1"/>
  <c r="G42" i="2"/>
  <c r="F42" i="2"/>
  <c r="H42" i="2" s="1"/>
  <c r="G39" i="2"/>
  <c r="F39" i="2"/>
  <c r="G38" i="2"/>
  <c r="F38" i="2"/>
  <c r="G37" i="2"/>
  <c r="F37" i="2"/>
  <c r="H37" i="2" s="1"/>
  <c r="G34" i="2"/>
  <c r="F34" i="2"/>
  <c r="H34" i="2" s="1"/>
  <c r="G33" i="2"/>
  <c r="F33" i="2"/>
  <c r="G32" i="2"/>
  <c r="F32" i="2"/>
  <c r="G29" i="2"/>
  <c r="F29" i="2"/>
  <c r="H29" i="2" s="1"/>
  <c r="G28" i="2"/>
  <c r="F28" i="2"/>
  <c r="H28" i="2" s="1"/>
  <c r="G27" i="2"/>
  <c r="F27" i="2"/>
  <c r="G26" i="2"/>
  <c r="F26" i="2"/>
  <c r="G25" i="2"/>
  <c r="F25" i="2"/>
  <c r="H25" i="2" s="1"/>
  <c r="J49" i="2"/>
  <c r="J48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43" i="2"/>
  <c r="J32" i="2"/>
  <c r="J31" i="2"/>
  <c r="J30" i="2"/>
  <c r="J29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J28" i="2"/>
  <c r="K28" i="2"/>
  <c r="J27" i="2"/>
  <c r="K27" i="2"/>
  <c r="H77" i="2"/>
  <c r="H68" i="2"/>
  <c r="H55" i="2"/>
  <c r="H50" i="2"/>
  <c r="H45" i="2"/>
  <c r="H41" i="2"/>
  <c r="H36" i="2"/>
  <c r="H31" i="2"/>
  <c r="K26" i="2"/>
  <c r="K25" i="2"/>
  <c r="J26" i="2"/>
  <c r="J25" i="2"/>
  <c r="H78" i="2"/>
  <c r="H80" i="2"/>
  <c r="H74" i="2"/>
  <c r="E58" i="2"/>
  <c r="H58" i="2" l="1"/>
  <c r="H26" i="2"/>
  <c r="H32" i="2"/>
  <c r="H38" i="2"/>
  <c r="H46" i="2"/>
  <c r="H52" i="2"/>
  <c r="H62" i="2"/>
  <c r="H66" i="2"/>
  <c r="H72" i="2"/>
  <c r="H79" i="2"/>
  <c r="H33" i="2"/>
  <c r="H47" i="2"/>
  <c r="H59" i="2"/>
  <c r="H73" i="2"/>
  <c r="H27" i="2"/>
  <c r="H39" i="2"/>
  <c r="H53" i="2"/>
  <c r="H69" i="2"/>
  <c r="H63" i="2"/>
  <c r="AG7" i="1" l="1"/>
  <c r="AF7" i="1"/>
  <c r="X7" i="1"/>
  <c r="W7" i="1"/>
  <c r="O7" i="1"/>
  <c r="I5" i="1" l="1"/>
  <c r="H5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<sst xmlns="http://schemas.openxmlformats.org/spreadsheetml/2006/main" count="729" uniqueCount="208">
  <si>
    <t>#script</t>
  </si>
  <si>
    <t>ToExecute</t>
  </si>
  <si>
    <t>url</t>
  </si>
  <si>
    <t>clientID</t>
  </si>
  <si>
    <t>LoginID</t>
  </si>
  <si>
    <t>Password</t>
  </si>
  <si>
    <t>Y</t>
  </si>
  <si>
    <t>https://qa2.oms.oneshield.com/Login.aspx</t>
  </si>
  <si>
    <t>Falcon</t>
  </si>
  <si>
    <t>NA_Falcon</t>
  </si>
  <si>
    <t>Oneshield1</t>
  </si>
  <si>
    <t>PyScripts\OneShield_Login.py</t>
  </si>
  <si>
    <t>N</t>
  </si>
  <si>
    <t>Description</t>
  </si>
  <si>
    <t>Range</t>
  </si>
  <si>
    <t>10% (0.90-0.94)</t>
  </si>
  <si>
    <t>None within last 12 months (0.90-1.20)</t>
  </si>
  <si>
    <t>No activity in last 3 years / Low or no concern (0.80-1.20)</t>
  </si>
  <si>
    <t>&gt;5 years (0.85-1.00)</t>
  </si>
  <si>
    <t>Potential Cost &lt;1% of assets (0.80-1.10)</t>
  </si>
  <si>
    <t>Low Concern (1.00-1.15)</t>
  </si>
  <si>
    <t>2 years (1.75-2.00)</t>
  </si>
  <si>
    <t>PyScripts\OneShield_UWQuestions.py</t>
  </si>
  <si>
    <t>PyScripts\OneShield_NewSubmission.py</t>
  </si>
  <si>
    <t>PyScripts\OneShield_Modifiers.py</t>
  </si>
  <si>
    <t>PyScripts\OneShield_SearchForSubmission.py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</si>
  <si>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</si>
  <si>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</si>
  <si>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</si>
  <si>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</si>
  <si>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</si>
  <si>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</si>
  <si>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</si>
  <si>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</si>
  <si>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</si>
  <si>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</si>
  <si>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Option11</t>
  </si>
  <si>
    <t>Option12</t>
  </si>
  <si>
    <t>Option13</t>
  </si>
  <si>
    <t>Option14</t>
  </si>
  <si>
    <t>Option15</t>
  </si>
  <si>
    <t>Option16</t>
  </si>
  <si>
    <t>Option17</t>
  </si>
  <si>
    <t>Option18</t>
  </si>
  <si>
    <t>Option19</t>
  </si>
  <si>
    <t>Option20</t>
  </si>
  <si>
    <t>Option21</t>
  </si>
  <si>
    <t>Option22</t>
  </si>
  <si>
    <t>Option23</t>
  </si>
  <si>
    <t>Option24</t>
  </si>
  <si>
    <t>Option25</t>
  </si>
  <si>
    <t>Option26</t>
  </si>
  <si>
    <t>Option27</t>
  </si>
  <si>
    <t>Option28</t>
  </si>
  <si>
    <t>Option29</t>
  </si>
  <si>
    <t>Option30</t>
  </si>
  <si>
    <t>Option31</t>
  </si>
  <si>
    <t>Option32</t>
  </si>
  <si>
    <t>Option33</t>
  </si>
  <si>
    <t>Option34</t>
  </si>
  <si>
    <t>Option35</t>
  </si>
  <si>
    <t>Option36</t>
  </si>
  <si>
    <t>Option37</t>
  </si>
  <si>
    <t>Option38</t>
  </si>
  <si>
    <t>Option39</t>
  </si>
  <si>
    <t>Option40</t>
  </si>
  <si>
    <t>Option41</t>
  </si>
  <si>
    <t>Option42</t>
  </si>
  <si>
    <t>2 Low/Medium Risk</t>
  </si>
  <si>
    <t>4 Medium/High Risk</t>
  </si>
  <si>
    <t>Within 5-10 years (0.80-1.10)</t>
  </si>
  <si>
    <t>PyScripts\OneShield_UnderLyingPolicies.py</t>
  </si>
  <si>
    <t>3 Medium Risk</t>
  </si>
  <si>
    <t>PyScripts\OneShield_Quotations.py</t>
  </si>
  <si>
    <t>Alluri, Niraja</t>
  </si>
  <si>
    <t>Boynton, Mary</t>
  </si>
  <si>
    <t>Boynton, Patrick</t>
  </si>
  <si>
    <t>Boynton, Sherry</t>
  </si>
  <si>
    <t>Gupta, Harshit</t>
  </si>
  <si>
    <t>Merchant, John</t>
  </si>
  <si>
    <t>Negron, Richard</t>
  </si>
  <si>
    <t>savunderwriter, Vale</t>
  </si>
  <si>
    <t>Winter, Tim</t>
  </si>
  <si>
    <t>Ford</t>
  </si>
  <si>
    <t>HDI Specialty Insurance Company</t>
  </si>
  <si>
    <t>HDI Global Insurance Company</t>
  </si>
  <si>
    <t>HDI Global Specialty SE</t>
  </si>
  <si>
    <t>Quote 1</t>
  </si>
  <si>
    <t>Annual</t>
  </si>
  <si>
    <t>High Risk 85 -150%</t>
  </si>
  <si>
    <t>Low Risk 40-55%</t>
  </si>
  <si>
    <t>Low/Medium Risk 55-65%</t>
  </si>
  <si>
    <t>Medium/High Risk 75 - 85%</t>
  </si>
  <si>
    <t>High Risk 93%</t>
  </si>
  <si>
    <t>Low Risk 48%</t>
  </si>
  <si>
    <t>Low/Medium Risk 60%</t>
  </si>
  <si>
    <t>Medium/High Risk 80%</t>
  </si>
  <si>
    <t>Medium Risk 70%</t>
  </si>
  <si>
    <t>External</t>
  </si>
  <si>
    <t>Primary D&amp;O liability, public companies</t>
  </si>
  <si>
    <t>Primary D&amp;O liability, private companies</t>
  </si>
  <si>
    <t>Primary Employment practices liability, public companies</t>
  </si>
  <si>
    <t>Primary Employment practices liability, private companies</t>
  </si>
  <si>
    <t>Primary Fiduciary liability, public companies</t>
  </si>
  <si>
    <t>Primary Fiduciary liability, private companies</t>
  </si>
  <si>
    <t>Primary commercial crime (public and private companies)</t>
  </si>
  <si>
    <t>Primary Investment advisors professional liability</t>
  </si>
  <si>
    <t>Primary private equity professional liability</t>
  </si>
  <si>
    <t>Primary mutual fund professional liability</t>
  </si>
  <si>
    <t>Primary insurance company professional liability</t>
  </si>
  <si>
    <t>Primary Bankers’ blanket bonds</t>
  </si>
  <si>
    <t>Primary lawyers professional liability</t>
  </si>
  <si>
    <t>Primary accountants professional liability</t>
  </si>
  <si>
    <t>Primary architects professional liability</t>
  </si>
  <si>
    <t>Primary miscellaneous professional liability</t>
  </si>
  <si>
    <t>Primary Cyber professional liability</t>
  </si>
  <si>
    <t>Primary Cyber / technology professional liability</t>
  </si>
  <si>
    <t>Primary technology professional liability</t>
  </si>
  <si>
    <t>Claims Made</t>
  </si>
  <si>
    <t>Yes</t>
  </si>
  <si>
    <t>Internal</t>
  </si>
  <si>
    <t>Excess D&amp;O liability, public companies</t>
  </si>
  <si>
    <t>Excess D&amp;O liability, private companies</t>
  </si>
  <si>
    <t>Excess Employment practices liability, public companies</t>
  </si>
  <si>
    <t>Excess Employment practices liability, private companies</t>
  </si>
  <si>
    <t>Excess Fiduciary liability, public companies</t>
  </si>
  <si>
    <t>Excess Fiduciary liability, private companies</t>
  </si>
  <si>
    <t>Excess commercial crime (public and private companies)</t>
  </si>
  <si>
    <t>Excess Investment advisors professional liability</t>
  </si>
  <si>
    <t>Excess private equity professional liability</t>
  </si>
  <si>
    <t>Excess mutual fund professional liability</t>
  </si>
  <si>
    <t>Excess insurance company professional liability</t>
  </si>
  <si>
    <t>Excess Bankers’ blanket bonds</t>
  </si>
  <si>
    <t>Excess lawyers professional liability</t>
  </si>
  <si>
    <t>Excess accountants professional liability</t>
  </si>
  <si>
    <t>Excess architects professional liability</t>
  </si>
  <si>
    <t>Excess miscellaneous professional liability</t>
  </si>
  <si>
    <t>Excess Cyber professional liability</t>
  </si>
  <si>
    <t>Excess Cyber / technology professional liability</t>
  </si>
  <si>
    <t>Excess technology professional liability</t>
  </si>
  <si>
    <t>No</t>
  </si>
  <si>
    <t>Occurrence</t>
  </si>
  <si>
    <t>Option43</t>
  </si>
  <si>
    <t>Option44</t>
  </si>
  <si>
    <t>Option45</t>
  </si>
  <si>
    <t>Option46</t>
  </si>
  <si>
    <t>1 year</t>
  </si>
  <si>
    <t>2 years</t>
  </si>
  <si>
    <t>3 years</t>
  </si>
  <si>
    <t>4 years</t>
  </si>
  <si>
    <t>5 years</t>
  </si>
  <si>
    <t>6 years</t>
  </si>
  <si>
    <t>Carrier Type</t>
  </si>
  <si>
    <t>Underwriters</t>
  </si>
  <si>
    <t>Range State Risk</t>
  </si>
  <si>
    <t>Non-Range State Risk</t>
  </si>
  <si>
    <t>Risk</t>
  </si>
  <si>
    <t>Text</t>
  </si>
  <si>
    <t>NEW-000295</t>
  </si>
  <si>
    <t>Florida</t>
  </si>
  <si>
    <t>Delaware</t>
  </si>
  <si>
    <t>NEW-000288</t>
  </si>
  <si>
    <t>Boynton</t>
  </si>
  <si>
    <t>Microsoft</t>
  </si>
  <si>
    <t>Zurich Insurance US PC Group - Empire Fire and Marine Insurance Company</t>
  </si>
  <si>
    <t>W. R. Berkley Insurance Group -  Berkley Assurance Company</t>
  </si>
  <si>
    <t>Travelers Group - Discover Property &amp; Casualty Insurance Company</t>
  </si>
  <si>
    <t>Tokio Marine US PC Group - TNUS Insurance Company</t>
  </si>
  <si>
    <t>Swiss Re - First Specialty Insurance Corporation</t>
  </si>
  <si>
    <t>Sompo - Endurance American Insurance Company</t>
  </si>
  <si>
    <t>Skyward Specialty Insurance Group, Inc. - Great Midwest Insurance Company</t>
  </si>
  <si>
    <t>QBE Insurance  - General Casualty Insurance Company</t>
  </si>
  <si>
    <t>Odyssey Re - Hudson Insurance Co</t>
  </si>
  <si>
    <t>Munich Re - American Alternative Insurance Corporation</t>
  </si>
  <si>
    <t>Markel - Markel American Insurance Company</t>
  </si>
  <si>
    <t>Lloyds of London - Various Syndicates</t>
  </si>
  <si>
    <t>HCC - Houston Casualty Company</t>
  </si>
  <si>
    <t>Hartford Insurance Group - Navigators Insurance Company</t>
  </si>
  <si>
    <t>Great American - Great American E&amp;S Insurance Company</t>
  </si>
  <si>
    <t>Fairfax Financial Group - Allied World Assurance Company</t>
  </si>
  <si>
    <t>Cincinnati Insurance Group - Cincinnati Insurance Company</t>
  </si>
  <si>
    <t>C.N.A. Insurance Companies - American Casualty Company of Reading, PA</t>
  </si>
  <si>
    <t>Berkshire Hathaway Insurance Group - Berkley Insurance Company</t>
  </si>
  <si>
    <t>AXIS - Axis Insurance Company</t>
  </si>
  <si>
    <t>AXA / XL - Catlin Insurance Company</t>
  </si>
  <si>
    <t>Aspen Insurance Group - Aspen American Insurance Company</t>
  </si>
  <si>
    <t>Ascot Insurance Group - Ascot Insurance Company</t>
  </si>
  <si>
    <t>Argo - Argonaut Insurance Company</t>
  </si>
  <si>
    <t>Arch Insurance Services - Arch Excess &amp; Surplus Lines Insurance Company</t>
  </si>
  <si>
    <t>American Family Mutual Insurance Group - Homesite Indemnity Company</t>
  </si>
  <si>
    <t>Allianz Insurance - Allianz Global Risks US Insurance Company</t>
  </si>
  <si>
    <t>Alleghany Corporation Group - Fair American Insurance and Reinsurance Company</t>
  </si>
  <si>
    <t>AIG - American International Specialty Lines Company</t>
  </si>
  <si>
    <t>Oneshield2</t>
  </si>
  <si>
    <t>4</t>
  </si>
  <si>
    <t>NEW-000605</t>
  </si>
  <si>
    <t>02</t>
  </si>
  <si>
    <t>1 Low Risk</t>
  </si>
  <si>
    <t>https://qa1.oms.oneshield.com/</t>
  </si>
  <si>
    <t>00</t>
  </si>
  <si>
    <t>Munich Re - Digital Edge Insurance Company</t>
  </si>
  <si>
    <t>PyScripts/OneShield_Login.py</t>
  </si>
  <si>
    <t>PyScripts/OneShield_NewSubmission.py</t>
  </si>
  <si>
    <t>PyScripts/OneShield_SearchForSubmission.py</t>
  </si>
  <si>
    <t>PyScripts/OneShield_UWQuestions.py</t>
  </si>
  <si>
    <t>PyScripts/OneShield_Modifiers.py</t>
  </si>
  <si>
    <t>PyScripts/OneShield_UnderLyingPolicies.py</t>
  </si>
  <si>
    <t>PyScripts/OneShield_Quotations.py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</si>
</sst>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12">
    <font>
      <sz val="11"/>
      <color theme="1"/>
      <name val="Calibri"/>
      <family val="2"/>
      <scheme val="minor"/>
    </font>
    <font>
      <sz val="9.8000000000000007"/>
      <color rgb="FF080808"/>
      <name val="JetBrains Mono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2" fillId="0" borderId="0" applyFont="0" applyFill="0" applyBorder="0" applyAlignment="0" applyProtection="0"/>
    <xf numFmtId="0" fontId="6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9" fontId="0" fillId="0" borderId="0" xfId="0" applyNumberFormat="1"/>
    <xf numFmtId="0" fontId="3" fillId="0" borderId="0" xfId="2"/>
    <xf numFmtId="9" fontId="0" fillId="0" borderId="0" xfId="1" applyFont="1"/>
    <xf numFmtId="6" fontId="0" fillId="0" borderId="0" xfId="0" applyNumberFormat="1"/>
    <xf numFmtId="0" fontId="0" fillId="0" borderId="0" xfId="0"/>
    <xf numFmtId="0" fontId="5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9" fontId="0" fillId="14" borderId="0" xfId="0" applyNumberForma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5" fontId="8" fillId="0" borderId="0" xfId="3" applyNumberFormat="1" applyFont="1"/>
    <xf numFmtId="164" fontId="8" fillId="0" borderId="0" xfId="0" applyNumberFormat="1" applyFont="1"/>
    <xf numFmtId="0" fontId="8" fillId="0" borderId="0" xfId="0" applyFont="1"/>
    <xf numFmtId="2" fontId="8" fillId="0" borderId="0" xfId="0" applyNumberFormat="1" applyFont="1"/>
    <xf numFmtId="6" fontId="8" fillId="0" borderId="0" xfId="0" applyNumberFormat="1" applyFont="1"/>
    <xf numFmtId="0" fontId="9" fillId="0" borderId="0" xfId="0" applyFont="1"/>
    <xf numFmtId="0" fontId="9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/>
    <xf numFmtId="0" fontId="0" fillId="18" borderId="1" xfId="0" applyFill="1" applyBorder="1"/>
    <xf numFmtId="3" fontId="10" fillId="0" borderId="1" xfId="0" applyNumberFormat="1" applyFont="1" applyBorder="1" applyAlignment="1">
      <alignment horizontal="center"/>
    </xf>
    <xf numFmtId="3" fontId="11" fillId="0" borderId="1" xfId="0" applyNumberFormat="1" applyFont="1" applyBorder="1" applyAlignment="1">
      <alignment horizontal="center"/>
    </xf>
  </cellXfs>
  <cellStyles count="5">
    <cellStyle name="Currency" xfId="3" builtinId="4"/>
    <cellStyle name="Hyperlink" xfId="2" builtinId="8"/>
    <cellStyle name="Normal" xfId="0" builtinId="0"/>
    <cellStyle name="Normal 2" xfId="4" xr:uid="{6234FCC2-4068-4E90-BA07-5DA7B0E11C8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1_Fo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2_For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1_Boynt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1_Microsof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F</v>
          </cell>
        </row>
        <row r="9">
          <cell r="E9">
            <v>55000</v>
          </cell>
        </row>
        <row r="10">
          <cell r="E10">
            <v>270000</v>
          </cell>
        </row>
        <row r="11">
          <cell r="E11">
            <v>127000</v>
          </cell>
        </row>
        <row r="32">
          <cell r="E32">
            <v>0.55000000000000004</v>
          </cell>
        </row>
        <row r="33">
          <cell r="E33">
            <v>0.65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/>
        </row>
        <row r="15">
          <cell r="C15"/>
        </row>
        <row r="17">
          <cell r="C17"/>
        </row>
        <row r="19">
          <cell r="C19" t="str">
            <v>XL</v>
          </cell>
        </row>
        <row r="20">
          <cell r="C20">
            <v>613480</v>
          </cell>
        </row>
        <row r="22">
          <cell r="C22">
            <v>20</v>
          </cell>
        </row>
        <row r="24">
          <cell r="C24" t="str">
            <v>Chubb</v>
          </cell>
        </row>
        <row r="25">
          <cell r="C25">
            <v>429436</v>
          </cell>
        </row>
        <row r="27">
          <cell r="C27">
            <v>20</v>
          </cell>
        </row>
        <row r="29">
          <cell r="C29" t="str">
            <v>Sompo</v>
          </cell>
        </row>
        <row r="30">
          <cell r="C30">
            <v>1252000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Public Organizations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Sheet1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F</v>
          </cell>
        </row>
        <row r="9">
          <cell r="E9">
            <v>55000</v>
          </cell>
        </row>
        <row r="10">
          <cell r="E10">
            <v>270000</v>
          </cell>
        </row>
        <row r="11">
          <cell r="E11">
            <v>127000</v>
          </cell>
        </row>
        <row r="32">
          <cell r="E32">
            <v>0.45</v>
          </cell>
        </row>
        <row r="33">
          <cell r="E33">
            <v>0.5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 t="str">
            <v>Alleghany</v>
          </cell>
        </row>
        <row r="15">
          <cell r="C15">
            <v>1252000</v>
          </cell>
        </row>
        <row r="17">
          <cell r="C17">
            <v>20</v>
          </cell>
        </row>
        <row r="19">
          <cell r="C19" t="str">
            <v>Hartford</v>
          </cell>
        </row>
        <row r="20">
          <cell r="C20">
            <v>751200</v>
          </cell>
        </row>
        <row r="22">
          <cell r="C22">
            <v>20</v>
          </cell>
        </row>
        <row r="24">
          <cell r="C24" t="str">
            <v>Allianz</v>
          </cell>
        </row>
        <row r="25">
          <cell r="C25">
            <v>450720</v>
          </cell>
        </row>
        <row r="27">
          <cell r="C27">
            <v>20</v>
          </cell>
        </row>
        <row r="29">
          <cell r="C29" t="str">
            <v>Fairfax</v>
          </cell>
        </row>
        <row r="30">
          <cell r="C30">
            <v>270432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6">
          <cell r="B16" t="str">
            <v>Public Organizations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BNT</v>
          </cell>
        </row>
        <row r="9">
          <cell r="E9">
            <v>890000</v>
          </cell>
        </row>
        <row r="10">
          <cell r="E10">
            <v>380000</v>
          </cell>
        </row>
        <row r="11">
          <cell r="E11">
            <v>104000</v>
          </cell>
        </row>
        <row r="32">
          <cell r="E32">
            <v>0.55000000000000004</v>
          </cell>
        </row>
        <row r="33">
          <cell r="E33">
            <v>0.65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/>
        </row>
        <row r="15">
          <cell r="C15"/>
        </row>
        <row r="17">
          <cell r="C17"/>
        </row>
        <row r="19">
          <cell r="C19" t="str">
            <v>XL</v>
          </cell>
        </row>
        <row r="20">
          <cell r="C20">
            <v>613480</v>
          </cell>
        </row>
        <row r="22">
          <cell r="C22">
            <v>20</v>
          </cell>
        </row>
        <row r="25">
          <cell r="C25">
            <v>429436</v>
          </cell>
        </row>
        <row r="27">
          <cell r="C27">
            <v>20</v>
          </cell>
        </row>
        <row r="30">
          <cell r="C30">
            <v>1252000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Private Organizations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MSFT</v>
          </cell>
        </row>
        <row r="9">
          <cell r="E9">
            <v>109000</v>
          </cell>
        </row>
        <row r="10">
          <cell r="E10">
            <v>125000</v>
          </cell>
        </row>
        <row r="11">
          <cell r="E11">
            <v>600000</v>
          </cell>
        </row>
        <row r="32">
          <cell r="E32"/>
        </row>
        <row r="33">
          <cell r="E33"/>
        </row>
        <row r="37">
          <cell r="E37">
            <v>1.05</v>
          </cell>
        </row>
        <row r="41">
          <cell r="E41"/>
        </row>
        <row r="44">
          <cell r="E44"/>
        </row>
        <row r="48">
          <cell r="E48"/>
        </row>
        <row r="52">
          <cell r="E52"/>
        </row>
        <row r="54">
          <cell r="E54">
            <v>1</v>
          </cell>
        </row>
        <row r="58">
          <cell r="E58"/>
        </row>
        <row r="72">
          <cell r="E72"/>
        </row>
        <row r="81">
          <cell r="E81"/>
        </row>
        <row r="82">
          <cell r="E82"/>
        </row>
        <row r="83">
          <cell r="E83"/>
        </row>
        <row r="84">
          <cell r="E84"/>
        </row>
        <row r="85">
          <cell r="E85"/>
        </row>
        <row r="86">
          <cell r="E86"/>
        </row>
        <row r="87">
          <cell r="E87"/>
        </row>
        <row r="88">
          <cell r="E88"/>
        </row>
        <row r="89">
          <cell r="E89"/>
        </row>
        <row r="90">
          <cell r="E90"/>
        </row>
        <row r="91">
          <cell r="E91"/>
        </row>
        <row r="92">
          <cell r="E92"/>
        </row>
        <row r="93">
          <cell r="E93"/>
        </row>
        <row r="94">
          <cell r="E94"/>
        </row>
        <row r="95">
          <cell r="E95"/>
        </row>
        <row r="96">
          <cell r="E96"/>
        </row>
        <row r="97">
          <cell r="E97"/>
        </row>
        <row r="98">
          <cell r="E98"/>
        </row>
        <row r="99">
          <cell r="E99"/>
        </row>
        <row r="100">
          <cell r="E100"/>
        </row>
        <row r="101">
          <cell r="E101"/>
        </row>
        <row r="102">
          <cell r="E102"/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/>
        </row>
        <row r="15">
          <cell r="C15">
            <v>300000</v>
          </cell>
        </row>
        <row r="17">
          <cell r="C17"/>
        </row>
        <row r="19">
          <cell r="C19" t="str">
            <v>XL</v>
          </cell>
        </row>
        <row r="20">
          <cell r="C20">
            <v>400000</v>
          </cell>
        </row>
        <row r="22">
          <cell r="C22">
            <v>20</v>
          </cell>
        </row>
        <row r="24">
          <cell r="C24" t="str">
            <v>Chubb</v>
          </cell>
        </row>
        <row r="25">
          <cell r="C25">
            <v>300000</v>
          </cell>
        </row>
        <row r="27">
          <cell r="C27">
            <v>20</v>
          </cell>
        </row>
        <row r="29">
          <cell r="C29" t="str">
            <v>Sompo</v>
          </cell>
        </row>
        <row r="30">
          <cell r="C30">
            <v>587000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Public Organizations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32">
          <cell r="B32" t="str">
            <v>Credit for Side A Only with DIC Coverage</v>
          </cell>
          <cell r="D32" t="str">
            <v>0.45-0.65</v>
          </cell>
        </row>
        <row r="33">
          <cell r="B33" t="str">
            <v>Credit for IDL Only with DIC Coverage</v>
          </cell>
          <cell r="D33" t="str">
            <v>0.50-0.70</v>
          </cell>
        </row>
        <row r="35">
          <cell r="B35" t="str">
            <v>Number of Years in Operation</v>
          </cell>
          <cell r="C35" t="str">
            <v>&lt; 3 years</v>
          </cell>
          <cell r="D35" t="str">
            <v>1.05-1.25</v>
          </cell>
        </row>
        <row r="36">
          <cell r="C36" t="str">
            <v>=&lt;3 years and &lt;5 years</v>
          </cell>
          <cell r="D36" t="str">
            <v>1.00-1.05</v>
          </cell>
        </row>
        <row r="37">
          <cell r="C37" t="str">
            <v>&gt;5 years</v>
          </cell>
          <cell r="D37" t="str">
            <v>0.85-1.00</v>
          </cell>
        </row>
        <row r="39">
          <cell r="B39" t="str">
            <v>Significant M&amp;A Activity /Level of M&amp;A Concern</v>
          </cell>
          <cell r="C39" t="str">
            <v>Activity within 1 year / Very high concern</v>
          </cell>
          <cell r="D39" t="str">
            <v>1.30-1.50</v>
          </cell>
        </row>
        <row r="40">
          <cell r="C40" t="str">
            <v>Activity within 1-3 years / Material-high high concern</v>
          </cell>
          <cell r="D40" t="str">
            <v>1.20-1.30</v>
          </cell>
        </row>
        <row r="41">
          <cell r="C41" t="str">
            <v>No activity in last 3 years / Low or no concern</v>
          </cell>
          <cell r="D41" t="str">
            <v>0.80-1.20</v>
          </cell>
        </row>
        <row r="43">
          <cell r="B43" t="str">
            <v>SEC Offering</v>
          </cell>
          <cell r="C43" t="str">
            <v>Within 1 year</v>
          </cell>
          <cell r="D43" t="str">
            <v>1.00-1.55</v>
          </cell>
        </row>
        <row r="44">
          <cell r="C44" t="str">
            <v>None within last 12 months</v>
          </cell>
          <cell r="D44" t="str">
            <v>0.90-1.20</v>
          </cell>
        </row>
        <row r="46">
          <cell r="B46" t="str">
            <v>D&amp;O Litigation</v>
          </cell>
          <cell r="C46" t="str">
            <v>Within 1 year</v>
          </cell>
          <cell r="D46" t="str">
            <v>1.20-1.50</v>
          </cell>
        </row>
        <row r="47">
          <cell r="C47" t="str">
            <v>Within 1-5 years</v>
          </cell>
          <cell r="D47" t="str">
            <v>1.00-1.50</v>
          </cell>
        </row>
        <row r="48">
          <cell r="C48" t="str">
            <v>Within 5-10 years</v>
          </cell>
          <cell r="D48" t="str">
            <v>0.80-1.10</v>
          </cell>
        </row>
        <row r="50">
          <cell r="B50" t="str">
            <v>Other Litigation</v>
          </cell>
          <cell r="C50" t="str">
            <v>Potential Cost &gt;3% of assets</v>
          </cell>
          <cell r="D50" t="str">
            <v>1.20-1.30</v>
          </cell>
        </row>
        <row r="51">
          <cell r="C51" t="str">
            <v>Potential Cost 1-3% of assets</v>
          </cell>
          <cell r="D51" t="str">
            <v>1.10-1.20</v>
          </cell>
        </row>
        <row r="52">
          <cell r="C52" t="str">
            <v>Potential Cost &lt;1% of assets</v>
          </cell>
          <cell r="D52" t="str">
            <v>0.80-1.10</v>
          </cell>
        </row>
        <row r="54">
          <cell r="B54" t="str">
            <v>Coinsurance</v>
          </cell>
          <cell r="D54" t="str">
            <v>0.95-0.65</v>
          </cell>
        </row>
        <row r="56">
          <cell r="B56" t="str">
            <v>Coinsurance re SEC claims</v>
          </cell>
          <cell r="C56">
            <v>0</v>
          </cell>
          <cell r="D56">
            <v>1</v>
          </cell>
        </row>
        <row r="57">
          <cell r="C57">
            <v>0.05</v>
          </cell>
          <cell r="D57" t="str">
            <v>0.95-0.97</v>
          </cell>
        </row>
        <row r="58">
          <cell r="C58">
            <v>0.1</v>
          </cell>
          <cell r="D58" t="str">
            <v>0.90-0.94</v>
          </cell>
        </row>
        <row r="59">
          <cell r="C59">
            <v>0.15</v>
          </cell>
          <cell r="D59" t="str">
            <v>0.87-0.91</v>
          </cell>
        </row>
        <row r="60">
          <cell r="C60">
            <v>0.2</v>
          </cell>
          <cell r="D60" t="str">
            <v>0.84-0.88</v>
          </cell>
        </row>
        <row r="61">
          <cell r="C61">
            <v>0.25</v>
          </cell>
          <cell r="D61" t="str">
            <v>0.81-0.85</v>
          </cell>
        </row>
        <row r="62">
          <cell r="C62">
            <v>0.3</v>
          </cell>
          <cell r="D62" t="str">
            <v>0.78-0.82</v>
          </cell>
        </row>
        <row r="63">
          <cell r="C63">
            <v>0.35</v>
          </cell>
          <cell r="D63" t="str">
            <v>0.75-0.79</v>
          </cell>
        </row>
        <row r="64">
          <cell r="C64">
            <v>0.4</v>
          </cell>
          <cell r="D64" t="str">
            <v>0.72-0.76</v>
          </cell>
        </row>
        <row r="65">
          <cell r="C65">
            <v>0.45</v>
          </cell>
          <cell r="D65" t="str">
            <v>0.70-0.74</v>
          </cell>
        </row>
        <row r="66">
          <cell r="C66">
            <v>0.5</v>
          </cell>
          <cell r="D66" t="str">
            <v>0.68-0.72</v>
          </cell>
        </row>
        <row r="69">
          <cell r="B69" t="str">
            <v>Industry Risk/Level of Confidence in Industry</v>
          </cell>
          <cell r="C69" t="str">
            <v>Very Confident</v>
          </cell>
          <cell r="D69" t="str">
            <v>0.70-0.85</v>
          </cell>
        </row>
        <row r="70">
          <cell r="C70" t="str">
            <v>Confident</v>
          </cell>
          <cell r="D70" t="str">
            <v>0.85-1.00</v>
          </cell>
        </row>
        <row r="71">
          <cell r="C71" t="str">
            <v>Comfortable</v>
          </cell>
          <cell r="D71">
            <v>1</v>
          </cell>
        </row>
        <row r="72">
          <cell r="C72" t="str">
            <v>Low Concern</v>
          </cell>
          <cell r="D72" t="str">
            <v>1.00-1.15</v>
          </cell>
        </row>
        <row r="73">
          <cell r="C73" t="str">
            <v>Material Concern</v>
          </cell>
          <cell r="D73" t="str">
            <v>1.15-1.35</v>
          </cell>
        </row>
        <row r="74">
          <cell r="C74" t="str">
            <v>High Concern</v>
          </cell>
          <cell r="D74" t="str">
            <v>1.35-1.75</v>
          </cell>
        </row>
        <row r="75">
          <cell r="C75" t="str">
            <v>Very High to Severe Concern</v>
          </cell>
          <cell r="D75" t="str">
            <v>1.75-1.25</v>
          </cell>
        </row>
        <row r="77">
          <cell r="B77" t="str">
            <v>Discovery (Extended Reporting)</v>
          </cell>
          <cell r="C77" t="str">
            <v>1 year</v>
          </cell>
          <cell r="D77">
            <v>1</v>
          </cell>
        </row>
        <row r="78">
          <cell r="C78" t="str">
            <v>2 years</v>
          </cell>
          <cell r="D78" t="str">
            <v>175%-200%</v>
          </cell>
        </row>
        <row r="79">
          <cell r="C79" t="str">
            <v>3 years</v>
          </cell>
          <cell r="D79" t="str">
            <v>225%-250%</v>
          </cell>
        </row>
        <row r="81">
          <cell r="B81" t="str">
            <v>Claims litigation history (severity)</v>
          </cell>
          <cell r="D81" t="str">
            <v>0.80-1.50</v>
          </cell>
        </row>
        <row r="82">
          <cell r="B82" t="str">
            <v>Corporate governance procedures</v>
          </cell>
          <cell r="D82" t="str">
            <v>0.75-1.50</v>
          </cell>
        </row>
        <row r="83">
          <cell r="B83" t="str">
            <v>Earnings consistency</v>
          </cell>
          <cell r="D83" t="str">
            <v>0.75-4.00</v>
          </cell>
        </row>
        <row r="84">
          <cell r="B84" t="str">
            <v>Effected by recession</v>
          </cell>
          <cell r="D84" t="str">
            <v>0.80-1.50</v>
          </cell>
        </row>
        <row r="85">
          <cell r="B85" t="str">
            <v>Environmental issues</v>
          </cell>
          <cell r="D85" t="str">
            <v>0.80-1.50</v>
          </cell>
        </row>
        <row r="86">
          <cell r="B86" t="str">
            <v>Financial solvency</v>
          </cell>
          <cell r="D86" t="str">
            <v>0.75-2.50</v>
          </cell>
        </row>
        <row r="87">
          <cell r="B87" t="str">
            <v>Insider trading activity</v>
          </cell>
          <cell r="D87" t="str">
            <v>1.00-1.50</v>
          </cell>
        </row>
        <row r="88">
          <cell r="B88" t="str">
            <v>Joint ventures/Limited partnerships/Significant subsidiary operations (incl. SVPs)</v>
          </cell>
          <cell r="D88" t="str">
            <v>1.00-2.50</v>
          </cell>
        </row>
        <row r="89">
          <cell r="B89" t="str">
            <v>Labor relations</v>
          </cell>
          <cell r="D89" t="str">
            <v>0.80-1.50</v>
          </cell>
        </row>
        <row r="90">
          <cell r="B90" t="str">
            <v>Liquidity</v>
          </cell>
          <cell r="D90" t="str">
            <v>0.75-2.50</v>
          </cell>
        </row>
        <row r="91">
          <cell r="B91" t="str">
            <v>Major customers</v>
          </cell>
          <cell r="D91" t="str">
            <v>0.80-1.50</v>
          </cell>
        </row>
        <row r="92">
          <cell r="B92" t="str">
            <v>Management experience or stability</v>
          </cell>
          <cell r="D92" t="str">
            <v>0.80-1.50</v>
          </cell>
        </row>
        <row r="93">
          <cell r="B93" t="str">
            <v>Management ownership</v>
          </cell>
          <cell r="D93" t="str">
            <v>0.80-1.25</v>
          </cell>
        </row>
        <row r="94">
          <cell r="B94" t="str">
            <v>Other financial factors</v>
          </cell>
          <cell r="D94" t="str">
            <v>0.80-1.50</v>
          </cell>
        </row>
        <row r="95">
          <cell r="B95" t="str">
            <v>Quality of external board members</v>
          </cell>
          <cell r="D95" t="str">
            <v>0.80-1.50</v>
          </cell>
        </row>
        <row r="96">
          <cell r="B96" t="str">
            <v>Regulatory exposure/experience</v>
          </cell>
          <cell r="D96" t="str">
            <v>0.90-2.00</v>
          </cell>
        </row>
        <row r="97">
          <cell r="B97" t="str">
            <v>Stability of workforce</v>
          </cell>
          <cell r="D97" t="str">
            <v>0.80-1.50</v>
          </cell>
        </row>
        <row r="98">
          <cell r="B98" t="str">
            <v>Stock market sensitiviy</v>
          </cell>
          <cell r="D98" t="str">
            <v>0.80-1.50</v>
          </cell>
        </row>
        <row r="99">
          <cell r="B99" t="str">
            <v>Stock volatility</v>
          </cell>
          <cell r="D99" t="str">
            <v>0.75-2.50</v>
          </cell>
        </row>
        <row r="100">
          <cell r="B100" t="str">
            <v>Takeover potential</v>
          </cell>
          <cell r="D100" t="str">
            <v>0.80-1.50</v>
          </cell>
        </row>
        <row r="101">
          <cell r="B101" t="str">
            <v>Terrorism risk discount</v>
          </cell>
          <cell r="D101" t="str">
            <v>0.90-1.00</v>
          </cell>
        </row>
        <row r="102">
          <cell r="B102" t="str">
            <v>Transaction Event (e.g., bankruptcy, credit downgrade)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A8" t="str">
            <v>State</v>
          </cell>
          <cell r="B8" t="str">
            <v>Ranges Allowed?</v>
          </cell>
          <cell r="C8" t="str">
            <v>Terrorism Discount Available?</v>
          </cell>
        </row>
        <row r="9">
          <cell r="A9" t="str">
            <v>Alabama</v>
          </cell>
          <cell r="B9" t="str">
            <v>Yes</v>
          </cell>
          <cell r="C9" t="str">
            <v>Yes</v>
          </cell>
        </row>
        <row r="10">
          <cell r="A10" t="str">
            <v>Alaska</v>
          </cell>
          <cell r="B10" t="str">
            <v>Yes</v>
          </cell>
          <cell r="C10" t="str">
            <v>Yes</v>
          </cell>
        </row>
        <row r="11">
          <cell r="A11" t="str">
            <v>Arizona</v>
          </cell>
          <cell r="B11" t="str">
            <v>Yes</v>
          </cell>
          <cell r="C11" t="str">
            <v>Yes</v>
          </cell>
        </row>
        <row r="12">
          <cell r="A12" t="str">
            <v>Arkansas</v>
          </cell>
          <cell r="B12" t="str">
            <v>Yes</v>
          </cell>
          <cell r="C12" t="str">
            <v>Yes</v>
          </cell>
        </row>
        <row r="13">
          <cell r="A13" t="str">
            <v>California</v>
          </cell>
          <cell r="B13" t="str">
            <v>Yes</v>
          </cell>
          <cell r="C13" t="str">
            <v>Yes</v>
          </cell>
        </row>
        <row r="14">
          <cell r="A14" t="str">
            <v>Colorado</v>
          </cell>
          <cell r="B14" t="str">
            <v>Yes</v>
          </cell>
          <cell r="C14" t="str">
            <v>Yes</v>
          </cell>
        </row>
        <row r="15">
          <cell r="A15" t="str">
            <v>Connecticut</v>
          </cell>
          <cell r="B15" t="str">
            <v>Yes</v>
          </cell>
          <cell r="C15" t="str">
            <v>Yes</v>
          </cell>
        </row>
        <row r="16">
          <cell r="A16" t="str">
            <v>Delaware</v>
          </cell>
          <cell r="B16" t="str">
            <v>Yes</v>
          </cell>
          <cell r="C16" t="str">
            <v>Yes</v>
          </cell>
        </row>
        <row r="17">
          <cell r="A17" t="str">
            <v>District of Columbia</v>
          </cell>
          <cell r="B17" t="str">
            <v>Yes</v>
          </cell>
          <cell r="C17" t="str">
            <v>Yes</v>
          </cell>
        </row>
        <row r="18">
          <cell r="A18" t="str">
            <v>Florida</v>
          </cell>
          <cell r="B18" t="str">
            <v>No</v>
          </cell>
          <cell r="C18" t="str">
            <v>Yes</v>
          </cell>
        </row>
        <row r="19">
          <cell r="A19" t="str">
            <v>Georgia</v>
          </cell>
          <cell r="B19" t="str">
            <v>No</v>
          </cell>
          <cell r="C19" t="str">
            <v>Yes</v>
          </cell>
        </row>
        <row r="20">
          <cell r="A20" t="str">
            <v>Hawaii</v>
          </cell>
          <cell r="B20" t="str">
            <v>Yes</v>
          </cell>
          <cell r="C20" t="str">
            <v>Yes</v>
          </cell>
        </row>
        <row r="21">
          <cell r="A21" t="str">
            <v>Idaho</v>
          </cell>
          <cell r="B21" t="str">
            <v>Yes</v>
          </cell>
          <cell r="C21" t="str">
            <v>Yes</v>
          </cell>
        </row>
        <row r="22">
          <cell r="A22" t="str">
            <v>Illinois</v>
          </cell>
          <cell r="B22" t="str">
            <v>Yes</v>
          </cell>
          <cell r="C22" t="str">
            <v>Yes</v>
          </cell>
        </row>
        <row r="23">
          <cell r="A23" t="str">
            <v>Indiana</v>
          </cell>
          <cell r="B23" t="str">
            <v>Yes</v>
          </cell>
          <cell r="C23" t="str">
            <v>Yes</v>
          </cell>
        </row>
        <row r="24">
          <cell r="A24" t="str">
            <v>Iowa</v>
          </cell>
          <cell r="B24" t="str">
            <v>Yes</v>
          </cell>
          <cell r="C24" t="str">
            <v>Yes</v>
          </cell>
        </row>
        <row r="25">
          <cell r="A25" t="str">
            <v>Kansas</v>
          </cell>
          <cell r="B25" t="str">
            <v>Yes</v>
          </cell>
          <cell r="C25" t="str">
            <v>Yes</v>
          </cell>
        </row>
        <row r="26">
          <cell r="A26" t="str">
            <v>Kentucky</v>
          </cell>
          <cell r="B26" t="str">
            <v>Yes</v>
          </cell>
          <cell r="C26" t="str">
            <v>Yes</v>
          </cell>
        </row>
        <row r="27">
          <cell r="A27" t="str">
            <v>Louisiana</v>
          </cell>
          <cell r="B27" t="str">
            <v>No</v>
          </cell>
          <cell r="C27" t="str">
            <v>No</v>
          </cell>
        </row>
        <row r="28">
          <cell r="A28" t="str">
            <v>Maine</v>
          </cell>
          <cell r="B28" t="str">
            <v>Yes</v>
          </cell>
          <cell r="C28" t="str">
            <v>Yes</v>
          </cell>
        </row>
        <row r="29">
          <cell r="A29" t="str">
            <v>Maryland</v>
          </cell>
          <cell r="B29" t="str">
            <v>No</v>
          </cell>
          <cell r="C29" t="str">
            <v>Yes</v>
          </cell>
        </row>
        <row r="30">
          <cell r="A30" t="str">
            <v>Massachusetts</v>
          </cell>
          <cell r="B30" t="str">
            <v>Yes</v>
          </cell>
          <cell r="C30" t="str">
            <v>Yes</v>
          </cell>
        </row>
        <row r="31">
          <cell r="A31" t="str">
            <v>Michigan</v>
          </cell>
          <cell r="B31" t="str">
            <v>Yes</v>
          </cell>
          <cell r="C31" t="str">
            <v>Yes</v>
          </cell>
        </row>
        <row r="32">
          <cell r="A32" t="str">
            <v>Minnesota</v>
          </cell>
          <cell r="B32" t="str">
            <v>Yes</v>
          </cell>
          <cell r="C32" t="str">
            <v>Yes</v>
          </cell>
        </row>
        <row r="33">
          <cell r="A33" t="str">
            <v>Mississippi</v>
          </cell>
          <cell r="B33" t="str">
            <v>No</v>
          </cell>
          <cell r="C33" t="str">
            <v>No</v>
          </cell>
        </row>
        <row r="34">
          <cell r="A34" t="str">
            <v>Missouri</v>
          </cell>
          <cell r="B34" t="str">
            <v>No</v>
          </cell>
          <cell r="C34" t="str">
            <v>No</v>
          </cell>
        </row>
        <row r="35">
          <cell r="A35" t="str">
            <v>Montana</v>
          </cell>
          <cell r="B35" t="str">
            <v>Yes</v>
          </cell>
          <cell r="C35" t="str">
            <v>Yes</v>
          </cell>
        </row>
        <row r="36">
          <cell r="A36" t="str">
            <v>Nebraska</v>
          </cell>
          <cell r="B36" t="str">
            <v>No</v>
          </cell>
          <cell r="C36" t="str">
            <v>Yes</v>
          </cell>
        </row>
        <row r="37">
          <cell r="A37" t="str">
            <v>Nevada</v>
          </cell>
          <cell r="B37" t="str">
            <v>Yes</v>
          </cell>
          <cell r="C37" t="str">
            <v>Yes</v>
          </cell>
        </row>
        <row r="38">
          <cell r="A38" t="str">
            <v>New Hampshire</v>
          </cell>
          <cell r="B38" t="str">
            <v>Yes</v>
          </cell>
          <cell r="C38" t="str">
            <v>Yes</v>
          </cell>
        </row>
        <row r="39">
          <cell r="A39" t="str">
            <v>New Jersey</v>
          </cell>
          <cell r="B39" t="str">
            <v>Yes</v>
          </cell>
          <cell r="C39" t="str">
            <v>Yes</v>
          </cell>
        </row>
        <row r="40">
          <cell r="A40" t="str">
            <v>New Mexico</v>
          </cell>
          <cell r="B40" t="str">
            <v>Yes</v>
          </cell>
          <cell r="C40" t="str">
            <v>Yes</v>
          </cell>
        </row>
        <row r="41">
          <cell r="A41" t="str">
            <v>New York</v>
          </cell>
          <cell r="B41" t="str">
            <v>No</v>
          </cell>
          <cell r="C41" t="str">
            <v>Yes</v>
          </cell>
        </row>
        <row r="42">
          <cell r="A42" t="str">
            <v>North Carolina</v>
          </cell>
          <cell r="B42" t="str">
            <v>Yes</v>
          </cell>
          <cell r="C42" t="str">
            <v>Yes</v>
          </cell>
        </row>
        <row r="43">
          <cell r="A43" t="str">
            <v>North Dakota</v>
          </cell>
          <cell r="B43" t="str">
            <v>Yes</v>
          </cell>
          <cell r="C43" t="str">
            <v>Yes</v>
          </cell>
        </row>
        <row r="44">
          <cell r="A44" t="str">
            <v>Ohio</v>
          </cell>
          <cell r="B44" t="str">
            <v>No</v>
          </cell>
          <cell r="C44" t="str">
            <v>No</v>
          </cell>
        </row>
        <row r="45">
          <cell r="A45" t="str">
            <v>Oklahoma</v>
          </cell>
          <cell r="B45" t="str">
            <v>Yes</v>
          </cell>
          <cell r="C45" t="str">
            <v>Yes</v>
          </cell>
        </row>
        <row r="46">
          <cell r="A46" t="str">
            <v>Oregon</v>
          </cell>
          <cell r="B46" t="str">
            <v>Yes</v>
          </cell>
          <cell r="C46" t="str">
            <v>Yes</v>
          </cell>
        </row>
        <row r="47">
          <cell r="A47" t="str">
            <v>Pennsylvania</v>
          </cell>
          <cell r="B47" t="str">
            <v>Yes</v>
          </cell>
          <cell r="C47" t="str">
            <v>Yes</v>
          </cell>
        </row>
        <row r="48">
          <cell r="A48" t="str">
            <v>Rhode Island</v>
          </cell>
          <cell r="B48" t="str">
            <v>Yes</v>
          </cell>
          <cell r="C48" t="str">
            <v>Yes</v>
          </cell>
        </row>
        <row r="49">
          <cell r="A49" t="str">
            <v>South Carolina</v>
          </cell>
          <cell r="B49" t="str">
            <v>Yes</v>
          </cell>
          <cell r="C49" t="str">
            <v>Yes</v>
          </cell>
        </row>
        <row r="50">
          <cell r="A50" t="str">
            <v>South Dakota</v>
          </cell>
          <cell r="B50" t="str">
            <v>No</v>
          </cell>
          <cell r="C50" t="str">
            <v>Yes</v>
          </cell>
        </row>
        <row r="51">
          <cell r="A51" t="str">
            <v>Tennessee</v>
          </cell>
          <cell r="B51" t="str">
            <v>Yes</v>
          </cell>
          <cell r="C51" t="str">
            <v>Yes</v>
          </cell>
        </row>
        <row r="52">
          <cell r="A52" t="str">
            <v>Texas</v>
          </cell>
          <cell r="B52" t="str">
            <v>No</v>
          </cell>
          <cell r="C52" t="str">
            <v>Yes</v>
          </cell>
        </row>
        <row r="53">
          <cell r="A53" t="str">
            <v>Utah</v>
          </cell>
          <cell r="B53" t="str">
            <v>Yes</v>
          </cell>
          <cell r="C53" t="str">
            <v>Yes</v>
          </cell>
        </row>
        <row r="54">
          <cell r="A54" t="str">
            <v>Vermont</v>
          </cell>
          <cell r="B54" t="str">
            <v>Yes</v>
          </cell>
          <cell r="C54" t="str">
            <v>Yes</v>
          </cell>
        </row>
        <row r="55">
          <cell r="A55" t="str">
            <v>Virginia</v>
          </cell>
          <cell r="B55" t="str">
            <v>No</v>
          </cell>
          <cell r="C55" t="str">
            <v>Yes</v>
          </cell>
        </row>
        <row r="56">
          <cell r="A56" t="str">
            <v>Washington</v>
          </cell>
          <cell r="B56" t="str">
            <v>No</v>
          </cell>
          <cell r="C56" t="str">
            <v>Yes</v>
          </cell>
        </row>
        <row r="57">
          <cell r="A57" t="str">
            <v>West Virginia</v>
          </cell>
          <cell r="B57" t="str">
            <v>Yes</v>
          </cell>
          <cell r="C57" t="str">
            <v>Yes</v>
          </cell>
        </row>
        <row r="58">
          <cell r="A58" t="str">
            <v>Wisconsin</v>
          </cell>
          <cell r="B58" t="str">
            <v>Yes</v>
          </cell>
          <cell r="C58" t="str">
            <v>Yes</v>
          </cell>
        </row>
        <row r="59">
          <cell r="A59" t="str">
            <v>Wyoming</v>
          </cell>
          <cell r="B59" t="str">
            <v>Yes</v>
          </cell>
          <cell r="C59" t="str">
            <v>Yes</v>
          </cell>
        </row>
      </sheetData>
      <sheetData sheetId="10">
        <row r="20">
          <cell r="A20">
            <v>1</v>
          </cell>
          <cell r="B20">
            <v>2</v>
          </cell>
          <cell r="C20">
            <v>3</v>
          </cell>
          <cell r="D20">
            <v>4</v>
          </cell>
          <cell r="E20">
            <v>5</v>
          </cell>
        </row>
        <row r="21">
          <cell r="A21" t="str">
            <v>Low Risk</v>
          </cell>
          <cell r="B21" t="str">
            <v>Low/Medium Risk</v>
          </cell>
          <cell r="C21" t="str">
            <v>Medium Risk</v>
          </cell>
          <cell r="D21" t="str">
            <v>Medium/High Risk</v>
          </cell>
          <cell r="E21" t="str">
            <v>High Risk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am04.safelinks.protection.outlook.com/?url=https%3A%2F%2Fprotect-us.mimecast.com%2Fs%2FRJQFCERv9vIpXAUNw2Pt&amp;data=04%7C01%7Ccanderson%40oneshield.com%7C87b7ca088eb8467fa29e08d9df51e133%7Cf756873d727643d1a5b683b96980f900%7C0%7C0%7C637786365034776112%7CUnknown%7CTWFpbGZsb3d8eyJWIjoiMC4wLjAwMDAiLCJQIjoiV2luMzIiLCJBTiI6Ik1haWwiLCJXVCI6Mn0%3D%7C3000&amp;sdata=jF5CFUuy%2B3CMD%2ByW1UCCO0YB9K1cFkG0ZSeuzLetwBA%3D&amp;reserved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a2.oms.oneshield.com/Login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qa2.oms.oneshield.com/Login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nam04.safelinks.protection.outlook.com/?url=https%3A%2F%2Fprotect-us.mimecast.com%2Fs%2FRJQFCERv9vIpXAUNw2Pt&amp;data=04%7C01%7Ccanderson%40oneshield.com%7C87b7ca088eb8467fa29e08d9df51e133%7Cf756873d727643d1a5b683b96980f900%7C0%7C0%7C637786365034776112%7CUnknown%7CTWFpbGZsb3d8eyJWIjoiMC4wLjAwMDAiLCJQIjoiV2luMzIiLCJBTiI6Ik1haWwiLCJXVCI6Mn0%3D%7C3000&amp;sdata=jF5CFUuy%2B3CMD%2ByW1UCCO0YB9K1cFkG0ZSeuzLetwBA%3D&amp;reserved=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A408-78BC-422E-A1DA-910439CF83F9}">
  <dimension ref="A1:AZ24"/>
  <sheetViews>
    <sheetView tabSelected="1" zoomScale="85" zoomScaleNormal="85" workbookViewId="0">
      <selection activeCell="F2" sqref="F2"/>
    </sheetView>
  </sheetViews>
  <sheetFormatPr baseColWidth="10" defaultColWidth="8.83203125" defaultRowHeight="15"/>
  <cols>
    <col min="1" max="1" width="40" bestFit="1" customWidth="1"/>
    <col min="3" max="3" width="18.83203125" customWidth="1"/>
    <col min="5" max="5" width="9.83203125" bestFit="1" customWidth="1"/>
    <col min="6" max="6" width="10" bestFit="1" customWidth="1"/>
    <col min="7" max="7" width="19.33203125" bestFit="1" customWidth="1"/>
    <col min="8" max="8" width="17.1640625" customWidth="1"/>
    <col min="9" max="9" width="18.6640625" customWidth="1"/>
    <col min="10" max="10" width="20.6640625" bestFit="1" customWidth="1"/>
    <col min="11" max="11" width="22.83203125" bestFit="1" customWidth="1"/>
    <col min="12" max="12" width="32.5" customWidth="1"/>
    <col min="13" max="13" width="20" customWidth="1"/>
    <col min="19" max="19" width="45.83203125" bestFit="1" customWidth="1"/>
    <col min="30" max="30" width="10.5" bestFit="1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s="1" t="s">
        <v>27</v>
      </c>
      <c r="I1" t="s">
        <v>28</v>
      </c>
      <c r="J1" s="1" t="s">
        <v>29</v>
      </c>
      <c r="K1" t="s">
        <v>30</v>
      </c>
      <c r="L1" s="1" t="s">
        <v>31</v>
      </c>
      <c r="M1" t="s">
        <v>32</v>
      </c>
      <c r="N1" s="1" t="s">
        <v>33</v>
      </c>
      <c r="O1" t="s">
        <v>34</v>
      </c>
      <c r="P1" s="1" t="s">
        <v>35</v>
      </c>
      <c r="Q1" t="s">
        <v>36</v>
      </c>
      <c r="R1" s="1" t="s">
        <v>37</v>
      </c>
      <c r="S1" t="s">
        <v>38</v>
      </c>
      <c r="T1" s="1" t="s">
        <v>39</v>
      </c>
      <c r="U1" t="s">
        <v>40</v>
      </c>
      <c r="V1" s="1" t="s">
        <v>41</v>
      </c>
      <c r="W1" t="s">
        <v>42</v>
      </c>
      <c r="X1" s="1" t="s">
        <v>43</v>
      </c>
      <c r="Y1" t="s">
        <v>44</v>
      </c>
      <c r="Z1" s="1" t="s">
        <v>45</v>
      </c>
      <c r="AA1" t="s">
        <v>46</v>
      </c>
      <c r="AB1" s="1" t="s">
        <v>47</v>
      </c>
      <c r="AC1" t="s">
        <v>48</v>
      </c>
      <c r="AD1" s="1" t="s">
        <v>49</v>
      </c>
      <c r="AE1" t="s">
        <v>50</v>
      </c>
      <c r="AF1" s="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t="s">
        <v>201</v>
      </c>
      <c r="B2" t="s">
        <v>6</v>
      </c>
      <c r="C2" s="4" t="s">
        <v>198</v>
      </c>
      <c r="D2" t="s">
        <v>8</v>
      </c>
      <c r="E2" t="s">
        <v>9</v>
      </c>
      <c r="F2" t="s">
        <v>193</v>
      </c>
    </row>
    <row r="3" spans="1:52">
      <c r="A3" t="s">
        <v>202</v>
      </c>
      <c r="B3" s="7" t="s">
        <v>6</v>
      </c>
      <c r="G3" t="s">
        <v>83</v>
      </c>
      <c r="H3" s="13" t="s">
        <v>74</v>
      </c>
      <c r="I3" t="s">
        <v>140</v>
      </c>
      <c r="J3" t="s">
        <v>160</v>
      </c>
    </row>
    <row r="4" spans="1:52">
      <c r="A4" t="s">
        <v>203</v>
      </c>
      <c r="B4" s="7" t="s">
        <v>12</v>
      </c>
      <c r="H4" t="s">
        <v>195</v>
      </c>
      <c r="I4" s="7" t="s">
        <v>140</v>
      </c>
      <c r="J4" t="s">
        <v>159</v>
      </c>
      <c r="K4" s="10" t="s">
        <v>196</v>
      </c>
    </row>
    <row r="5" spans="1:52">
      <c r="A5" t="s">
        <v>204</v>
      </c>
      <c r="B5" s="7" t="s">
        <v>6</v>
      </c>
      <c r="G5" s="28">
        <f>G18*1000000</f>
        <v>55000000000</v>
      </c>
      <c r="H5" s="29">
        <f>H18*1000000</f>
        <v>270000000000</v>
      </c>
      <c r="I5" s="29">
        <f>I18*1000000</f>
        <v>127000000000</v>
      </c>
      <c r="J5" s="30" t="str">
        <f>'[1]XS Rating Step A Inputs'!$B$16</f>
        <v>Public Organizations</v>
      </c>
      <c r="K5" s="30" t="str">
        <f>'[1]Step 1'!$E$8</f>
        <v>F</v>
      </c>
      <c r="L5" s="18" t="s">
        <v>68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t="s">
        <v>205</v>
      </c>
      <c r="B6" s="7" t="s">
        <v>6</v>
      </c>
      <c r="H6" s="31">
        <f>'[1]Step 1'!$E$32</f>
        <v>0.55000000000000004</v>
      </c>
      <c r="I6" s="31">
        <f>'[1]Step 1'!$E$33</f>
        <v>0.65</v>
      </c>
      <c r="J6" s="14" t="s">
        <v>18</v>
      </c>
      <c r="K6" s="31">
        <f>'[1]Step 1'!$E$37</f>
        <v>1</v>
      </c>
      <c r="L6" s="20" t="s">
        <v>17</v>
      </c>
      <c r="M6" s="31">
        <f>'[1]Step 1'!$E$41</f>
        <v>1</v>
      </c>
      <c r="N6" s="19" t="s">
        <v>16</v>
      </c>
      <c r="O6" s="31">
        <f>'[1]Step 1'!$E$44</f>
        <v>1</v>
      </c>
      <c r="P6" s="21" t="s">
        <v>70</v>
      </c>
      <c r="Q6" s="31">
        <f>'[1]Step 1'!$E$48</f>
        <v>0.8</v>
      </c>
      <c r="R6" s="22" t="s">
        <v>19</v>
      </c>
      <c r="S6" s="31">
        <f>'[1]Step 1'!$E$52</f>
        <v>1</v>
      </c>
      <c r="T6" s="31">
        <f>'[1]Step 1'!$E$54</f>
        <v>0.95</v>
      </c>
      <c r="U6" s="23" t="s">
        <v>15</v>
      </c>
      <c r="V6" s="31">
        <f>'[1]Step 1'!$E$58</f>
        <v>0.93</v>
      </c>
      <c r="W6" s="21" t="s">
        <v>20</v>
      </c>
      <c r="X6" s="31">
        <f>'[1]Step 1'!$E$72</f>
        <v>1.1499999999999999</v>
      </c>
      <c r="Y6" s="25" t="s">
        <v>21</v>
      </c>
      <c r="Z6" s="31">
        <v>2</v>
      </c>
      <c r="AA6" s="31">
        <f>'[1]Step 1'!$E$81</f>
        <v>1</v>
      </c>
      <c r="AB6" s="31">
        <f>'[1]Step 1'!$E$82</f>
        <v>0.9</v>
      </c>
      <c r="AC6" s="31">
        <f>'[1]Step 1'!$E$83</f>
        <v>0.95</v>
      </c>
      <c r="AD6" s="31">
        <f>'[1]Step 1'!$E$84</f>
        <v>0.9</v>
      </c>
      <c r="AE6" s="31">
        <f>'[1]Step 1'!$E$85</f>
        <v>0.9</v>
      </c>
      <c r="AF6" s="31">
        <f>'[1]Step 1'!$E$86</f>
        <v>1.1000000000000001</v>
      </c>
      <c r="AG6" s="31">
        <f>'[1]Step 1'!$E$87</f>
        <v>1</v>
      </c>
      <c r="AH6" s="31">
        <f>'[1]Step 1'!$E$88</f>
        <v>1</v>
      </c>
      <c r="AI6" s="31">
        <f>'[1]Step 1'!$E$89</f>
        <v>0.95</v>
      </c>
      <c r="AJ6" s="31">
        <f>'[1]Step 1'!$E$90</f>
        <v>0.95</v>
      </c>
      <c r="AK6" s="31">
        <f>'[1]Step 1'!$E$91</f>
        <v>0.95</v>
      </c>
      <c r="AL6" s="31">
        <f>'[1]Step 1'!$E$92</f>
        <v>0.8</v>
      </c>
      <c r="AM6" s="31">
        <f>'[1]Step 1'!$E$93</f>
        <v>0.95</v>
      </c>
      <c r="AN6" s="31">
        <f>'[1]Step 1'!$E$94</f>
        <v>1</v>
      </c>
      <c r="AO6" s="31">
        <f>'[1]Step 1'!$E$95</f>
        <v>1</v>
      </c>
      <c r="AP6" s="31">
        <f>'[1]Step 1'!$E$96</f>
        <v>1</v>
      </c>
      <c r="AQ6" s="31">
        <f>'[1]Step 1'!$E$97</f>
        <v>1</v>
      </c>
      <c r="AR6" s="31">
        <f>'[1]Step 1'!$E$98</f>
        <v>0.9</v>
      </c>
      <c r="AS6" s="31">
        <f>'[1]Step 1'!$E$99</f>
        <v>0.9</v>
      </c>
      <c r="AT6" s="31">
        <f>'[1]Step 1'!$E$100</f>
        <v>1.1000000000000001</v>
      </c>
      <c r="AU6" s="31">
        <f>'[1]Step 1'!$E$101</f>
        <v>1</v>
      </c>
      <c r="AV6" s="31">
        <f>'[1]Step 1'!$E$102</f>
        <v>1</v>
      </c>
    </row>
    <row r="7" spans="1:52">
      <c r="A7" t="s">
        <v>206</v>
      </c>
      <c r="B7" s="7" t="s">
        <v>6</v>
      </c>
      <c r="G7" s="10" t="s">
        <v>194</v>
      </c>
      <c r="H7" s="12" t="s">
        <v>98</v>
      </c>
      <c r="I7" s="30" t="str">
        <f>'[1]Step 2'!$C$29</f>
        <v>Sompo</v>
      </c>
      <c r="J7" s="15" t="s">
        <v>99</v>
      </c>
      <c r="K7" s="16" t="s">
        <v>141</v>
      </c>
      <c r="L7" s="32">
        <f>'[1]Step 2'!$C$30</f>
        <v>1252000</v>
      </c>
      <c r="M7" s="21" t="s">
        <v>119</v>
      </c>
      <c r="N7" s="30">
        <f>N18*1000000</f>
        <v>20000000</v>
      </c>
      <c r="O7" s="30">
        <f>O18*1000000</f>
        <v>10000000</v>
      </c>
      <c r="P7">
        <v>2</v>
      </c>
      <c r="Q7" s="12" t="s">
        <v>98</v>
      </c>
      <c r="R7" s="30" t="str">
        <f>'[1]Step 2'!$C$24</f>
        <v>Chubb</v>
      </c>
      <c r="S7" s="27" t="s">
        <v>121</v>
      </c>
      <c r="T7" s="16" t="s">
        <v>141</v>
      </c>
      <c r="U7" s="32">
        <f>'[1]Step 2'!$C$25</f>
        <v>429436</v>
      </c>
      <c r="V7" s="21" t="s">
        <v>119</v>
      </c>
      <c r="W7" s="30">
        <f>W18*1000000</f>
        <v>20000000</v>
      </c>
      <c r="X7">
        <f>X18*1000000</f>
        <v>10000000</v>
      </c>
      <c r="Y7">
        <v>3</v>
      </c>
      <c r="Z7" s="12" t="s">
        <v>98</v>
      </c>
      <c r="AA7" s="30" t="str">
        <f>'[1]Step 2'!$C$19</f>
        <v>XL</v>
      </c>
      <c r="AB7" s="27" t="s">
        <v>121</v>
      </c>
      <c r="AC7" s="16" t="s">
        <v>141</v>
      </c>
      <c r="AD7" s="32">
        <f>'[1]Step 2'!$C$20</f>
        <v>613480</v>
      </c>
      <c r="AE7" s="21" t="s">
        <v>119</v>
      </c>
      <c r="AF7" s="30">
        <f>AF18*1000000</f>
        <v>20000000</v>
      </c>
      <c r="AG7">
        <f>AG18*1000000</f>
        <v>10000000</v>
      </c>
      <c r="AI7" s="12" t="s">
        <v>98</v>
      </c>
      <c r="AJ7">
        <f>'[1]Step 2'!$C$14</f>
        <v>0</v>
      </c>
      <c r="AK7" t="s">
        <v>121</v>
      </c>
      <c r="AL7" t="s">
        <v>141</v>
      </c>
      <c r="AM7" s="6">
        <f>'[1]Step 2'!$C$15</f>
        <v>0</v>
      </c>
      <c r="AN7" t="s">
        <v>119</v>
      </c>
      <c r="AO7">
        <f>AO18*1000000</f>
        <v>0</v>
      </c>
      <c r="AP7">
        <f>AP18*1000000</f>
        <v>10000000</v>
      </c>
      <c r="AR7" t="s">
        <v>98</v>
      </c>
      <c r="AS7">
        <f>'[1]Step 2'!$C$9</f>
        <v>0</v>
      </c>
      <c r="AT7" t="s">
        <v>121</v>
      </c>
      <c r="AU7" t="s">
        <v>141</v>
      </c>
      <c r="AV7" s="6">
        <f>'[1]Step 2'!$C$10</f>
        <v>0</v>
      </c>
      <c r="AW7" t="s">
        <v>119</v>
      </c>
      <c r="AX7">
        <f>AX18*1000000</f>
        <v>0</v>
      </c>
      <c r="AY7">
        <f>AY18*1000000</f>
        <v>10000000</v>
      </c>
    </row>
    <row r="8" spans="1:52">
      <c r="A8" t="s">
        <v>207</v>
      </c>
      <c r="B8" s="7" t="s">
        <v>6</v>
      </c>
      <c r="G8" s="11" t="s">
        <v>86</v>
      </c>
      <c r="H8" s="7" t="s">
        <v>87</v>
      </c>
      <c r="I8">
        <v>5</v>
      </c>
      <c r="J8" t="s">
        <v>88</v>
      </c>
      <c r="K8" s="17" t="s">
        <v>91</v>
      </c>
      <c r="L8">
        <v>60</v>
      </c>
      <c r="M8" s="26" t="s">
        <v>94</v>
      </c>
      <c r="N8">
        <v>48</v>
      </c>
      <c r="O8">
        <v>10</v>
      </c>
      <c r="P8">
        <v>10</v>
      </c>
      <c r="Q8">
        <v>20</v>
      </c>
      <c r="R8">
        <v>10</v>
      </c>
      <c r="S8">
        <v>50</v>
      </c>
      <c r="T8">
        <v>65</v>
      </c>
      <c r="U8" t="s">
        <v>147</v>
      </c>
      <c r="V8">
        <v>20</v>
      </c>
      <c r="W8" s="7" t="s">
        <v>148</v>
      </c>
      <c r="X8">
        <v>10</v>
      </c>
      <c r="Z8">
        <v>0.65</v>
      </c>
      <c r="AA8">
        <v>-20</v>
      </c>
      <c r="AB8" t="s">
        <v>140</v>
      </c>
      <c r="AC8">
        <v>1</v>
      </c>
      <c r="AD8">
        <v>15000000</v>
      </c>
      <c r="AE8">
        <v>5000000</v>
      </c>
    </row>
    <row r="16" spans="1:52">
      <c r="D16" s="28"/>
    </row>
    <row r="17" spans="4:51">
      <c r="D17" s="28"/>
    </row>
    <row r="18" spans="4:51">
      <c r="G18" s="6">
        <f>'[1]Step 1'!$E$9</f>
        <v>55000</v>
      </c>
      <c r="H18" s="6">
        <f>'[1]Step 1'!$E$10</f>
        <v>270000</v>
      </c>
      <c r="I18" s="6">
        <f>'[1]Step 1'!$E$11</f>
        <v>127000</v>
      </c>
      <c r="N18">
        <f>'[1]Step 2'!$C$32</f>
        <v>20</v>
      </c>
      <c r="O18">
        <v>10</v>
      </c>
      <c r="W18">
        <f>'[1]Step 2'!$C$27</f>
        <v>20</v>
      </c>
      <c r="X18">
        <v>10</v>
      </c>
      <c r="AF18">
        <f>'[1]Step 2'!$C$22</f>
        <v>20</v>
      </c>
      <c r="AG18">
        <v>10</v>
      </c>
      <c r="AO18">
        <f>'[1]Step 2'!$C$17</f>
        <v>0</v>
      </c>
      <c r="AP18">
        <v>10</v>
      </c>
      <c r="AX18">
        <f>'[1]Step 2'!$C$12</f>
        <v>0</v>
      </c>
      <c r="AY18">
        <v>10</v>
      </c>
    </row>
    <row r="24" spans="4:51">
      <c r="E24" s="7"/>
    </row>
  </sheetData>
  <phoneticPr fontId="4" type="noConversion"/>
  <hyperlinks>
    <hyperlink ref="C2" r:id="rId1" display="https://nam04.safelinks.protection.outlook.com/?url=https%3A%2F%2Fprotect-us.mimecast.com%2Fs%2FRJQFCERv9vIpXAUNw2Pt&amp;data=04%7C01%7Ccanderson%40oneshield.com%7C87b7ca088eb8467fa29e08d9df51e133%7Cf756873d727643d1a5b683b96980f900%7C0%7C0%7C637786365034776112%7CUnknown%7CTWFpbGZsb3d8eyJWIjoiMC4wLjAwMDAiLCJQIjoiV2luMzIiLCJBTiI6Ik1haWwiLCJXVCI6Mn0%3D%7C3000&amp;sdata=jF5CFUuy%2B3CMD%2ByW1UCCO0YB9K1cFkG0ZSeuzLetwBA%3D&amp;reserved=0" xr:uid="{10776F34-20E5-438E-9196-CB17335F35D4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76454584-078D-4F58-B920-6E54671FA14A}">
          <x14:formula1>
            <xm:f>Data!$A$2:$A$4</xm:f>
          </x14:formula1>
          <xm:sqref>G8</xm:sqref>
        </x14:dataValidation>
        <x14:dataValidation type="list" allowBlank="1" showInputMessage="1" showErrorMessage="1" xr:uid="{5A7E3DF5-7425-48F8-BDAD-89E29BA9225A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9091A409-80B7-4FC2-AA67-2261C1661FCD}">
          <x14:formula1>
            <xm:f>Data!$D$2:$D$12</xm:f>
          </x14:formula1>
          <xm:sqref>H3</xm:sqref>
        </x14:dataValidation>
        <x14:dataValidation type="list" allowBlank="1" showInputMessage="1" showErrorMessage="1" xr:uid="{09DF4754-2324-4302-BF7A-D2E056C38BF5}">
          <x14:formula1>
            <xm:f>Data!$A$8:$A$12</xm:f>
          </x14:formula1>
          <xm:sqref>K8</xm:sqref>
        </x14:dataValidation>
        <x14:dataValidation type="list" allowBlank="1" showInputMessage="1" showErrorMessage="1" xr:uid="{E150C89B-C3FF-46BC-A10D-AA6819847C52}">
          <x14:formula1>
            <xm:f>Data!$A$20:$A$24</xm:f>
          </x14:formula1>
          <xm:sqref>M8</xm:sqref>
        </x14:dataValidation>
        <x14:dataValidation type="list" allowBlank="1" showInputMessage="1" showErrorMessage="1" xr:uid="{8F8B521E-B115-4600-B6C3-8F5CAF0D977E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C2FF867E-A06C-4277-9DB6-E98C1E8D9DCF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49920391-E4EC-43E9-BC04-8486DCD0D1E4}">
          <x14:formula1>
            <xm:f>Data!$F$2:$F$20</xm:f>
          </x14:formula1>
          <xm:sqref>J7</xm:sqref>
        </x14:dataValidation>
        <x14:dataValidation type="list" allowBlank="1" showInputMessage="1" showErrorMessage="1" xr:uid="{AC73693D-B258-4C26-95D2-7D9340DACEC0}">
          <x14:formula1>
            <xm:f>Data!$K$2:$K$20</xm:f>
          </x14:formula1>
          <xm:sqref>S7 AB7 AK7 AT7</xm:sqref>
        </x14:dataValidation>
        <x14:dataValidation type="list" allowBlank="1" showInputMessage="1" showErrorMessage="1" xr:uid="{46586572-EFC5-4E98-9FA4-7DE265595CBC}">
          <x14:formula1>
            <xm:f>Data!$D$25:$D$30</xm:f>
          </x14:formula1>
          <xm:sqref>U8 W8</xm:sqref>
        </x14:dataValidation>
        <x14:dataValidation type="list" allowBlank="1" showInputMessage="1" showErrorMessage="1" xr:uid="{E0D604AF-6ADB-4B63-98E9-AC85DAE021E6}">
          <x14:formula1>
            <xm:f>Data!$H$25:$H$29</xm:f>
          </x14:formula1>
          <xm:sqref>L5:R5</xm:sqref>
        </x14:dataValidation>
        <x14:dataValidation type="list" allowBlank="1" showInputMessage="1" showErrorMessage="1" xr:uid="{1F97C8E5-DCFB-4559-A4E6-C7FB79B8E633}">
          <x14:formula1>
            <xm:f>Data!$H$32:$H$34</xm:f>
          </x14:formula1>
          <xm:sqref>L6</xm:sqref>
        </x14:dataValidation>
        <x14:dataValidation type="list" allowBlank="1" showInputMessage="1" showErrorMessage="1" xr:uid="{E4E27F6A-C645-4AFB-8B9D-4DAD20CEE2E7}">
          <x14:formula1>
            <xm:f>Data!$H$37:$H$39</xm:f>
          </x14:formula1>
          <xm:sqref>J6</xm:sqref>
        </x14:dataValidation>
        <x14:dataValidation type="list" allowBlank="1" showInputMessage="1" showErrorMessage="1" xr:uid="{501FDF48-212D-4F39-98FD-522C182F69C8}">
          <x14:formula1>
            <xm:f>Data!$H$42:$H$43</xm:f>
          </x14:formula1>
          <xm:sqref>N6</xm:sqref>
        </x14:dataValidation>
        <x14:dataValidation type="list" allowBlank="1" showInputMessage="1" showErrorMessage="1" xr:uid="{891DB532-A97F-431D-8317-0C482381A17E}">
          <x14:formula1>
            <xm:f>Data!$H$46:$H$48</xm:f>
          </x14:formula1>
          <xm:sqref>P6</xm:sqref>
        </x14:dataValidation>
        <x14:dataValidation type="list" allowBlank="1" showInputMessage="1" showErrorMessage="1" xr:uid="{306935CD-AE44-4CF3-89AB-53A4698C8FE6}">
          <x14:formula1>
            <xm:f>Data!$H$51:$H$53</xm:f>
          </x14:formula1>
          <xm:sqref>R6</xm:sqref>
        </x14:dataValidation>
        <x14:dataValidation type="list" allowBlank="1" showInputMessage="1" showErrorMessage="1" xr:uid="{D4E289A2-340A-4CAF-9255-E3FDCAF0307D}">
          <x14:formula1>
            <xm:f>Data!$H$56:$H$66</xm:f>
          </x14:formula1>
          <xm:sqref>U6</xm:sqref>
        </x14:dataValidation>
        <x14:dataValidation type="list" allowBlank="1" showInputMessage="1" showErrorMessage="1" xr:uid="{29511F5D-A0CA-4805-903A-5194E13C344A}">
          <x14:formula1>
            <xm:f>Data!$H$69:$H$75</xm:f>
          </x14:formula1>
          <xm:sqref>W6</xm:sqref>
        </x14:dataValidation>
        <x14:dataValidation type="list" allowBlank="1" showInputMessage="1" showErrorMessage="1" xr:uid="{2C8DD8E8-E371-422A-A416-08A26EEA8374}">
          <x14:formula1>
            <xm:f>Data!$H$78:$H$80</xm:f>
          </x14:formula1>
          <xm:sqref>Y6</xm:sqref>
        </x14:dataValidation>
        <x14:dataValidation type="list" allowBlank="1" showInputMessage="1" showErrorMessage="1" xr:uid="{39D50247-D2D8-4778-A2F2-19342A162470}">
          <x14:formula1>
            <xm:f>Data!$A$29:$A$79</xm:f>
          </x14:formula1>
          <xm:sqref>J3:J4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C04-899A-432E-9691-395BC9EC1E3A}">
  <dimension ref="A1:AZ18"/>
  <sheetViews>
    <sheetView zoomScale="85" zoomScaleNormal="85" workbookViewId="0">
      <selection activeCell="R7" sqref="R7"/>
    </sheetView>
  </sheetViews>
  <sheetFormatPr baseColWidth="10" defaultColWidth="9.1640625" defaultRowHeight="15"/>
  <cols>
    <col min="1" max="1" width="40" style="7" bestFit="1" customWidth="1"/>
    <col min="2" max="2" width="9.1640625" style="7"/>
    <col min="3" max="3" width="18.83203125" style="7" customWidth="1"/>
    <col min="4" max="4" width="9.1640625" style="7"/>
    <col min="5" max="5" width="9.83203125" style="7" bestFit="1" customWidth="1"/>
    <col min="6" max="6" width="10" style="7" bestFit="1" customWidth="1"/>
    <col min="7" max="7" width="19.33203125" style="7" bestFit="1" customWidth="1"/>
    <col min="8" max="8" width="17.1640625" style="7" customWidth="1"/>
    <col min="9" max="9" width="18.6640625" style="7" customWidth="1"/>
    <col min="10" max="10" width="20.6640625" style="7" bestFit="1" customWidth="1"/>
    <col min="11" max="11" width="22.83203125" style="7" bestFit="1" customWidth="1"/>
    <col min="12" max="12" width="32.5" style="7" customWidth="1"/>
    <col min="13" max="13" width="20" style="7" customWidth="1"/>
    <col min="14" max="18" width="9.1640625" style="7"/>
    <col min="19" max="19" width="45.83203125" style="7" bestFit="1" customWidth="1"/>
    <col min="20" max="29" width="9.1640625" style="7"/>
    <col min="30" max="30" width="10.5" style="7" bestFit="1" customWidth="1"/>
    <col min="31" max="38" width="9.1640625" style="7"/>
    <col min="39" max="39" width="10.83203125" style="7" bestFit="1" customWidth="1"/>
    <col min="40" max="16384" width="9.1640625" style="7"/>
  </cols>
  <sheetData>
    <row r="1" spans="1:5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</v>
      </c>
      <c r="H1" s="1" t="s">
        <v>27</v>
      </c>
      <c r="I1" s="7" t="s">
        <v>28</v>
      </c>
      <c r="J1" s="1" t="s">
        <v>29</v>
      </c>
      <c r="K1" s="7" t="s">
        <v>30</v>
      </c>
      <c r="L1" s="1" t="s">
        <v>31</v>
      </c>
      <c r="M1" s="7" t="s">
        <v>32</v>
      </c>
      <c r="N1" s="1" t="s">
        <v>33</v>
      </c>
      <c r="O1" s="7" t="s">
        <v>34</v>
      </c>
      <c r="P1" s="1" t="s">
        <v>35</v>
      </c>
      <c r="Q1" s="7" t="s">
        <v>36</v>
      </c>
      <c r="R1" s="1" t="s">
        <v>37</v>
      </c>
      <c r="S1" s="7" t="s">
        <v>38</v>
      </c>
      <c r="T1" s="1" t="s">
        <v>39</v>
      </c>
      <c r="U1" s="7" t="s">
        <v>40</v>
      </c>
      <c r="V1" s="1" t="s">
        <v>41</v>
      </c>
      <c r="W1" s="7" t="s">
        <v>42</v>
      </c>
      <c r="X1" s="1" t="s">
        <v>43</v>
      </c>
      <c r="Y1" s="7" t="s">
        <v>44</v>
      </c>
      <c r="Z1" s="1" t="s">
        <v>45</v>
      </c>
      <c r="AA1" s="7" t="s">
        <v>46</v>
      </c>
      <c r="AB1" s="1" t="s">
        <v>47</v>
      </c>
      <c r="AC1" s="7" t="s">
        <v>48</v>
      </c>
      <c r="AD1" s="1" t="s">
        <v>49</v>
      </c>
      <c r="AE1" s="7" t="s">
        <v>50</v>
      </c>
      <c r="AF1" s="1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s="7" t="s">
        <v>11</v>
      </c>
      <c r="B2" s="7" t="s">
        <v>6</v>
      </c>
      <c r="C2" s="4" t="s">
        <v>7</v>
      </c>
      <c r="D2" s="7" t="s">
        <v>8</v>
      </c>
      <c r="E2" s="7" t="s">
        <v>9</v>
      </c>
      <c r="F2" s="7" t="s">
        <v>10</v>
      </c>
    </row>
    <row r="3" spans="1:52">
      <c r="A3" s="7" t="s">
        <v>23</v>
      </c>
      <c r="B3" s="7" t="s">
        <v>6</v>
      </c>
      <c r="G3" s="7" t="s">
        <v>83</v>
      </c>
      <c r="H3" s="13" t="s">
        <v>74</v>
      </c>
      <c r="I3" s="7" t="s">
        <v>119</v>
      </c>
      <c r="J3" s="7" t="s">
        <v>160</v>
      </c>
    </row>
    <row r="4" spans="1:52">
      <c r="A4" s="7" t="s">
        <v>25</v>
      </c>
      <c r="B4" s="7" t="s">
        <v>12</v>
      </c>
      <c r="H4" s="7" t="s">
        <v>158</v>
      </c>
      <c r="I4" s="7" t="s">
        <v>119</v>
      </c>
      <c r="J4" s="7" t="s">
        <v>159</v>
      </c>
    </row>
    <row r="5" spans="1:52">
      <c r="A5" s="7" t="s">
        <v>22</v>
      </c>
      <c r="B5" s="7" t="s">
        <v>6</v>
      </c>
      <c r="G5" s="28">
        <f>G18*1000000</f>
        <v>55000000000</v>
      </c>
      <c r="H5" s="29">
        <f>H18*1000000</f>
        <v>270000000000</v>
      </c>
      <c r="I5" s="29">
        <f>I18*1000000</f>
        <v>127000000000</v>
      </c>
      <c r="J5" s="30" t="str">
        <f>'[2]XS Rating Step A Inputs'!$B$16</f>
        <v>Public Organizations</v>
      </c>
      <c r="K5" s="30" t="str">
        <f>'[2]Step 1'!$E$8</f>
        <v>F</v>
      </c>
      <c r="L5" s="18" t="s">
        <v>68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s="7" t="s">
        <v>24</v>
      </c>
      <c r="B6" s="7" t="s">
        <v>6</v>
      </c>
      <c r="H6" s="31">
        <f>'[2]Step 1'!$E$32</f>
        <v>0.45</v>
      </c>
      <c r="I6" s="31">
        <f>'[2]Step 1'!$E$33</f>
        <v>0.5</v>
      </c>
      <c r="J6" s="14" t="s">
        <v>18</v>
      </c>
      <c r="K6" s="31">
        <f>'[2]Step 1'!$E$37</f>
        <v>1</v>
      </c>
      <c r="L6" s="20" t="s">
        <v>17</v>
      </c>
      <c r="M6" s="31">
        <f>'[2]Step 1'!$E$41</f>
        <v>1</v>
      </c>
      <c r="N6" s="19" t="s">
        <v>16</v>
      </c>
      <c r="O6" s="31">
        <f>'[2]Step 1'!$E$44</f>
        <v>1</v>
      </c>
      <c r="P6" s="21" t="s">
        <v>70</v>
      </c>
      <c r="Q6" s="31">
        <f>'[2]Step 1'!$E$48</f>
        <v>0.8</v>
      </c>
      <c r="R6" s="22" t="s">
        <v>19</v>
      </c>
      <c r="S6" s="31">
        <f>'[2]Step 1'!$E$52</f>
        <v>1</v>
      </c>
      <c r="T6" s="31">
        <f>'[2]Step 1'!$E$54</f>
        <v>0.95</v>
      </c>
      <c r="U6" s="23" t="s">
        <v>15</v>
      </c>
      <c r="V6" s="31">
        <f>'[2]Step 1'!$E$58</f>
        <v>0.93</v>
      </c>
      <c r="W6" s="21" t="s">
        <v>20</v>
      </c>
      <c r="X6" s="31">
        <f>'[2]Step 1'!$E$72</f>
        <v>1.1499999999999999</v>
      </c>
      <c r="Y6" s="25" t="s">
        <v>21</v>
      </c>
      <c r="Z6" s="31">
        <v>2</v>
      </c>
      <c r="AA6" s="31">
        <f>'[2]Step 1'!$E$81</f>
        <v>1</v>
      </c>
      <c r="AB6" s="31">
        <f>'[2]Step 1'!$E$82</f>
        <v>0.9</v>
      </c>
      <c r="AC6" s="31">
        <f>'[2]Step 1'!$E$83</f>
        <v>0.95</v>
      </c>
      <c r="AD6" s="31">
        <f>'[2]Step 1'!$E$84</f>
        <v>0.9</v>
      </c>
      <c r="AE6" s="31">
        <f>'[2]Step 1'!$E$85</f>
        <v>0.9</v>
      </c>
      <c r="AF6" s="31">
        <f>'[2]Step 1'!$E$86</f>
        <v>1.1000000000000001</v>
      </c>
      <c r="AG6" s="31">
        <f>'[2]Step 1'!$E$87</f>
        <v>1</v>
      </c>
      <c r="AH6" s="31">
        <f>'[2]Step 1'!$E$88</f>
        <v>1</v>
      </c>
      <c r="AI6" s="31">
        <f>'[2]Step 1'!$E$89</f>
        <v>0.95</v>
      </c>
      <c r="AJ6" s="31">
        <f>'[2]Step 1'!$E$90</f>
        <v>0.95</v>
      </c>
      <c r="AK6" s="31">
        <f>'[2]Step 1'!$E$91</f>
        <v>0.95</v>
      </c>
      <c r="AL6" s="31">
        <f>'[2]Step 1'!$E$92</f>
        <v>0.8</v>
      </c>
      <c r="AM6" s="31">
        <f>'[2]Step 1'!$E$93</f>
        <v>0.95</v>
      </c>
      <c r="AN6" s="31">
        <f>'[2]Step 1'!$E$94</f>
        <v>1</v>
      </c>
      <c r="AO6" s="31">
        <f>'[2]Step 1'!$E$95</f>
        <v>1</v>
      </c>
      <c r="AP6" s="31">
        <f>'[2]Step 1'!$E$96</f>
        <v>1</v>
      </c>
      <c r="AQ6" s="31">
        <f>'[2]Step 1'!$E$97</f>
        <v>1</v>
      </c>
      <c r="AR6" s="31">
        <f>'[2]Step 1'!$E$98</f>
        <v>0.9</v>
      </c>
      <c r="AS6" s="31">
        <f>'[2]Step 1'!$E$99</f>
        <v>0.9</v>
      </c>
      <c r="AT6" s="31">
        <f>'[2]Step 1'!$E$100</f>
        <v>1.1000000000000001</v>
      </c>
      <c r="AU6" s="31">
        <f>'[2]Step 1'!$E$101</f>
        <v>1</v>
      </c>
      <c r="AV6" s="31">
        <f>'[2]Step 1'!$E$102</f>
        <v>1</v>
      </c>
    </row>
    <row r="7" spans="1:52">
      <c r="A7" s="7" t="s">
        <v>71</v>
      </c>
      <c r="B7" s="7" t="s">
        <v>6</v>
      </c>
      <c r="G7" s="10">
        <v>1</v>
      </c>
      <c r="H7" s="12" t="s">
        <v>98</v>
      </c>
      <c r="I7" s="30" t="str">
        <f>'[2]Step 2'!$C$29</f>
        <v>Fairfax</v>
      </c>
      <c r="J7" s="15" t="s">
        <v>99</v>
      </c>
      <c r="K7" s="16" t="s">
        <v>141</v>
      </c>
      <c r="L7" s="32">
        <f>'[2]Step 2'!$C$30</f>
        <v>270432</v>
      </c>
      <c r="M7" s="21" t="s">
        <v>119</v>
      </c>
      <c r="N7" s="30">
        <f>N18*1000000</f>
        <v>20000000</v>
      </c>
      <c r="O7" s="30">
        <f>O18*1000000</f>
        <v>10000000</v>
      </c>
      <c r="P7" s="7">
        <v>2</v>
      </c>
      <c r="Q7" s="12" t="s">
        <v>98</v>
      </c>
      <c r="R7" s="30" t="str">
        <f>'[2]Step 2'!$C$24</f>
        <v>Allianz</v>
      </c>
      <c r="S7" s="27" t="s">
        <v>121</v>
      </c>
      <c r="T7" s="16" t="s">
        <v>141</v>
      </c>
      <c r="U7" s="32">
        <f>'[2]Step 2'!$C$25</f>
        <v>450720</v>
      </c>
      <c r="V7" s="21" t="s">
        <v>119</v>
      </c>
      <c r="W7" s="30">
        <f>W18*1000000</f>
        <v>20000000</v>
      </c>
      <c r="X7" s="7">
        <f>X18*1000000</f>
        <v>10000000</v>
      </c>
      <c r="Y7" s="7">
        <v>3</v>
      </c>
      <c r="Z7" s="12" t="s">
        <v>98</v>
      </c>
      <c r="AA7" s="30" t="str">
        <f>'[2]Step 2'!$C$19</f>
        <v>Hartford</v>
      </c>
      <c r="AB7" s="27" t="s">
        <v>121</v>
      </c>
      <c r="AC7" s="16" t="s">
        <v>141</v>
      </c>
      <c r="AD7" s="32">
        <f>'[2]Step 2'!$C$20</f>
        <v>751200</v>
      </c>
      <c r="AE7" s="21" t="s">
        <v>119</v>
      </c>
      <c r="AF7" s="30">
        <f>AF18*1000000</f>
        <v>20000000</v>
      </c>
      <c r="AG7" s="7">
        <f>AG18*1000000</f>
        <v>10000000</v>
      </c>
      <c r="AH7" s="7">
        <v>4</v>
      </c>
      <c r="AI7" s="12" t="s">
        <v>98</v>
      </c>
      <c r="AJ7" s="7" t="str">
        <f>'[2]Step 2'!$C$14</f>
        <v>Alleghany</v>
      </c>
      <c r="AK7" s="7" t="s">
        <v>121</v>
      </c>
      <c r="AL7" s="7" t="s">
        <v>141</v>
      </c>
      <c r="AM7" s="6">
        <f>'[2]Step 2'!$C$15</f>
        <v>1252000</v>
      </c>
      <c r="AN7" s="7" t="s">
        <v>119</v>
      </c>
      <c r="AO7" s="7">
        <f>AO18*1000000</f>
        <v>20000000</v>
      </c>
      <c r="AP7" s="7">
        <f>AP18*1000000</f>
        <v>10000000</v>
      </c>
      <c r="AR7" s="7" t="s">
        <v>98</v>
      </c>
      <c r="AS7" s="7">
        <f>'[2]Step 2'!$C$9</f>
        <v>0</v>
      </c>
      <c r="AT7" s="7" t="s">
        <v>121</v>
      </c>
      <c r="AU7" s="7" t="s">
        <v>141</v>
      </c>
      <c r="AV7" s="6">
        <f>'[2]Step 2'!$C$10</f>
        <v>0</v>
      </c>
      <c r="AW7" s="7" t="s">
        <v>119</v>
      </c>
      <c r="AX7" s="7">
        <f>AX18*1000000</f>
        <v>0</v>
      </c>
      <c r="AY7" s="7">
        <f>AY18*1000000</f>
        <v>10000000</v>
      </c>
    </row>
    <row r="8" spans="1:52">
      <c r="A8" s="7" t="s">
        <v>73</v>
      </c>
      <c r="B8" s="7" t="s">
        <v>6</v>
      </c>
      <c r="G8" s="11" t="s">
        <v>86</v>
      </c>
      <c r="H8" s="7" t="s">
        <v>87</v>
      </c>
      <c r="I8" s="7">
        <v>5</v>
      </c>
      <c r="J8" s="7" t="s">
        <v>88</v>
      </c>
      <c r="K8" s="17" t="s">
        <v>91</v>
      </c>
      <c r="L8" s="7">
        <v>60</v>
      </c>
      <c r="M8" s="26" t="s">
        <v>94</v>
      </c>
      <c r="N8" s="7">
        <v>48</v>
      </c>
      <c r="O8" s="7">
        <v>10</v>
      </c>
      <c r="P8" s="7">
        <v>10</v>
      </c>
      <c r="Q8" s="7">
        <v>20</v>
      </c>
      <c r="R8" s="7">
        <v>10</v>
      </c>
      <c r="S8" s="7">
        <v>50</v>
      </c>
      <c r="T8" s="7">
        <v>65</v>
      </c>
      <c r="U8" s="7" t="s">
        <v>147</v>
      </c>
      <c r="V8" s="7">
        <v>20</v>
      </c>
      <c r="W8" s="7" t="s">
        <v>148</v>
      </c>
      <c r="X8" s="7">
        <v>10</v>
      </c>
      <c r="Z8" s="7">
        <v>0.65</v>
      </c>
      <c r="AA8" s="7">
        <v>-20</v>
      </c>
      <c r="AB8" s="7" t="s">
        <v>140</v>
      </c>
      <c r="AC8" s="7">
        <v>1</v>
      </c>
      <c r="AD8" s="7">
        <v>15000000</v>
      </c>
      <c r="AE8" s="7">
        <v>5000000</v>
      </c>
    </row>
    <row r="16" spans="1:52">
      <c r="D16" s="28"/>
    </row>
    <row r="17" spans="4:51">
      <c r="D17" s="28"/>
    </row>
    <row r="18" spans="4:51">
      <c r="G18" s="6">
        <f>'[2]Step 1'!$E$9</f>
        <v>55000</v>
      </c>
      <c r="H18" s="6">
        <f>'[2]Step 1'!$E$10</f>
        <v>270000</v>
      </c>
      <c r="I18" s="6">
        <f>'[2]Step 1'!$E$11</f>
        <v>127000</v>
      </c>
      <c r="N18" s="7">
        <f>'[2]Step 2'!$C$32</f>
        <v>20</v>
      </c>
      <c r="O18" s="7">
        <v>10</v>
      </c>
      <c r="W18" s="7">
        <f>'[2]Step 2'!$C$27</f>
        <v>20</v>
      </c>
      <c r="X18" s="7">
        <v>10</v>
      </c>
      <c r="AF18" s="7">
        <f>'[2]Step 2'!$C$22</f>
        <v>20</v>
      </c>
      <c r="AG18" s="7">
        <v>10</v>
      </c>
      <c r="AO18" s="7">
        <f>'[2]Step 2'!$C$17</f>
        <v>20</v>
      </c>
      <c r="AP18" s="7">
        <v>10</v>
      </c>
      <c r="AX18" s="7">
        <f>'[2]Step 2'!$C$12</f>
        <v>0</v>
      </c>
      <c r="AY18" s="7">
        <v>10</v>
      </c>
    </row>
  </sheetData>
  <hyperlinks>
    <hyperlink ref="C2" r:id="rId1" xr:uid="{76997704-BE29-46A3-B826-C23DCC987E44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51895853-C33F-47AB-A167-38CED6C1C5D8}">
          <x14:formula1>
            <xm:f>Data!$A$29:$A$79</xm:f>
          </x14:formula1>
          <xm:sqref>J3:J4</xm:sqref>
        </x14:dataValidation>
        <x14:dataValidation type="list" allowBlank="1" showInputMessage="1" showErrorMessage="1" xr:uid="{C6A1B08F-30D5-4928-8D3F-5886264C2065}">
          <x14:formula1>
            <xm:f>Data!$H$78:$H$80</xm:f>
          </x14:formula1>
          <xm:sqref>Y6</xm:sqref>
        </x14:dataValidation>
        <x14:dataValidation type="list" allowBlank="1" showInputMessage="1" showErrorMessage="1" xr:uid="{7D3A54BC-B584-4AB0-95B2-91EFAD863036}">
          <x14:formula1>
            <xm:f>Data!$H$69:$H$75</xm:f>
          </x14:formula1>
          <xm:sqref>W6</xm:sqref>
        </x14:dataValidation>
        <x14:dataValidation type="list" allowBlank="1" showInputMessage="1" showErrorMessage="1" xr:uid="{37BA12B4-7127-4831-96D4-FD3ECED680C4}">
          <x14:formula1>
            <xm:f>Data!$H$56:$H$66</xm:f>
          </x14:formula1>
          <xm:sqref>U6</xm:sqref>
        </x14:dataValidation>
        <x14:dataValidation type="list" allowBlank="1" showInputMessage="1" showErrorMessage="1" xr:uid="{A9B2C64C-51F5-4633-B05E-5BE91AF9BE2B}">
          <x14:formula1>
            <xm:f>Data!$H$51:$H$53</xm:f>
          </x14:formula1>
          <xm:sqref>R6</xm:sqref>
        </x14:dataValidation>
        <x14:dataValidation type="list" allowBlank="1" showInputMessage="1" showErrorMessage="1" xr:uid="{F77B2E80-33FF-4720-A54F-442505F4FB9B}">
          <x14:formula1>
            <xm:f>Data!$H$46:$H$48</xm:f>
          </x14:formula1>
          <xm:sqref>P6</xm:sqref>
        </x14:dataValidation>
        <x14:dataValidation type="list" allowBlank="1" showInputMessage="1" showErrorMessage="1" xr:uid="{926AC3A5-78C9-4C82-923C-4727119A6712}">
          <x14:formula1>
            <xm:f>Data!$H$42:$H$43</xm:f>
          </x14:formula1>
          <xm:sqref>N6</xm:sqref>
        </x14:dataValidation>
        <x14:dataValidation type="list" allowBlank="1" showInputMessage="1" showErrorMessage="1" xr:uid="{6C00D33B-1C33-444B-8364-7C80F361B2DB}">
          <x14:formula1>
            <xm:f>Data!$H$37:$H$39</xm:f>
          </x14:formula1>
          <xm:sqref>J6</xm:sqref>
        </x14:dataValidation>
        <x14:dataValidation type="list" allowBlank="1" showInputMessage="1" showErrorMessage="1" xr:uid="{812359B6-8C27-4A0F-88A3-B5473A2E8F59}">
          <x14:formula1>
            <xm:f>Data!$H$32:$H$34</xm:f>
          </x14:formula1>
          <xm:sqref>L6</xm:sqref>
        </x14:dataValidation>
        <x14:dataValidation type="list" allowBlank="1" showInputMessage="1" showErrorMessage="1" xr:uid="{BD99DBF5-35BC-4736-8A7F-3E7308F67E48}">
          <x14:formula1>
            <xm:f>Data!$H$25:$H$29</xm:f>
          </x14:formula1>
          <xm:sqref>L5:R5</xm:sqref>
        </x14:dataValidation>
        <x14:dataValidation type="list" allowBlank="1" showInputMessage="1" showErrorMessage="1" xr:uid="{A211A8B4-3D44-479E-B960-4DBEABA361C9}">
          <x14:formula1>
            <xm:f>Data!$D$25:$D$30</xm:f>
          </x14:formula1>
          <xm:sqref>U8 W8</xm:sqref>
        </x14:dataValidation>
        <x14:dataValidation type="list" allowBlank="1" showInputMessage="1" showErrorMessage="1" xr:uid="{2C23B9CE-E491-445E-B69A-BF9CC6BEEECD}">
          <x14:formula1>
            <xm:f>Data!$K$2:$K$20</xm:f>
          </x14:formula1>
          <xm:sqref>S7 AB7 AK7 AT7</xm:sqref>
        </x14:dataValidation>
        <x14:dataValidation type="list" allowBlank="1" showInputMessage="1" showErrorMessage="1" xr:uid="{027F1253-5085-44F6-A0C3-371BB5B03C5F}">
          <x14:formula1>
            <xm:f>Data!$F$2:$F$20</xm:f>
          </x14:formula1>
          <xm:sqref>J7</xm:sqref>
        </x14:dataValidation>
        <x14:dataValidation type="list" allowBlank="1" showInputMessage="1" showErrorMessage="1" xr:uid="{AB213B26-CF55-49CC-8C94-608786160EA9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0DCBD6A6-FB16-46E0-AA1C-259D85E2FF8E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2F78B933-3179-4931-9EA8-A98877D3D157}">
          <x14:formula1>
            <xm:f>Data!$A$20:$A$24</xm:f>
          </x14:formula1>
          <xm:sqref>M8</xm:sqref>
        </x14:dataValidation>
        <x14:dataValidation type="list" allowBlank="1" showInputMessage="1" showErrorMessage="1" xr:uid="{22509831-BD47-40FF-8EBF-EF92BBB3D8B7}">
          <x14:formula1>
            <xm:f>Data!$A$8:$A$12</xm:f>
          </x14:formula1>
          <xm:sqref>K8</xm:sqref>
        </x14:dataValidation>
        <x14:dataValidation type="list" allowBlank="1" showInputMessage="1" showErrorMessage="1" xr:uid="{1D5EA8F6-EBA2-4B43-AD25-5432CDB90CA4}">
          <x14:formula1>
            <xm:f>Data!$D$2:$D$12</xm:f>
          </x14:formula1>
          <xm:sqref>H3</xm:sqref>
        </x14:dataValidation>
        <x14:dataValidation type="list" allowBlank="1" showInputMessage="1" showErrorMessage="1" xr:uid="{7C0504A6-D68F-4893-8040-A0DA5E4F483E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E12B040E-5A92-45C0-BC38-FE33AB9209B8}">
          <x14:formula1>
            <xm:f>Data!$A$2:$A$4</xm:f>
          </x14:formula1>
          <xm:sqref>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BDC6-1BD2-48BD-AC91-0224D652197A}">
  <dimension ref="A1:AZ18"/>
  <sheetViews>
    <sheetView zoomScale="85" zoomScaleNormal="85" workbookViewId="0">
      <selection activeCell="J5" sqref="J5"/>
    </sheetView>
  </sheetViews>
  <sheetFormatPr baseColWidth="10" defaultColWidth="9.1640625" defaultRowHeight="15"/>
  <cols>
    <col min="1" max="1" width="40" style="7" bestFit="1" customWidth="1"/>
    <col min="2" max="2" width="9.1640625" style="7"/>
    <col min="3" max="3" width="18.83203125" style="7" customWidth="1"/>
    <col min="4" max="4" width="9.1640625" style="7"/>
    <col min="5" max="5" width="9.83203125" style="7" bestFit="1" customWidth="1"/>
    <col min="6" max="6" width="10" style="7" bestFit="1" customWidth="1"/>
    <col min="7" max="7" width="19.33203125" style="7" bestFit="1" customWidth="1"/>
    <col min="8" max="8" width="17.1640625" style="7" customWidth="1"/>
    <col min="9" max="9" width="18.6640625" style="7" customWidth="1"/>
    <col min="10" max="10" width="20.6640625" style="7" bestFit="1" customWidth="1"/>
    <col min="11" max="11" width="22.83203125" style="7" bestFit="1" customWidth="1"/>
    <col min="12" max="12" width="32.5" style="7" customWidth="1"/>
    <col min="13" max="13" width="20" style="7" customWidth="1"/>
    <col min="14" max="18" width="9.1640625" style="7"/>
    <col min="19" max="19" width="45.83203125" style="7" bestFit="1" customWidth="1"/>
    <col min="20" max="29" width="9.1640625" style="7"/>
    <col min="30" max="30" width="10.5" style="7" bestFit="1" customWidth="1"/>
    <col min="31" max="16384" width="9.1640625" style="7"/>
  </cols>
  <sheetData>
    <row r="1" spans="1:5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</v>
      </c>
      <c r="H1" s="1" t="s">
        <v>27</v>
      </c>
      <c r="I1" s="7" t="s">
        <v>28</v>
      </c>
      <c r="J1" s="1" t="s">
        <v>29</v>
      </c>
      <c r="K1" s="7" t="s">
        <v>30</v>
      </c>
      <c r="L1" s="1" t="s">
        <v>31</v>
      </c>
      <c r="M1" s="7" t="s">
        <v>32</v>
      </c>
      <c r="N1" s="1" t="s">
        <v>33</v>
      </c>
      <c r="O1" s="7" t="s">
        <v>34</v>
      </c>
      <c r="P1" s="1" t="s">
        <v>35</v>
      </c>
      <c r="Q1" s="7" t="s">
        <v>36</v>
      </c>
      <c r="R1" s="1" t="s">
        <v>37</v>
      </c>
      <c r="S1" s="7" t="s">
        <v>38</v>
      </c>
      <c r="T1" s="1" t="s">
        <v>39</v>
      </c>
      <c r="U1" s="7" t="s">
        <v>40</v>
      </c>
      <c r="V1" s="1" t="s">
        <v>41</v>
      </c>
      <c r="W1" s="7" t="s">
        <v>42</v>
      </c>
      <c r="X1" s="1" t="s">
        <v>43</v>
      </c>
      <c r="Y1" s="7" t="s">
        <v>44</v>
      </c>
      <c r="Z1" s="1" t="s">
        <v>45</v>
      </c>
      <c r="AA1" s="7" t="s">
        <v>46</v>
      </c>
      <c r="AB1" s="1" t="s">
        <v>47</v>
      </c>
      <c r="AC1" s="7" t="s">
        <v>48</v>
      </c>
      <c r="AD1" s="1" t="s">
        <v>49</v>
      </c>
      <c r="AE1" s="7" t="s">
        <v>50</v>
      </c>
      <c r="AF1" s="1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s="7" t="s">
        <v>11</v>
      </c>
      <c r="B2" s="7" t="s">
        <v>6</v>
      </c>
      <c r="C2" s="4" t="s">
        <v>7</v>
      </c>
      <c r="D2" s="7" t="s">
        <v>8</v>
      </c>
      <c r="E2" s="7" t="s">
        <v>9</v>
      </c>
      <c r="F2" s="7" t="s">
        <v>10</v>
      </c>
    </row>
    <row r="3" spans="1:52">
      <c r="A3" s="7" t="s">
        <v>23</v>
      </c>
      <c r="B3" s="7" t="s">
        <v>6</v>
      </c>
      <c r="G3" s="7" t="s">
        <v>162</v>
      </c>
      <c r="H3" s="13" t="s">
        <v>74</v>
      </c>
      <c r="I3" s="7" t="s">
        <v>140</v>
      </c>
      <c r="J3" s="7" t="s">
        <v>160</v>
      </c>
    </row>
    <row r="4" spans="1:52">
      <c r="A4" s="7" t="s">
        <v>25</v>
      </c>
      <c r="B4" s="7" t="s">
        <v>12</v>
      </c>
      <c r="H4" s="7" t="s">
        <v>161</v>
      </c>
      <c r="I4" s="7" t="s">
        <v>140</v>
      </c>
      <c r="J4" s="7" t="s">
        <v>159</v>
      </c>
    </row>
    <row r="5" spans="1:52">
      <c r="A5" s="7" t="s">
        <v>22</v>
      </c>
      <c r="B5" s="7" t="s">
        <v>6</v>
      </c>
      <c r="G5" s="28">
        <f>G18*1000000</f>
        <v>890000000000</v>
      </c>
      <c r="H5" s="29">
        <f>H18*1000000</f>
        <v>380000000000</v>
      </c>
      <c r="I5" s="29">
        <f>I18*1000000</f>
        <v>104000000000</v>
      </c>
      <c r="J5" s="30" t="str">
        <f>'[3]XS Rating Step A Inputs'!$B$16</f>
        <v>Private Organizations</v>
      </c>
      <c r="K5" s="30" t="str">
        <f>'[3]Step 1'!$E$8</f>
        <v>BNT</v>
      </c>
      <c r="L5" s="18" t="s">
        <v>72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s="7" t="s">
        <v>24</v>
      </c>
      <c r="B6" s="7" t="s">
        <v>6</v>
      </c>
      <c r="H6" s="31">
        <f>'[3]Step 1'!$E$32</f>
        <v>0.55000000000000004</v>
      </c>
      <c r="I6" s="31">
        <f>'[3]Step 1'!$E$33</f>
        <v>0.65</v>
      </c>
      <c r="J6" s="14" t="s">
        <v>18</v>
      </c>
      <c r="K6" s="31">
        <f>'[3]Step 1'!$E$37</f>
        <v>1</v>
      </c>
      <c r="L6" s="20" t="s">
        <v>17</v>
      </c>
      <c r="M6" s="31">
        <f>'[3]Step 1'!$E$41</f>
        <v>1</v>
      </c>
      <c r="N6" s="19" t="s">
        <v>16</v>
      </c>
      <c r="O6" s="31">
        <f>'[3]Step 1'!$E$44</f>
        <v>1</v>
      </c>
      <c r="P6" s="21" t="s">
        <v>70</v>
      </c>
      <c r="Q6" s="31">
        <f>'[3]Step 1'!$E$48</f>
        <v>0.8</v>
      </c>
      <c r="R6" s="22" t="s">
        <v>19</v>
      </c>
      <c r="S6" s="31">
        <f>'[3]Step 1'!$E$52</f>
        <v>1</v>
      </c>
      <c r="T6" s="31">
        <f>'[3]Step 1'!$E$54</f>
        <v>0.95</v>
      </c>
      <c r="U6" s="23" t="s">
        <v>15</v>
      </c>
      <c r="V6" s="31">
        <f>'[3]Step 1'!$E$58</f>
        <v>0.93</v>
      </c>
      <c r="W6" s="21" t="s">
        <v>20</v>
      </c>
      <c r="X6" s="31">
        <f>'[3]Step 1'!$E$72</f>
        <v>1.1499999999999999</v>
      </c>
      <c r="Y6" s="25" t="s">
        <v>21</v>
      </c>
      <c r="Z6" s="31">
        <v>2</v>
      </c>
      <c r="AA6" s="31">
        <f>'[3]Step 1'!$E$81</f>
        <v>1</v>
      </c>
      <c r="AB6" s="31">
        <f>'[3]Step 1'!$E$82</f>
        <v>0.9</v>
      </c>
      <c r="AC6" s="31">
        <f>'[3]Step 1'!$E$83</f>
        <v>0.95</v>
      </c>
      <c r="AD6" s="31">
        <f>'[3]Step 1'!$E$84</f>
        <v>0.9</v>
      </c>
      <c r="AE6" s="31">
        <f>'[3]Step 1'!$E$85</f>
        <v>0.9</v>
      </c>
      <c r="AF6" s="31">
        <f>'[3]Step 1'!$E$86</f>
        <v>1.1000000000000001</v>
      </c>
      <c r="AG6" s="31">
        <f>'[3]Step 1'!$E$87</f>
        <v>1</v>
      </c>
      <c r="AH6" s="31">
        <f>'[3]Step 1'!$E$88</f>
        <v>1</v>
      </c>
      <c r="AI6" s="31">
        <f>'[3]Step 1'!$E$89</f>
        <v>0.95</v>
      </c>
      <c r="AJ6" s="31">
        <f>'[3]Step 1'!$E$90</f>
        <v>0.95</v>
      </c>
      <c r="AK6" s="31">
        <f>'[3]Step 1'!$E$91</f>
        <v>0.95</v>
      </c>
      <c r="AL6" s="31">
        <f>'[3]Step 1'!$E$92</f>
        <v>0.8</v>
      </c>
      <c r="AM6" s="31">
        <f>'[3]Step 1'!$E$93</f>
        <v>0.95</v>
      </c>
      <c r="AN6" s="31">
        <f>'[3]Step 1'!$E$94</f>
        <v>1</v>
      </c>
      <c r="AO6" s="31">
        <f>'[3]Step 1'!$E$95</f>
        <v>1</v>
      </c>
      <c r="AP6" s="31">
        <f>'[3]Step 1'!$E$96</f>
        <v>1</v>
      </c>
      <c r="AQ6" s="31">
        <f>'[3]Step 1'!$E$97</f>
        <v>1</v>
      </c>
      <c r="AR6" s="31">
        <f>'[3]Step 1'!$E$98</f>
        <v>0.9</v>
      </c>
      <c r="AS6" s="31">
        <f>'[3]Step 1'!$E$99</f>
        <v>0.9</v>
      </c>
      <c r="AT6" s="31">
        <f>'[3]Step 1'!$E$100</f>
        <v>1.1000000000000001</v>
      </c>
      <c r="AU6" s="31">
        <f>'[3]Step 1'!$E$101</f>
        <v>1</v>
      </c>
      <c r="AV6" s="31">
        <f>'[3]Step 1'!$E$102</f>
        <v>1</v>
      </c>
    </row>
    <row r="7" spans="1:52">
      <c r="A7" s="7" t="s">
        <v>71</v>
      </c>
      <c r="B7" s="7" t="s">
        <v>6</v>
      </c>
      <c r="G7" s="10">
        <v>1</v>
      </c>
      <c r="H7" s="12" t="s">
        <v>98</v>
      </c>
      <c r="I7" s="30" t="str">
        <f>'[2]Step 2'!$C$29</f>
        <v>Fairfax</v>
      </c>
      <c r="J7" s="15" t="s">
        <v>99</v>
      </c>
      <c r="K7" s="16" t="s">
        <v>141</v>
      </c>
      <c r="L7" s="32">
        <f>'[3]Step 2'!$C$30</f>
        <v>1252000</v>
      </c>
      <c r="M7" s="21" t="s">
        <v>119</v>
      </c>
      <c r="N7" s="30">
        <f>N18*1000000</f>
        <v>20000000</v>
      </c>
      <c r="O7" s="30">
        <f>O18*1000000</f>
        <v>10000000</v>
      </c>
      <c r="P7" s="7">
        <v>2</v>
      </c>
      <c r="Q7" s="12" t="s">
        <v>98</v>
      </c>
      <c r="R7" s="30" t="str">
        <f>'[2]Step 2'!$C$24</f>
        <v>Allianz</v>
      </c>
      <c r="S7" s="27" t="s">
        <v>121</v>
      </c>
      <c r="T7" s="16" t="s">
        <v>141</v>
      </c>
      <c r="U7" s="32">
        <f>'[3]Step 2'!$C$25</f>
        <v>429436</v>
      </c>
      <c r="V7" s="21" t="s">
        <v>119</v>
      </c>
      <c r="W7" s="30">
        <f>W18*1000000</f>
        <v>20000000</v>
      </c>
      <c r="X7" s="7">
        <f>X18*1000000</f>
        <v>10000000</v>
      </c>
      <c r="Y7" s="7">
        <v>3</v>
      </c>
      <c r="Z7" s="12" t="s">
        <v>98</v>
      </c>
      <c r="AA7" s="30" t="str">
        <f>'[3]Step 2'!$C$19</f>
        <v>XL</v>
      </c>
      <c r="AB7" s="27" t="s">
        <v>121</v>
      </c>
      <c r="AC7" s="16" t="s">
        <v>141</v>
      </c>
      <c r="AD7" s="32">
        <f>'[3]Step 2'!$C$20</f>
        <v>613480</v>
      </c>
      <c r="AE7" s="21" t="s">
        <v>119</v>
      </c>
      <c r="AF7" s="30">
        <f>AF18*1000000</f>
        <v>20000000</v>
      </c>
      <c r="AG7" s="7">
        <f>AG18*1000000</f>
        <v>10000000</v>
      </c>
      <c r="AI7" s="12" t="s">
        <v>98</v>
      </c>
      <c r="AJ7" s="7">
        <f>'[3]Step 2'!$C$14</f>
        <v>0</v>
      </c>
      <c r="AK7" s="7" t="s">
        <v>121</v>
      </c>
      <c r="AL7" s="7" t="s">
        <v>141</v>
      </c>
      <c r="AM7" s="6">
        <f>'[3]Step 2'!$C$15</f>
        <v>0</v>
      </c>
      <c r="AN7" s="7" t="s">
        <v>119</v>
      </c>
      <c r="AO7" s="7">
        <f>AO18*1000000</f>
        <v>0</v>
      </c>
      <c r="AP7" s="7">
        <f>AP18*1000000</f>
        <v>10000000</v>
      </c>
      <c r="AR7" s="7" t="s">
        <v>98</v>
      </c>
      <c r="AS7" s="7">
        <f>'[3]Step 2'!$C$9</f>
        <v>0</v>
      </c>
      <c r="AT7" s="7" t="s">
        <v>121</v>
      </c>
      <c r="AU7" s="7" t="s">
        <v>141</v>
      </c>
      <c r="AV7" s="6">
        <f>'[3]Step 2'!$C$10</f>
        <v>0</v>
      </c>
      <c r="AW7" s="7" t="s">
        <v>119</v>
      </c>
      <c r="AX7" s="7">
        <f>AX18*1000000</f>
        <v>0</v>
      </c>
      <c r="AY7" s="7">
        <f>AY18*1000000</f>
        <v>10000000</v>
      </c>
    </row>
    <row r="8" spans="1:52">
      <c r="A8" s="7" t="s">
        <v>73</v>
      </c>
      <c r="B8" s="7" t="s">
        <v>6</v>
      </c>
      <c r="G8" s="11" t="s">
        <v>86</v>
      </c>
      <c r="H8" s="7" t="s">
        <v>87</v>
      </c>
      <c r="I8" s="7">
        <v>5</v>
      </c>
      <c r="J8" s="7" t="s">
        <v>88</v>
      </c>
      <c r="K8" s="17" t="s">
        <v>91</v>
      </c>
      <c r="L8" s="7">
        <v>60</v>
      </c>
      <c r="M8" s="26" t="s">
        <v>94</v>
      </c>
      <c r="N8" s="7">
        <v>48</v>
      </c>
      <c r="O8" s="7">
        <v>10</v>
      </c>
      <c r="P8" s="7">
        <v>10</v>
      </c>
      <c r="Q8" s="7">
        <v>20</v>
      </c>
      <c r="R8" s="7">
        <v>10</v>
      </c>
      <c r="S8" s="7">
        <v>50</v>
      </c>
      <c r="T8" s="7">
        <v>65</v>
      </c>
      <c r="U8" s="7" t="s">
        <v>147</v>
      </c>
      <c r="V8" s="7">
        <v>20</v>
      </c>
      <c r="W8" s="7" t="s">
        <v>148</v>
      </c>
      <c r="X8" s="7">
        <v>10</v>
      </c>
      <c r="Z8" s="7">
        <v>0.8</v>
      </c>
      <c r="AA8" s="7">
        <v>-20</v>
      </c>
      <c r="AB8" s="7" t="s">
        <v>140</v>
      </c>
      <c r="AC8" s="7">
        <v>1</v>
      </c>
      <c r="AD8" s="7">
        <v>15000000</v>
      </c>
      <c r="AE8" s="7">
        <v>5000000</v>
      </c>
    </row>
    <row r="16" spans="1:52">
      <c r="D16" s="28"/>
    </row>
    <row r="17" spans="4:51">
      <c r="D17" s="28"/>
    </row>
    <row r="18" spans="4:51">
      <c r="G18" s="6">
        <f>'[3]Step 1'!$E$9</f>
        <v>890000</v>
      </c>
      <c r="H18" s="6">
        <f>'[3]Step 1'!$E$10</f>
        <v>380000</v>
      </c>
      <c r="I18" s="6">
        <f>'[3]Step 1'!$E$11</f>
        <v>104000</v>
      </c>
      <c r="N18" s="7">
        <f>'[3]Step 2'!$C$32</f>
        <v>20</v>
      </c>
      <c r="O18" s="7">
        <v>10</v>
      </c>
      <c r="W18" s="7">
        <f>'[3]Step 2'!$C$27</f>
        <v>20</v>
      </c>
      <c r="X18" s="7">
        <v>10</v>
      </c>
      <c r="AF18" s="7">
        <f>'[3]Step 2'!$C$22</f>
        <v>20</v>
      </c>
      <c r="AG18" s="7">
        <v>10</v>
      </c>
      <c r="AO18" s="7">
        <f>'[3]Step 2'!$C$17</f>
        <v>0</v>
      </c>
      <c r="AP18" s="7">
        <v>10</v>
      </c>
      <c r="AX18" s="7">
        <f>'[3]Step 2'!$C$12</f>
        <v>0</v>
      </c>
      <c r="AY18" s="7">
        <v>10</v>
      </c>
    </row>
  </sheetData>
  <hyperlinks>
    <hyperlink ref="C2" r:id="rId1" xr:uid="{E8EAC6DB-1631-41F3-9568-ACB262C20F99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DE345D48-308A-47A0-A529-AC514EBEFA0B}">
          <x14:formula1>
            <xm:f>Data!$A$29:$A$79</xm:f>
          </x14:formula1>
          <xm:sqref>J3:J4</xm:sqref>
        </x14:dataValidation>
        <x14:dataValidation type="list" allowBlank="1" showInputMessage="1" showErrorMessage="1" xr:uid="{6ED12E71-CB44-4F43-AAD8-1E9940BFC2D7}">
          <x14:formula1>
            <xm:f>Data!$H$78:$H$80</xm:f>
          </x14:formula1>
          <xm:sqref>Y6</xm:sqref>
        </x14:dataValidation>
        <x14:dataValidation type="list" allowBlank="1" showInputMessage="1" showErrorMessage="1" xr:uid="{695A107F-C3F0-4C06-97A1-29AAAF953466}">
          <x14:formula1>
            <xm:f>Data!$H$69:$H$75</xm:f>
          </x14:formula1>
          <xm:sqref>W6</xm:sqref>
        </x14:dataValidation>
        <x14:dataValidation type="list" allowBlank="1" showInputMessage="1" showErrorMessage="1" xr:uid="{1C347216-525F-4F57-8091-A57BA3A905A6}">
          <x14:formula1>
            <xm:f>Data!$H$56:$H$66</xm:f>
          </x14:formula1>
          <xm:sqref>U6</xm:sqref>
        </x14:dataValidation>
        <x14:dataValidation type="list" allowBlank="1" showInputMessage="1" showErrorMessage="1" xr:uid="{5332BF1E-AB96-4C3D-82C4-FB3148538D18}">
          <x14:formula1>
            <xm:f>Data!$H$51:$H$53</xm:f>
          </x14:formula1>
          <xm:sqref>R6</xm:sqref>
        </x14:dataValidation>
        <x14:dataValidation type="list" allowBlank="1" showInputMessage="1" showErrorMessage="1" xr:uid="{0C11D309-120C-4FB9-AE90-C74B985426EB}">
          <x14:formula1>
            <xm:f>Data!$H$46:$H$48</xm:f>
          </x14:formula1>
          <xm:sqref>P6</xm:sqref>
        </x14:dataValidation>
        <x14:dataValidation type="list" allowBlank="1" showInputMessage="1" showErrorMessage="1" xr:uid="{5A77067F-8FB4-4EB4-8E7D-319C7E78DEAF}">
          <x14:formula1>
            <xm:f>Data!$H$42:$H$43</xm:f>
          </x14:formula1>
          <xm:sqref>N6</xm:sqref>
        </x14:dataValidation>
        <x14:dataValidation type="list" allowBlank="1" showInputMessage="1" showErrorMessage="1" xr:uid="{36849D6C-27AA-4E86-82FC-FFF4B3D8A232}">
          <x14:formula1>
            <xm:f>Data!$H$37:$H$39</xm:f>
          </x14:formula1>
          <xm:sqref>J6</xm:sqref>
        </x14:dataValidation>
        <x14:dataValidation type="list" allowBlank="1" showInputMessage="1" showErrorMessage="1" xr:uid="{03CF793E-C012-4F8C-95E9-F93D6D407294}">
          <x14:formula1>
            <xm:f>Data!$H$32:$H$34</xm:f>
          </x14:formula1>
          <xm:sqref>L6</xm:sqref>
        </x14:dataValidation>
        <x14:dataValidation type="list" allowBlank="1" showInputMessage="1" showErrorMessage="1" xr:uid="{2F75A457-7824-4D2E-82AE-7046561E7EF2}">
          <x14:formula1>
            <xm:f>Data!$H$25:$H$29</xm:f>
          </x14:formula1>
          <xm:sqref>L5:R5</xm:sqref>
        </x14:dataValidation>
        <x14:dataValidation type="list" allowBlank="1" showInputMessage="1" showErrorMessage="1" xr:uid="{7DA2A752-F1FD-42EA-BA27-820EC26038CB}">
          <x14:formula1>
            <xm:f>Data!$D$25:$D$30</xm:f>
          </x14:formula1>
          <xm:sqref>U8 W8</xm:sqref>
        </x14:dataValidation>
        <x14:dataValidation type="list" allowBlank="1" showInputMessage="1" showErrorMessage="1" xr:uid="{D9AA30F0-F8FF-4EE2-B403-56B5E65DBF9C}">
          <x14:formula1>
            <xm:f>Data!$K$2:$K$20</xm:f>
          </x14:formula1>
          <xm:sqref>S7 AB7 AK7 AT7</xm:sqref>
        </x14:dataValidation>
        <x14:dataValidation type="list" allowBlank="1" showInputMessage="1" showErrorMessage="1" xr:uid="{DABE2346-38DE-4EFD-A5C9-74C352E8050C}">
          <x14:formula1>
            <xm:f>Data!$F$2:$F$20</xm:f>
          </x14:formula1>
          <xm:sqref>J7</xm:sqref>
        </x14:dataValidation>
        <x14:dataValidation type="list" allowBlank="1" showInputMessage="1" showErrorMessage="1" xr:uid="{D808C1AF-DE32-446C-B356-279B995A5F05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289F12F4-8050-4598-A433-2888639E2C80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1AE64B54-6911-4BB9-B88B-199395A0D674}">
          <x14:formula1>
            <xm:f>Data!$A$20:$A$24</xm:f>
          </x14:formula1>
          <xm:sqref>M8</xm:sqref>
        </x14:dataValidation>
        <x14:dataValidation type="list" allowBlank="1" showInputMessage="1" showErrorMessage="1" xr:uid="{C4BEA085-3706-4B2E-8A5F-0A6C03AD86C0}">
          <x14:formula1>
            <xm:f>Data!$A$8:$A$12</xm:f>
          </x14:formula1>
          <xm:sqref>K8</xm:sqref>
        </x14:dataValidation>
        <x14:dataValidation type="list" allowBlank="1" showInputMessage="1" showErrorMessage="1" xr:uid="{1BA4C156-474B-476B-AD80-0F294165B822}">
          <x14:formula1>
            <xm:f>Data!$D$2:$D$12</xm:f>
          </x14:formula1>
          <xm:sqref>H3</xm:sqref>
        </x14:dataValidation>
        <x14:dataValidation type="list" allowBlank="1" showInputMessage="1" showErrorMessage="1" xr:uid="{197E2D8F-765A-4354-80F3-9CD4FB425E81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8350F6BA-4583-429D-B1BD-1C65E3B47FF9}">
          <x14:formula1>
            <xm:f>Data!$A$2:$A$4</xm:f>
          </x14:formula1>
          <xm:sqref>G8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BFE9-B6F1-456C-AACA-7608C688542C}">
  <dimension ref="A1:AZ18"/>
  <sheetViews>
    <sheetView zoomScale="85" zoomScaleNormal="85" workbookViewId="0">
      <selection activeCell="C2" sqref="C2"/>
    </sheetView>
  </sheetViews>
  <sheetFormatPr baseColWidth="10" defaultColWidth="9.1640625" defaultRowHeight="15"/>
  <cols>
    <col min="1" max="1" width="40" style="7" bestFit="1" customWidth="1"/>
    <col min="2" max="2" width="9.1640625" style="7"/>
    <col min="3" max="3" width="18.83203125" style="7" customWidth="1"/>
    <col min="4" max="4" width="9.1640625" style="7"/>
    <col min="5" max="5" width="9.83203125" style="7" bestFit="1" customWidth="1"/>
    <col min="6" max="6" width="10" style="7" bestFit="1" customWidth="1"/>
    <col min="7" max="7" width="19.33203125" style="7" bestFit="1" customWidth="1"/>
    <col min="8" max="8" width="17.1640625" style="7" customWidth="1"/>
    <col min="9" max="9" width="18.6640625" style="7" customWidth="1"/>
    <col min="10" max="10" width="20.6640625" style="7" bestFit="1" customWidth="1"/>
    <col min="11" max="11" width="22.83203125" style="7" bestFit="1" customWidth="1"/>
    <col min="12" max="12" width="32.5" style="7" customWidth="1"/>
    <col min="13" max="13" width="20" style="7" customWidth="1"/>
    <col min="14" max="18" width="9.1640625" style="7"/>
    <col min="19" max="19" width="45.83203125" style="7" bestFit="1" customWidth="1"/>
    <col min="20" max="29" width="9.1640625" style="7"/>
    <col min="30" max="30" width="10.5" style="7" bestFit="1" customWidth="1"/>
    <col min="31" max="16384" width="9.1640625" style="7"/>
  </cols>
  <sheetData>
    <row r="1" spans="1:5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</v>
      </c>
      <c r="H1" s="1" t="s">
        <v>27</v>
      </c>
      <c r="I1" s="7" t="s">
        <v>28</v>
      </c>
      <c r="J1" s="1" t="s">
        <v>29</v>
      </c>
      <c r="K1" s="7" t="s">
        <v>30</v>
      </c>
      <c r="L1" s="1" t="s">
        <v>31</v>
      </c>
      <c r="M1" s="7" t="s">
        <v>32</v>
      </c>
      <c r="N1" s="1" t="s">
        <v>33</v>
      </c>
      <c r="O1" s="7" t="s">
        <v>34</v>
      </c>
      <c r="P1" s="1" t="s">
        <v>35</v>
      </c>
      <c r="Q1" s="7" t="s">
        <v>36</v>
      </c>
      <c r="R1" s="1" t="s">
        <v>37</v>
      </c>
      <c r="S1" s="7" t="s">
        <v>38</v>
      </c>
      <c r="T1" s="1" t="s">
        <v>39</v>
      </c>
      <c r="U1" s="7" t="s">
        <v>40</v>
      </c>
      <c r="V1" s="1" t="s">
        <v>41</v>
      </c>
      <c r="W1" s="7" t="s">
        <v>42</v>
      </c>
      <c r="X1" s="1" t="s">
        <v>43</v>
      </c>
      <c r="Y1" s="7" t="s">
        <v>44</v>
      </c>
      <c r="Z1" s="1" t="s">
        <v>45</v>
      </c>
      <c r="AA1" s="7" t="s">
        <v>46</v>
      </c>
      <c r="AB1" s="1" t="s">
        <v>47</v>
      </c>
      <c r="AC1" s="7" t="s">
        <v>48</v>
      </c>
      <c r="AD1" s="1" t="s">
        <v>49</v>
      </c>
      <c r="AE1" s="7" t="s">
        <v>50</v>
      </c>
      <c r="AF1" s="1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s="7" t="s">
        <v>11</v>
      </c>
      <c r="B2" s="7" t="s">
        <v>6</v>
      </c>
      <c r="C2" s="4" t="s">
        <v>198</v>
      </c>
      <c r="D2" s="7" t="s">
        <v>8</v>
      </c>
      <c r="E2" s="7" t="s">
        <v>9</v>
      </c>
      <c r="F2" s="7" t="s">
        <v>193</v>
      </c>
    </row>
    <row r="3" spans="1:52">
      <c r="A3" s="7" t="s">
        <v>23</v>
      </c>
      <c r="B3" s="7" t="s">
        <v>6</v>
      </c>
      <c r="G3" s="7" t="s">
        <v>163</v>
      </c>
      <c r="H3" s="13" t="s">
        <v>74</v>
      </c>
      <c r="I3" s="7" t="s">
        <v>119</v>
      </c>
      <c r="J3" s="7" t="s">
        <v>159</v>
      </c>
    </row>
    <row r="4" spans="1:52">
      <c r="A4" s="7" t="s">
        <v>25</v>
      </c>
      <c r="B4" s="7" t="s">
        <v>12</v>
      </c>
      <c r="H4" s="7" t="s">
        <v>161</v>
      </c>
      <c r="I4" s="7" t="s">
        <v>140</v>
      </c>
      <c r="J4" s="7" t="s">
        <v>159</v>
      </c>
      <c r="K4" s="10" t="s">
        <v>199</v>
      </c>
    </row>
    <row r="5" spans="1:52">
      <c r="A5" s="7" t="s">
        <v>22</v>
      </c>
      <c r="B5" s="7" t="s">
        <v>6</v>
      </c>
      <c r="G5" s="28">
        <f>G18*1000000</f>
        <v>109000000000</v>
      </c>
      <c r="H5" s="29">
        <f>H18*1000000</f>
        <v>125000000000</v>
      </c>
      <c r="I5" s="29">
        <f>I18*1000000</f>
        <v>600000000000</v>
      </c>
      <c r="J5" s="30" t="str">
        <f>'[4]XS Rating Step A Inputs'!$B$16</f>
        <v>Public Organizations</v>
      </c>
      <c r="K5" s="30" t="str">
        <f>'[4]Step 1'!$E$8</f>
        <v>MSFT</v>
      </c>
      <c r="L5" s="18" t="s">
        <v>197</v>
      </c>
      <c r="M5" s="18" t="s">
        <v>197</v>
      </c>
      <c r="N5" s="18" t="s">
        <v>197</v>
      </c>
      <c r="O5" s="18" t="s">
        <v>72</v>
      </c>
      <c r="P5" s="18" t="s">
        <v>72</v>
      </c>
      <c r="Q5" s="18" t="s">
        <v>68</v>
      </c>
      <c r="R5" s="18" t="s">
        <v>72</v>
      </c>
    </row>
    <row r="6" spans="1:52">
      <c r="A6" s="7" t="s">
        <v>24</v>
      </c>
      <c r="B6" s="7" t="s">
        <v>6</v>
      </c>
      <c r="H6" s="31">
        <f>'[4]Step 1'!$E$32</f>
        <v>0</v>
      </c>
      <c r="I6" s="31">
        <f>'[4]Step 1'!$E$33</f>
        <v>0</v>
      </c>
      <c r="J6" s="14" t="s">
        <v>18</v>
      </c>
      <c r="K6" s="31">
        <f>'[4]Step 1'!$E$37</f>
        <v>1.05</v>
      </c>
      <c r="L6" s="20" t="s">
        <v>17</v>
      </c>
      <c r="M6" s="31">
        <f>'[4]Step 1'!$E$41</f>
        <v>0</v>
      </c>
      <c r="N6" s="19" t="s">
        <v>16</v>
      </c>
      <c r="O6" s="31">
        <f>'[4]Step 1'!$E$44</f>
        <v>0</v>
      </c>
      <c r="P6" s="21" t="s">
        <v>70</v>
      </c>
      <c r="Q6" s="31">
        <f>'[4]Step 1'!$E$48</f>
        <v>0</v>
      </c>
      <c r="R6" s="22" t="s">
        <v>19</v>
      </c>
      <c r="S6" s="31">
        <f>'[4]Step 1'!$E$52</f>
        <v>0</v>
      </c>
      <c r="T6" s="31">
        <f>'[4]Step 1'!$E$54</f>
        <v>1</v>
      </c>
      <c r="U6" s="23" t="s">
        <v>15</v>
      </c>
      <c r="V6" s="31">
        <f>'[4]Step 1'!$E$58</f>
        <v>0</v>
      </c>
      <c r="W6" s="21" t="s">
        <v>20</v>
      </c>
      <c r="X6" s="31">
        <f>'[4]Step 1'!$E$72</f>
        <v>0</v>
      </c>
      <c r="Y6" s="25" t="s">
        <v>21</v>
      </c>
      <c r="Z6" s="31">
        <v>2</v>
      </c>
      <c r="AA6" s="31">
        <f>'[4]Step 1'!$E$81</f>
        <v>0</v>
      </c>
      <c r="AB6" s="31">
        <f>'[4]Step 1'!$E$82</f>
        <v>0</v>
      </c>
      <c r="AC6" s="31">
        <f>'[4]Step 1'!$E$83</f>
        <v>0</v>
      </c>
      <c r="AD6" s="31">
        <f>'[4]Step 1'!$E$84</f>
        <v>0</v>
      </c>
      <c r="AE6" s="31">
        <f>'[4]Step 1'!$E$85</f>
        <v>0</v>
      </c>
      <c r="AF6" s="31">
        <f>'[4]Step 1'!$E$86</f>
        <v>0</v>
      </c>
      <c r="AG6" s="31">
        <f>'[4]Step 1'!$E$87</f>
        <v>0</v>
      </c>
      <c r="AH6" s="31">
        <f>'[4]Step 1'!$E$88</f>
        <v>0</v>
      </c>
      <c r="AI6" s="31">
        <f>'[4]Step 1'!$E$89</f>
        <v>0</v>
      </c>
      <c r="AJ6" s="31">
        <f>'[4]Step 1'!$E$90</f>
        <v>0</v>
      </c>
      <c r="AK6" s="31">
        <f>'[4]Step 1'!$E$91</f>
        <v>0</v>
      </c>
      <c r="AL6" s="31">
        <f>'[4]Step 1'!$E$92</f>
        <v>0</v>
      </c>
      <c r="AM6" s="31">
        <f>'[4]Step 1'!$E$93</f>
        <v>0</v>
      </c>
      <c r="AN6" s="31">
        <f>'[4]Step 1'!$E$94</f>
        <v>0</v>
      </c>
      <c r="AO6" s="31">
        <f>'[4]Step 1'!$E$95</f>
        <v>0</v>
      </c>
      <c r="AP6" s="31">
        <f>'[4]Step 1'!$E$96</f>
        <v>0</v>
      </c>
      <c r="AQ6" s="31">
        <f>'[4]Step 1'!$E$97</f>
        <v>0</v>
      </c>
      <c r="AR6" s="31">
        <f>'[4]Step 1'!$E$98</f>
        <v>0</v>
      </c>
      <c r="AS6" s="31">
        <f>'[4]Step 1'!$E$99</f>
        <v>0</v>
      </c>
      <c r="AT6" s="31">
        <f>'[4]Step 1'!$E$100</f>
        <v>0</v>
      </c>
      <c r="AU6" s="31">
        <f>'[4]Step 1'!$E$101</f>
        <v>0</v>
      </c>
      <c r="AV6" s="31">
        <f>'[4]Step 1'!$E$102</f>
        <v>0</v>
      </c>
    </row>
    <row r="7" spans="1:52">
      <c r="A7" s="7" t="s">
        <v>71</v>
      </c>
      <c r="B7" s="7" t="s">
        <v>6</v>
      </c>
      <c r="G7" s="10" t="s">
        <v>194</v>
      </c>
      <c r="H7" s="12" t="s">
        <v>98</v>
      </c>
      <c r="I7" s="30" t="str">
        <f>'[4]Step 2'!$C$29</f>
        <v>Sompo</v>
      </c>
      <c r="J7" s="15" t="s">
        <v>99</v>
      </c>
      <c r="K7" s="16" t="s">
        <v>141</v>
      </c>
      <c r="L7" s="32">
        <f>'[4]Step 2'!$C$30</f>
        <v>587000</v>
      </c>
      <c r="M7" s="21" t="s">
        <v>119</v>
      </c>
      <c r="N7" s="30">
        <f>N18*1000000</f>
        <v>20000000</v>
      </c>
      <c r="O7" s="30">
        <f>O18*1000000</f>
        <v>10000000</v>
      </c>
      <c r="P7" s="7">
        <v>2</v>
      </c>
      <c r="Q7" s="12" t="s">
        <v>98</v>
      </c>
      <c r="R7" s="30" t="str">
        <f>'[4]Step 2'!$C$24</f>
        <v>Chubb</v>
      </c>
      <c r="S7" s="27" t="s">
        <v>121</v>
      </c>
      <c r="T7" s="16" t="s">
        <v>141</v>
      </c>
      <c r="U7" s="32">
        <f>'[4]Step 2'!$C$25</f>
        <v>300000</v>
      </c>
      <c r="V7" s="21" t="s">
        <v>119</v>
      </c>
      <c r="W7" s="30">
        <f>W18*1000000</f>
        <v>20000000</v>
      </c>
      <c r="X7" s="7">
        <f>X18*1000000</f>
        <v>10000000</v>
      </c>
      <c r="Y7" s="7">
        <v>3</v>
      </c>
      <c r="Z7" s="12" t="s">
        <v>98</v>
      </c>
      <c r="AA7" s="30" t="str">
        <f>'[4]Step 2'!$C$19</f>
        <v>XL</v>
      </c>
      <c r="AB7" s="27" t="s">
        <v>121</v>
      </c>
      <c r="AC7" s="16" t="s">
        <v>141</v>
      </c>
      <c r="AD7" s="32">
        <f>'[4]Step 2'!$C$20</f>
        <v>400000</v>
      </c>
      <c r="AE7" s="21" t="s">
        <v>119</v>
      </c>
      <c r="AF7" s="30">
        <f>AF18*1000000</f>
        <v>20000000</v>
      </c>
      <c r="AG7" s="7">
        <f>AG18*1000000</f>
        <v>10000000</v>
      </c>
      <c r="AI7" s="12" t="s">
        <v>98</v>
      </c>
      <c r="AJ7" s="7">
        <f>'[4]Step 2'!$C$14</f>
        <v>0</v>
      </c>
      <c r="AK7" s="7" t="s">
        <v>121</v>
      </c>
      <c r="AL7" s="7" t="s">
        <v>141</v>
      </c>
      <c r="AM7" s="6">
        <f>'[4]Step 2'!$C$15</f>
        <v>300000</v>
      </c>
      <c r="AN7" s="7" t="s">
        <v>119</v>
      </c>
      <c r="AO7" s="7">
        <f>AO18*1000000</f>
        <v>0</v>
      </c>
      <c r="AP7" s="7">
        <f>AP18*1000000</f>
        <v>10000000</v>
      </c>
      <c r="AR7" s="7" t="s">
        <v>98</v>
      </c>
      <c r="AS7" s="7">
        <f>'[4]Step 2'!$C$9</f>
        <v>0</v>
      </c>
      <c r="AT7" s="7" t="s">
        <v>121</v>
      </c>
      <c r="AU7" s="7" t="s">
        <v>141</v>
      </c>
      <c r="AV7" s="6">
        <f>'[4]Step 2'!$C$10</f>
        <v>0</v>
      </c>
      <c r="AW7" s="7" t="s">
        <v>119</v>
      </c>
      <c r="AX7" s="7">
        <f>AX18*1000000</f>
        <v>0</v>
      </c>
      <c r="AY7" s="7">
        <f>AY18*1000000</f>
        <v>10000000</v>
      </c>
    </row>
    <row r="8" spans="1:52">
      <c r="A8" s="7" t="s">
        <v>73</v>
      </c>
      <c r="B8" s="7" t="s">
        <v>6</v>
      </c>
      <c r="G8" s="11" t="s">
        <v>86</v>
      </c>
      <c r="H8" s="7" t="s">
        <v>87</v>
      </c>
      <c r="I8" s="7">
        <v>5</v>
      </c>
      <c r="J8" s="7" t="s">
        <v>88</v>
      </c>
      <c r="K8" s="17" t="s">
        <v>91</v>
      </c>
      <c r="L8" s="7">
        <v>60</v>
      </c>
      <c r="M8" s="26" t="s">
        <v>94</v>
      </c>
      <c r="N8" s="7">
        <v>48</v>
      </c>
      <c r="O8" s="7">
        <v>25</v>
      </c>
      <c r="P8" s="7">
        <v>25</v>
      </c>
      <c r="Q8" s="7">
        <v>10</v>
      </c>
      <c r="R8" s="7">
        <v>20</v>
      </c>
      <c r="S8" s="7">
        <v>50</v>
      </c>
      <c r="T8" s="7">
        <v>65</v>
      </c>
      <c r="Z8" s="7">
        <v>0.8</v>
      </c>
      <c r="AA8" s="7">
        <v>10</v>
      </c>
      <c r="AB8" s="7" t="s">
        <v>140</v>
      </c>
      <c r="AC8" s="7">
        <v>1</v>
      </c>
      <c r="AD8" s="7">
        <v>15000000</v>
      </c>
      <c r="AE8" s="7">
        <v>10000000</v>
      </c>
    </row>
    <row r="16" spans="1:52">
      <c r="D16" s="28"/>
    </row>
    <row r="17" spans="4:51">
      <c r="D17" s="28"/>
    </row>
    <row r="18" spans="4:51">
      <c r="G18" s="6">
        <f>'[4]Step 1'!$E$9</f>
        <v>109000</v>
      </c>
      <c r="H18" s="6">
        <f>'[4]Step 1'!$E$10</f>
        <v>125000</v>
      </c>
      <c r="I18" s="6">
        <f>'[4]Step 1'!$E$11</f>
        <v>600000</v>
      </c>
      <c r="N18" s="7">
        <f>'[4]Step 2'!$C$32</f>
        <v>20</v>
      </c>
      <c r="O18" s="7">
        <v>10</v>
      </c>
      <c r="W18" s="7">
        <f>'[4]Step 2'!$C$27</f>
        <v>20</v>
      </c>
      <c r="X18" s="7">
        <v>10</v>
      </c>
      <c r="AF18" s="7">
        <f>'[4]Step 2'!$C$22</f>
        <v>20</v>
      </c>
      <c r="AG18" s="7">
        <v>10</v>
      </c>
      <c r="AO18" s="7">
        <f>'[4]Step 2'!$C$17</f>
        <v>0</v>
      </c>
      <c r="AP18" s="7">
        <v>10</v>
      </c>
      <c r="AX18" s="7">
        <f>'[4]Step 2'!$C$12</f>
        <v>0</v>
      </c>
      <c r="AY18" s="7">
        <v>10</v>
      </c>
    </row>
  </sheetData>
  <hyperlinks>
    <hyperlink ref="C2" r:id="rId1" display="https://nam04.safelinks.protection.outlook.com/?url=https%3A%2F%2Fprotect-us.mimecast.com%2Fs%2FRJQFCERv9vIpXAUNw2Pt&amp;data=04%7C01%7Ccanderson%40oneshield.com%7C87b7ca088eb8467fa29e08d9df51e133%7Cf756873d727643d1a5b683b96980f900%7C0%7C0%7C637786365034776112%7CUnknown%7CTWFpbGZsb3d8eyJWIjoiMC4wLjAwMDAiLCJQIjoiV2luMzIiLCJBTiI6Ik1haWwiLCJXVCI6Mn0%3D%7C3000&amp;sdata=jF5CFUuy%2B3CMD%2ByW1UCCO0YB9K1cFkG0ZSeuzLetwBA%3D&amp;reserved=0" xr:uid="{C51E246D-946E-470A-85F5-A365B05AA762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1C5BFB39-E52F-41AB-9B3F-1FABEF32D8B3}">
          <x14:formula1>
            <xm:f>Data!$A$2:$A$4</xm:f>
          </x14:formula1>
          <xm:sqref>G8</xm:sqref>
        </x14:dataValidation>
        <x14:dataValidation type="list" allowBlank="1" showInputMessage="1" showErrorMessage="1" xr:uid="{5507C70E-C837-469C-AC9A-2A07F58DBACF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F41C6574-8E2C-446F-B723-C53C15283133}">
          <x14:formula1>
            <xm:f>Data!$D$2:$D$12</xm:f>
          </x14:formula1>
          <xm:sqref>H3</xm:sqref>
        </x14:dataValidation>
        <x14:dataValidation type="list" allowBlank="1" showInputMessage="1" showErrorMessage="1" xr:uid="{3EE745A5-5C34-4C3F-9A59-E4B8292037B3}">
          <x14:formula1>
            <xm:f>Data!$A$8:$A$12</xm:f>
          </x14:formula1>
          <xm:sqref>K8</xm:sqref>
        </x14:dataValidation>
        <x14:dataValidation type="list" allowBlank="1" showInputMessage="1" showErrorMessage="1" xr:uid="{DEB420C1-034E-4407-AEF3-B2A26FB473B5}">
          <x14:formula1>
            <xm:f>Data!$A$20:$A$24</xm:f>
          </x14:formula1>
          <xm:sqref>M8</xm:sqref>
        </x14:dataValidation>
        <x14:dataValidation type="list" allowBlank="1" showInputMessage="1" showErrorMessage="1" xr:uid="{9800C224-7199-4612-8DF7-4BA9BD62DE3D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5422948A-DCC5-4865-9F3A-DC303F47D8A4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8EAD4B63-394E-4E90-AE87-B33C97C38EE9}">
          <x14:formula1>
            <xm:f>Data!$F$2:$F$20</xm:f>
          </x14:formula1>
          <xm:sqref>J7</xm:sqref>
        </x14:dataValidation>
        <x14:dataValidation type="list" allowBlank="1" showInputMessage="1" showErrorMessage="1" xr:uid="{BAE9EFEC-7482-4162-9EED-25008BEE445C}">
          <x14:formula1>
            <xm:f>Data!$K$2:$K$20</xm:f>
          </x14:formula1>
          <xm:sqref>S7 AB7 AK7 AT7</xm:sqref>
        </x14:dataValidation>
        <x14:dataValidation type="list" allowBlank="1" showInputMessage="1" showErrorMessage="1" xr:uid="{152FB0F2-F598-4743-A725-B00CA16F70F8}">
          <x14:formula1>
            <xm:f>Data!$D$25:$D$30</xm:f>
          </x14:formula1>
          <xm:sqref>U8 W8</xm:sqref>
        </x14:dataValidation>
        <x14:dataValidation type="list" allowBlank="1" showInputMessage="1" showErrorMessage="1" xr:uid="{A53A4313-8FCA-4779-BE37-F28FB8120776}">
          <x14:formula1>
            <xm:f>Data!$H$25:$H$29</xm:f>
          </x14:formula1>
          <xm:sqref>L5:R5</xm:sqref>
        </x14:dataValidation>
        <x14:dataValidation type="list" allowBlank="1" showInputMessage="1" showErrorMessage="1" xr:uid="{D33D027D-05E0-48EF-ABB4-3C6E2F9CE3A4}">
          <x14:formula1>
            <xm:f>Data!$H$32:$H$34</xm:f>
          </x14:formula1>
          <xm:sqref>L6</xm:sqref>
        </x14:dataValidation>
        <x14:dataValidation type="list" allowBlank="1" showInputMessage="1" showErrorMessage="1" xr:uid="{CE7DE719-E2DC-4B2D-90C6-828A797F939B}">
          <x14:formula1>
            <xm:f>Data!$H$37:$H$39</xm:f>
          </x14:formula1>
          <xm:sqref>J6</xm:sqref>
        </x14:dataValidation>
        <x14:dataValidation type="list" allowBlank="1" showInputMessage="1" showErrorMessage="1" xr:uid="{52D9C15F-563C-4DC6-9DBE-B89CA5B1FCA4}">
          <x14:formula1>
            <xm:f>Data!$H$42:$H$43</xm:f>
          </x14:formula1>
          <xm:sqref>N6</xm:sqref>
        </x14:dataValidation>
        <x14:dataValidation type="list" allowBlank="1" showInputMessage="1" showErrorMessage="1" xr:uid="{0AEE108E-8478-463F-B6D7-ABB7C09602B1}">
          <x14:formula1>
            <xm:f>Data!$H$46:$H$48</xm:f>
          </x14:formula1>
          <xm:sqref>P6</xm:sqref>
        </x14:dataValidation>
        <x14:dataValidation type="list" allowBlank="1" showInputMessage="1" showErrorMessage="1" xr:uid="{F029BD4C-004A-4D0A-9FAE-435B5A111A67}">
          <x14:formula1>
            <xm:f>Data!$H$51:$H$53</xm:f>
          </x14:formula1>
          <xm:sqref>R6</xm:sqref>
        </x14:dataValidation>
        <x14:dataValidation type="list" allowBlank="1" showInputMessage="1" showErrorMessage="1" xr:uid="{57C26DD4-3006-4BFB-810B-45F075170410}">
          <x14:formula1>
            <xm:f>Data!$H$56:$H$66</xm:f>
          </x14:formula1>
          <xm:sqref>U6</xm:sqref>
        </x14:dataValidation>
        <x14:dataValidation type="list" allowBlank="1" showInputMessage="1" showErrorMessage="1" xr:uid="{B812EC62-106F-41C4-9A5A-B228BE0F9F5A}">
          <x14:formula1>
            <xm:f>Data!$H$69:$H$75</xm:f>
          </x14:formula1>
          <xm:sqref>W6</xm:sqref>
        </x14:dataValidation>
        <x14:dataValidation type="list" allowBlank="1" showInputMessage="1" showErrorMessage="1" xr:uid="{CA47B49A-E8D2-4201-8F90-2B6430E95D29}">
          <x14:formula1>
            <xm:f>Data!$H$78:$H$80</xm:f>
          </x14:formula1>
          <xm:sqref>Y6</xm:sqref>
        </x14:dataValidation>
        <x14:dataValidation type="list" allowBlank="1" showInputMessage="1" showErrorMessage="1" xr:uid="{DEBDCDE8-A29A-4A3D-8E91-75A2C88B838A}">
          <x14:formula1>
            <xm:f>Data!$A$29:$A$79</xm:f>
          </x14:formula1>
          <xm:sqref>J3:J4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DC84-D2E1-4DCF-A27D-D7193AF62DC0}">
  <dimension ref="A1:K80"/>
  <sheetViews>
    <sheetView workbookViewId="0">
      <selection activeCell="A38" sqref="A38"/>
    </sheetView>
  </sheetViews>
  <sheetFormatPr baseColWidth="10" defaultColWidth="8.83203125" defaultRowHeight="15"/>
  <cols>
    <col min="1" max="1" width="17.83203125" customWidth="1"/>
    <col min="2" max="2" width="9" bestFit="1" customWidth="1"/>
    <col min="8" max="8" width="52.5" bestFit="1" customWidth="1"/>
  </cols>
  <sheetData>
    <row r="1" spans="1:11">
      <c r="A1" s="9" t="s">
        <v>152</v>
      </c>
      <c r="D1" t="s">
        <v>153</v>
      </c>
    </row>
    <row r="2" spans="1:11">
      <c r="A2" s="11" t="s">
        <v>85</v>
      </c>
      <c r="D2" s="13" t="s">
        <v>74</v>
      </c>
      <c r="F2" s="15" t="s">
        <v>99</v>
      </c>
      <c r="K2" s="27" t="s">
        <v>121</v>
      </c>
    </row>
    <row r="3" spans="1:11">
      <c r="A3" s="11" t="s">
        <v>84</v>
      </c>
      <c r="D3" s="13" t="s">
        <v>75</v>
      </c>
      <c r="F3" s="15" t="s">
        <v>100</v>
      </c>
      <c r="K3" s="27" t="s">
        <v>122</v>
      </c>
    </row>
    <row r="4" spans="1:11">
      <c r="A4" s="11" t="s">
        <v>86</v>
      </c>
      <c r="D4" s="13" t="s">
        <v>76</v>
      </c>
      <c r="F4" s="15" t="s">
        <v>101</v>
      </c>
      <c r="K4" s="27" t="s">
        <v>123</v>
      </c>
    </row>
    <row r="5" spans="1:11">
      <c r="A5" s="8"/>
      <c r="D5" s="13" t="s">
        <v>77</v>
      </c>
      <c r="F5" s="15" t="s">
        <v>102</v>
      </c>
      <c r="K5" s="27" t="s">
        <v>124</v>
      </c>
    </row>
    <row r="6" spans="1:11">
      <c r="D6" s="13" t="s">
        <v>77</v>
      </c>
      <c r="F6" s="15" t="s">
        <v>103</v>
      </c>
      <c r="K6" s="27" t="s">
        <v>125</v>
      </c>
    </row>
    <row r="7" spans="1:11">
      <c r="A7" s="34" t="s">
        <v>154</v>
      </c>
      <c r="D7" s="13" t="s">
        <v>78</v>
      </c>
      <c r="F7" s="15" t="s">
        <v>104</v>
      </c>
      <c r="K7" s="27" t="s">
        <v>126</v>
      </c>
    </row>
    <row r="8" spans="1:11">
      <c r="A8" s="17" t="s">
        <v>89</v>
      </c>
      <c r="D8" s="13" t="s">
        <v>79</v>
      </c>
      <c r="F8" s="15" t="s">
        <v>105</v>
      </c>
      <c r="K8" s="27" t="s">
        <v>127</v>
      </c>
    </row>
    <row r="9" spans="1:11">
      <c r="A9" s="17" t="s">
        <v>90</v>
      </c>
      <c r="D9" s="13" t="s">
        <v>79</v>
      </c>
      <c r="F9" s="15" t="s">
        <v>106</v>
      </c>
      <c r="K9" s="27" t="s">
        <v>128</v>
      </c>
    </row>
    <row r="10" spans="1:11">
      <c r="A10" s="17" t="s">
        <v>91</v>
      </c>
      <c r="D10" s="13" t="s">
        <v>80</v>
      </c>
      <c r="F10" s="15" t="s">
        <v>107</v>
      </c>
      <c r="K10" s="27" t="s">
        <v>129</v>
      </c>
    </row>
    <row r="11" spans="1:11">
      <c r="A11" s="17" t="s">
        <v>92</v>
      </c>
      <c r="D11" s="13" t="s">
        <v>81</v>
      </c>
      <c r="F11" s="15" t="s">
        <v>108</v>
      </c>
      <c r="K11" s="27" t="s">
        <v>130</v>
      </c>
    </row>
    <row r="12" spans="1:11">
      <c r="A12" s="17" t="s">
        <v>92</v>
      </c>
      <c r="D12" s="13" t="s">
        <v>82</v>
      </c>
      <c r="F12" s="15" t="s">
        <v>109</v>
      </c>
      <c r="K12" s="27" t="s">
        <v>131</v>
      </c>
    </row>
    <row r="13" spans="1:11">
      <c r="F13" s="15" t="s">
        <v>110</v>
      </c>
      <c r="K13" s="27" t="s">
        <v>132</v>
      </c>
    </row>
    <row r="14" spans="1:11">
      <c r="F14" s="15" t="s">
        <v>111</v>
      </c>
      <c r="K14" s="27" t="s">
        <v>133</v>
      </c>
    </row>
    <row r="15" spans="1:11">
      <c r="F15" s="15" t="s">
        <v>112</v>
      </c>
      <c r="K15" s="27" t="s">
        <v>134</v>
      </c>
    </row>
    <row r="16" spans="1:11">
      <c r="A16" s="12" t="s">
        <v>98</v>
      </c>
      <c r="D16" s="16" t="s">
        <v>118</v>
      </c>
      <c r="F16" s="15" t="s">
        <v>113</v>
      </c>
      <c r="K16" s="27" t="s">
        <v>135</v>
      </c>
    </row>
    <row r="17" spans="1:11">
      <c r="A17" s="12" t="s">
        <v>120</v>
      </c>
      <c r="D17" s="16" t="s">
        <v>141</v>
      </c>
      <c r="F17" s="15" t="s">
        <v>114</v>
      </c>
      <c r="K17" s="27" t="s">
        <v>136</v>
      </c>
    </row>
    <row r="18" spans="1:11">
      <c r="F18" s="15" t="s">
        <v>115</v>
      </c>
      <c r="K18" s="27" t="s">
        <v>137</v>
      </c>
    </row>
    <row r="19" spans="1:11">
      <c r="A19" s="33" t="s">
        <v>155</v>
      </c>
      <c r="F19" s="15" t="s">
        <v>116</v>
      </c>
      <c r="K19" s="27" t="s">
        <v>138</v>
      </c>
    </row>
    <row r="20" spans="1:11">
      <c r="A20" s="26" t="s">
        <v>93</v>
      </c>
      <c r="D20" s="21" t="s">
        <v>119</v>
      </c>
      <c r="F20" s="15" t="s">
        <v>117</v>
      </c>
      <c r="K20" s="27" t="s">
        <v>139</v>
      </c>
    </row>
    <row r="21" spans="1:11">
      <c r="A21" s="26" t="s">
        <v>94</v>
      </c>
      <c r="D21" s="21" t="s">
        <v>140</v>
      </c>
    </row>
    <row r="22" spans="1:11">
      <c r="A22" s="26" t="s">
        <v>95</v>
      </c>
    </row>
    <row r="23" spans="1:11">
      <c r="A23" s="26" t="s">
        <v>97</v>
      </c>
    </row>
    <row r="24" spans="1:11">
      <c r="A24" s="26" t="s">
        <v>96</v>
      </c>
      <c r="F24" t="s">
        <v>156</v>
      </c>
      <c r="G24" t="s">
        <v>13</v>
      </c>
    </row>
    <row r="25" spans="1:11">
      <c r="D25" s="7" t="s">
        <v>146</v>
      </c>
      <c r="F25">
        <f>'[5]XS Rating Step A Inputs'!$A$20</f>
        <v>1</v>
      </c>
      <c r="G25" t="str">
        <f>'[5]XS Rating Step A Inputs'!$A$21</f>
        <v>Low Risk</v>
      </c>
      <c r="H25" s="18" t="str">
        <f>_xlfn.CONCAT(F25, " ", G25)</f>
        <v>1 Low Risk</v>
      </c>
      <c r="J25" t="str">
        <f>'[5]Step 1'!$D$32</f>
        <v>0.45-0.65</v>
      </c>
      <c r="K25" s="7" t="str">
        <f>'[5]Step 1'!$B$32</f>
        <v>Credit for Side A Only with DIC Coverage</v>
      </c>
    </row>
    <row r="26" spans="1:11">
      <c r="D26" s="7" t="s">
        <v>147</v>
      </c>
      <c r="F26">
        <f>'[5]XS Rating Step A Inputs'!$B$20</f>
        <v>2</v>
      </c>
      <c r="G26" t="str">
        <f>'[5]XS Rating Step A Inputs'!$B$21</f>
        <v>Low/Medium Risk</v>
      </c>
      <c r="H26" s="18" t="str">
        <f>_xlfn.CONCAT(F26, " ", G26)</f>
        <v>2 Low/Medium Risk</v>
      </c>
      <c r="J26" t="str">
        <f>'[5]Step 1'!$D$33</f>
        <v>0.50-0.70</v>
      </c>
      <c r="K26" s="7" t="str">
        <f>'[5]Step 1'!$B$33</f>
        <v>Credit for IDL Only with DIC Coverage</v>
      </c>
    </row>
    <row r="27" spans="1:11">
      <c r="D27" s="7" t="s">
        <v>148</v>
      </c>
      <c r="F27">
        <f>'[5]XS Rating Step A Inputs'!$C$20</f>
        <v>3</v>
      </c>
      <c r="G27" t="str">
        <f>'[5]XS Rating Step A Inputs'!$C$21</f>
        <v>Medium Risk</v>
      </c>
      <c r="H27" s="18" t="str">
        <f>_xlfn.CONCAT(F27, " ", G27)</f>
        <v>3 Medium Risk</v>
      </c>
      <c r="J27" t="str">
        <f>'[5]Step 1'!$D$54</f>
        <v>0.95-0.65</v>
      </c>
      <c r="K27" t="str">
        <f>'[5]Step 1'!$B$54</f>
        <v>Coinsurance</v>
      </c>
    </row>
    <row r="28" spans="1:11">
      <c r="A28" s="33" t="str" cm="1">
        <f t="array" ref="A28:C79">'[5]XS Rate Tables State Exceptions'!$A$8:$C$59</f>
        <v>State</v>
      </c>
      <c r="B28" s="33" t="str">
        <v>Ranges Allowed?</v>
      </c>
      <c r="C28" s="33" t="str">
        <v>Terrorism Discount Available?</v>
      </c>
      <c r="D28" s="7" t="s">
        <v>149</v>
      </c>
      <c r="F28">
        <f>'[5]XS Rating Step A Inputs'!$D$20</f>
        <v>4</v>
      </c>
      <c r="G28" t="str">
        <f>'[5]XS Rating Step A Inputs'!$D$21</f>
        <v>Medium/High Risk</v>
      </c>
      <c r="H28" s="18" t="str">
        <f>_xlfn.CONCAT(F28, " ", G28)</f>
        <v>4 Medium/High Risk</v>
      </c>
      <c r="J28" t="str">
        <f>'[5]Step 1'!$D$81</f>
        <v>0.80-1.50</v>
      </c>
      <c r="K28" t="str">
        <f>'[5]Step 1'!$B$81</f>
        <v>Claims litigation history (severity)</v>
      </c>
    </row>
    <row r="29" spans="1:11">
      <c r="A29" t="str">
        <v>Alabama</v>
      </c>
      <c r="B29" t="str">
        <v>Yes</v>
      </c>
      <c r="C29" t="str">
        <v>Yes</v>
      </c>
      <c r="D29" s="7" t="s">
        <v>150</v>
      </c>
      <c r="F29">
        <f>'[5]XS Rating Step A Inputs'!$E$20</f>
        <v>5</v>
      </c>
      <c r="G29" t="str">
        <f>'[5]XS Rating Step A Inputs'!$E$21</f>
        <v>High Risk</v>
      </c>
      <c r="H29" s="18" t="str">
        <f>_xlfn.CONCAT(F29, " ", G29)</f>
        <v>5 High Risk</v>
      </c>
      <c r="J29" t="str">
        <f>'[5]Step 1'!$D$82</f>
        <v>0.75-1.50</v>
      </c>
      <c r="K29" t="str">
        <f>'[5]Step 1'!$B$82</f>
        <v>Corporate governance procedures</v>
      </c>
    </row>
    <row r="30" spans="1:11">
      <c r="A30" t="str">
        <v>Alaska</v>
      </c>
      <c r="B30" t="str">
        <v>Yes</v>
      </c>
      <c r="C30" t="str">
        <v>Yes</v>
      </c>
      <c r="D30" s="7" t="s">
        <v>151</v>
      </c>
      <c r="J30" t="str">
        <f>'[5]Step 1'!$D$83</f>
        <v>0.75-4.00</v>
      </c>
      <c r="K30" t="str">
        <f>'[5]Step 1'!$B$83</f>
        <v>Earnings consistency</v>
      </c>
    </row>
    <row r="31" spans="1:11">
      <c r="A31" t="str">
        <v>Arizona</v>
      </c>
      <c r="B31" t="str">
        <v>Yes</v>
      </c>
      <c r="C31" t="str">
        <v>Yes</v>
      </c>
      <c r="F31" t="s">
        <v>13</v>
      </c>
      <c r="G31" t="s">
        <v>14</v>
      </c>
      <c r="H31" s="7" t="str">
        <f>'[5]Step 1'!$B$39</f>
        <v>Significant M&amp;A Activity /Level of M&amp;A Concern</v>
      </c>
      <c r="J31" t="str">
        <f>'[5]Step 1'!$D$84</f>
        <v>0.80-1.50</v>
      </c>
      <c r="K31" t="str">
        <f>'[5]Step 1'!$B$84</f>
        <v>Effected by recession</v>
      </c>
    </row>
    <row r="32" spans="1:11">
      <c r="A32" t="str">
        <v>Arkansas</v>
      </c>
      <c r="B32" t="str">
        <v>Yes</v>
      </c>
      <c r="C32" t="str">
        <v>Yes</v>
      </c>
      <c r="F32" t="str">
        <f>'[5]Step 1'!$C$39</f>
        <v>Activity within 1 year / Very high concern</v>
      </c>
      <c r="G32" t="str">
        <f>'[5]Step 1'!$D$39</f>
        <v>1.30-1.50</v>
      </c>
      <c r="H32" s="20" t="str">
        <f>_xlfn.CONCAT(F32, " (", G32, ")")</f>
        <v>Activity within 1 year / Very high concern (1.30-1.50)</v>
      </c>
      <c r="J32" t="str">
        <f>'[5]Step 1'!$D$85</f>
        <v>0.80-1.50</v>
      </c>
      <c r="K32" t="str">
        <f>'[5]Step 1'!$B$85</f>
        <v>Environmental issues</v>
      </c>
    </row>
    <row r="33" spans="1:11">
      <c r="A33" t="str">
        <v>California</v>
      </c>
      <c r="B33" t="str">
        <v>Yes</v>
      </c>
      <c r="C33" t="str">
        <v>Yes</v>
      </c>
      <c r="F33" t="str">
        <f>'[5]Step 1'!$C$40</f>
        <v>Activity within 1-3 years / Material-high high concern</v>
      </c>
      <c r="G33" t="str">
        <f>'[5]Step 1'!$D$40</f>
        <v>1.20-1.30</v>
      </c>
      <c r="H33" s="20" t="str">
        <f>_xlfn.CONCAT(F33, " (", G33, ")")</f>
        <v>Activity within 1-3 years / Material-high high concern (1.20-1.30)</v>
      </c>
      <c r="J33" s="7" t="str">
        <f>'[5]Step 1'!$D$86</f>
        <v>0.75-2.50</v>
      </c>
      <c r="K33" t="str">
        <f>'[5]Step 1'!$B$86</f>
        <v>Financial solvency</v>
      </c>
    </row>
    <row r="34" spans="1:11">
      <c r="A34" t="str">
        <v>Colorado</v>
      </c>
      <c r="B34" t="str">
        <v>Yes</v>
      </c>
      <c r="C34" t="str">
        <v>Yes</v>
      </c>
      <c r="F34" t="str">
        <f>'[5]Step 1'!$C$41</f>
        <v>No activity in last 3 years / Low or no concern</v>
      </c>
      <c r="G34" t="str">
        <f>'[5]Step 1'!$D$41</f>
        <v>0.80-1.20</v>
      </c>
      <c r="H34" s="20" t="str">
        <f>_xlfn.CONCAT(F34, " (", G34, ")")</f>
        <v>No activity in last 3 years / Low or no concern (0.80-1.20)</v>
      </c>
      <c r="J34" s="7" t="str">
        <f>'[5]Step 1'!$D$87</f>
        <v>1.00-1.50</v>
      </c>
      <c r="K34" t="str">
        <f>'[5]Step 1'!$B$87</f>
        <v>Insider trading activity</v>
      </c>
    </row>
    <row r="35" spans="1:11">
      <c r="A35" t="str">
        <v>Connecticut</v>
      </c>
      <c r="B35" t="str">
        <v>Yes</v>
      </c>
      <c r="C35" t="str">
        <v>Yes</v>
      </c>
      <c r="J35" s="7" t="str">
        <f>'[5]Step 1'!$D$88</f>
        <v>1.00-2.50</v>
      </c>
      <c r="K35" t="str">
        <f>'[5]Step 1'!$B$88</f>
        <v>Joint ventures/Limited partnerships/Significant subsidiary operations (incl. SVPs)</v>
      </c>
    </row>
    <row r="36" spans="1:11">
      <c r="A36" t="str">
        <v>Delaware</v>
      </c>
      <c r="B36" t="str">
        <v>Yes</v>
      </c>
      <c r="C36" t="str">
        <v>Yes</v>
      </c>
      <c r="F36" t="s">
        <v>13</v>
      </c>
      <c r="G36" t="s">
        <v>14</v>
      </c>
      <c r="H36" t="str">
        <f>'[5]Step 1'!$B$35</f>
        <v>Number of Years in Operation</v>
      </c>
      <c r="J36" s="7" t="str">
        <f>'[5]Step 1'!$D$89</f>
        <v>0.80-1.50</v>
      </c>
      <c r="K36" t="str">
        <f>'[5]Step 1'!$B$89</f>
        <v>Labor relations</v>
      </c>
    </row>
    <row r="37" spans="1:11">
      <c r="A37" t="str">
        <v>District of Columbia</v>
      </c>
      <c r="B37" t="str">
        <v>Yes</v>
      </c>
      <c r="C37" t="str">
        <v>Yes</v>
      </c>
      <c r="F37" t="str">
        <f>'[5]Step 1'!$C$35</f>
        <v>&lt; 3 years</v>
      </c>
      <c r="G37" t="str">
        <f>'[5]Step 1'!$D$35</f>
        <v>1.05-1.25</v>
      </c>
      <c r="H37" s="14" t="str">
        <f>_xlfn.CONCAT(F37, " (", G37, ")")</f>
        <v>&lt; 3 years (1.05-1.25)</v>
      </c>
      <c r="J37" s="7" t="str">
        <f>'[5]Step 1'!$D$90</f>
        <v>0.75-2.50</v>
      </c>
      <c r="K37" t="str">
        <f>'[5]Step 1'!$B$90</f>
        <v>Liquidity</v>
      </c>
    </row>
    <row r="38" spans="1:11">
      <c r="A38" t="str">
        <v>Florida</v>
      </c>
      <c r="B38" t="str">
        <v>No</v>
      </c>
      <c r="C38" t="str">
        <v>Yes</v>
      </c>
      <c r="F38" s="2" t="str">
        <f>'[5]Step 1'!$C$36</f>
        <v>=&lt;3 years and &lt;5 years</v>
      </c>
      <c r="G38" t="str">
        <f>'[5]Step 1'!$D$36</f>
        <v>1.00-1.05</v>
      </c>
      <c r="H38" s="14" t="str">
        <f>_xlfn.CONCAT(F38, " (", G38, ")")</f>
        <v>=&lt;3 years and &lt;5 years (1.00-1.05)</v>
      </c>
      <c r="J38" s="7" t="str">
        <f>'[5]Step 1'!$D$91</f>
        <v>0.80-1.50</v>
      </c>
      <c r="K38" t="str">
        <f>'[5]Step 1'!$B$91</f>
        <v>Major customers</v>
      </c>
    </row>
    <row r="39" spans="1:11">
      <c r="A39" t="str">
        <v>Georgia</v>
      </c>
      <c r="B39" t="str">
        <v>No</v>
      </c>
      <c r="C39" t="str">
        <v>Yes</v>
      </c>
      <c r="F39" t="str">
        <f>'[5]Step 1'!$C$37</f>
        <v>&gt;5 years</v>
      </c>
      <c r="G39" t="str">
        <f>'[5]Step 1'!$D$37</f>
        <v>0.85-1.00</v>
      </c>
      <c r="H39" s="14" t="str">
        <f>_xlfn.CONCAT(F39, " (", G39, ")")</f>
        <v>&gt;5 years (0.85-1.00)</v>
      </c>
      <c r="J39" s="7" t="str">
        <f>'[5]Step 1'!$D$92</f>
        <v>0.80-1.50</v>
      </c>
      <c r="K39" t="str">
        <f>'[5]Step 1'!$B$92</f>
        <v>Management experience or stability</v>
      </c>
    </row>
    <row r="40" spans="1:11">
      <c r="A40" t="str">
        <v>Hawaii</v>
      </c>
      <c r="B40" t="str">
        <v>Yes</v>
      </c>
      <c r="C40" t="str">
        <v>Yes</v>
      </c>
      <c r="J40" s="7" t="str">
        <f>'[5]Step 1'!$D$93</f>
        <v>0.80-1.25</v>
      </c>
      <c r="K40" t="str">
        <f>'[5]Step 1'!$B$93</f>
        <v>Management ownership</v>
      </c>
    </row>
    <row r="41" spans="1:11">
      <c r="A41" t="str">
        <v>Idaho</v>
      </c>
      <c r="B41" t="str">
        <v>Yes</v>
      </c>
      <c r="C41" t="str">
        <v>Yes</v>
      </c>
      <c r="F41" t="s">
        <v>13</v>
      </c>
      <c r="G41" t="s">
        <v>14</v>
      </c>
      <c r="H41" t="str">
        <f>'[5]Step 1'!$B$43</f>
        <v>SEC Offering</v>
      </c>
      <c r="J41" s="7" t="str">
        <f>'[5]Step 1'!$D$94</f>
        <v>0.80-1.50</v>
      </c>
      <c r="K41" t="str">
        <f>'[5]Step 1'!$B$94</f>
        <v>Other financial factors</v>
      </c>
    </row>
    <row r="42" spans="1:11">
      <c r="A42" t="str">
        <v>Illinois</v>
      </c>
      <c r="B42" t="str">
        <v>Yes</v>
      </c>
      <c r="C42" t="str">
        <v>Yes</v>
      </c>
      <c r="F42" t="str">
        <f>'[5]Step 1'!$C$43</f>
        <v>Within 1 year</v>
      </c>
      <c r="G42" t="str">
        <f>'[5]Step 1'!$D$43</f>
        <v>1.00-1.55</v>
      </c>
      <c r="H42" s="19" t="str">
        <f>_xlfn.CONCAT(F42, " (", G42, ")")</f>
        <v>Within 1 year (1.00-1.55)</v>
      </c>
      <c r="J42" s="7" t="str">
        <f>'[5]Step 1'!$D$95</f>
        <v>0.80-1.50</v>
      </c>
      <c r="K42" t="str">
        <f>'[5]Step 1'!$B$95</f>
        <v>Quality of external board members</v>
      </c>
    </row>
    <row r="43" spans="1:11">
      <c r="A43" t="str">
        <v>Indiana</v>
      </c>
      <c r="B43" t="str">
        <v>Yes</v>
      </c>
      <c r="C43" t="str">
        <v>Yes</v>
      </c>
      <c r="F43" t="str">
        <f>'[5]Step 1'!$C$44</f>
        <v>None within last 12 months</v>
      </c>
      <c r="G43" t="str">
        <f>'[5]Step 1'!$D$44</f>
        <v>0.90-1.20</v>
      </c>
      <c r="H43" s="19" t="str">
        <f>_xlfn.CONCAT(F43, " (", G43, ")")</f>
        <v>None within last 12 months (0.90-1.20)</v>
      </c>
      <c r="J43" s="7" t="str">
        <f>'[5]Step 1'!$D$85</f>
        <v>0.80-1.50</v>
      </c>
      <c r="K43" t="str">
        <f>'[5]Step 1'!$B$96</f>
        <v>Regulatory exposure/experience</v>
      </c>
    </row>
    <row r="44" spans="1:11">
      <c r="A44" t="str">
        <v>Iowa</v>
      </c>
      <c r="B44" t="str">
        <v>Yes</v>
      </c>
      <c r="C44" t="str">
        <v>Yes</v>
      </c>
      <c r="J44" s="7" t="str">
        <f>'[5]Step 1'!$D$96</f>
        <v>0.90-2.00</v>
      </c>
      <c r="K44" t="str">
        <f>'[5]Step 1'!$B$97</f>
        <v>Stability of workforce</v>
      </c>
    </row>
    <row r="45" spans="1:11">
      <c r="A45" t="str">
        <v>Kansas</v>
      </c>
      <c r="B45" t="str">
        <v>Yes</v>
      </c>
      <c r="C45" t="str">
        <v>Yes</v>
      </c>
      <c r="F45" t="s">
        <v>13</v>
      </c>
      <c r="G45" t="s">
        <v>14</v>
      </c>
      <c r="H45" t="str">
        <f>'[5]Step 1'!$B$46</f>
        <v>D&amp;O Litigation</v>
      </c>
      <c r="J45" s="7" t="str">
        <f>'[5]Step 1'!$D$97</f>
        <v>0.80-1.50</v>
      </c>
      <c r="K45" t="str">
        <f>'[5]Step 1'!$B$98</f>
        <v>Stock market sensitiviy</v>
      </c>
    </row>
    <row r="46" spans="1:11">
      <c r="A46" t="str">
        <v>Kentucky</v>
      </c>
      <c r="B46" t="str">
        <v>Yes</v>
      </c>
      <c r="C46" t="str">
        <v>Yes</v>
      </c>
      <c r="F46" t="str">
        <f>'[5]Step 1'!$C$46</f>
        <v>Within 1 year</v>
      </c>
      <c r="G46" t="str">
        <f>'[5]Step 1'!$D$46</f>
        <v>1.20-1.50</v>
      </c>
      <c r="H46" s="21" t="str">
        <f>_xlfn.CONCAT(F46, " (", G46, ")")</f>
        <v>Within 1 year (1.20-1.50)</v>
      </c>
      <c r="J46" s="7" t="str">
        <f>'[5]Step 1'!$D$98</f>
        <v>0.80-1.50</v>
      </c>
      <c r="K46" t="str">
        <f>'[5]Step 1'!$B$99</f>
        <v>Stock volatility</v>
      </c>
    </row>
    <row r="47" spans="1:11">
      <c r="A47" t="str">
        <v>Louisiana</v>
      </c>
      <c r="B47" t="str">
        <v>No</v>
      </c>
      <c r="C47" t="str">
        <v>No</v>
      </c>
      <c r="F47" t="str">
        <f>'[5]Step 1'!$C$47</f>
        <v>Within 1-5 years</v>
      </c>
      <c r="G47" t="str">
        <f>'[5]Step 1'!$D$47</f>
        <v>1.00-1.50</v>
      </c>
      <c r="H47" s="21" t="str">
        <f>_xlfn.CONCAT(F47, " (", G47, ")")</f>
        <v>Within 1-5 years (1.00-1.50)</v>
      </c>
      <c r="J47" s="7" t="str">
        <f>'[5]Step 1'!$D$99</f>
        <v>0.75-2.50</v>
      </c>
      <c r="K47" t="str">
        <f>'[5]Step 1'!$B$100</f>
        <v>Takeover potential</v>
      </c>
    </row>
    <row r="48" spans="1:11">
      <c r="A48" t="str">
        <v>Maine</v>
      </c>
      <c r="B48" t="str">
        <v>Yes</v>
      </c>
      <c r="C48" t="str">
        <v>Yes</v>
      </c>
      <c r="F48" t="str">
        <f>'[5]Step 1'!$C$48</f>
        <v>Within 5-10 years</v>
      </c>
      <c r="G48" t="str">
        <f>'[5]Step 1'!$D$48</f>
        <v>0.80-1.10</v>
      </c>
      <c r="H48" s="21" t="str">
        <f>_xlfn.CONCAT(F48, " (", G48, ")")</f>
        <v>Within 5-10 years (0.80-1.10)</v>
      </c>
      <c r="J48" s="7" t="str">
        <f>'[5]Step 1'!$D$100</f>
        <v>0.80-1.50</v>
      </c>
      <c r="K48" t="str">
        <f>'[5]Step 1'!$B$101</f>
        <v>Terrorism risk discount</v>
      </c>
    </row>
    <row r="49" spans="1:11">
      <c r="A49" t="str">
        <v>Maryland</v>
      </c>
      <c r="B49" t="str">
        <v>No</v>
      </c>
      <c r="C49" t="str">
        <v>Yes</v>
      </c>
      <c r="J49" s="7" t="str">
        <f>'[5]Step 1'!$D$101</f>
        <v>0.90-1.00</v>
      </c>
      <c r="K49" t="str">
        <f>'[5]Step 1'!$B$102</f>
        <v>Transaction Event (e.g., bankruptcy, credit downgrade)</v>
      </c>
    </row>
    <row r="50" spans="1:11">
      <c r="A50" t="str">
        <v>Massachusetts</v>
      </c>
      <c r="B50" t="str">
        <v>Yes</v>
      </c>
      <c r="C50" t="str">
        <v>Yes</v>
      </c>
      <c r="F50" t="s">
        <v>13</v>
      </c>
      <c r="G50" t="s">
        <v>14</v>
      </c>
      <c r="H50" t="str">
        <f>'[5]Step 1'!$B$50</f>
        <v>Other Litigation</v>
      </c>
    </row>
    <row r="51" spans="1:11">
      <c r="A51" t="str">
        <v>Michigan</v>
      </c>
      <c r="B51" t="str">
        <v>Yes</v>
      </c>
      <c r="C51" t="str">
        <v>Yes</v>
      </c>
      <c r="F51" t="str">
        <f>'[5]Step 1'!$C$50</f>
        <v>Potential Cost &gt;3% of assets</v>
      </c>
      <c r="G51" t="str">
        <f>'[5]Step 1'!$D$50</f>
        <v>1.20-1.30</v>
      </c>
      <c r="H51" s="22" t="str">
        <f>_xlfn.CONCAT(F51, " (", G51, ")")</f>
        <v>Potential Cost &gt;3% of assets (1.20-1.30)</v>
      </c>
    </row>
    <row r="52" spans="1:11">
      <c r="A52" t="str">
        <v>Minnesota</v>
      </c>
      <c r="B52" t="str">
        <v>Yes</v>
      </c>
      <c r="C52" t="str">
        <v>Yes</v>
      </c>
      <c r="F52" t="str">
        <f>'[5]Step 1'!$C$51</f>
        <v>Potential Cost 1-3% of assets</v>
      </c>
      <c r="G52" t="str">
        <f>'[5]Step 1'!$D$51</f>
        <v>1.10-1.20</v>
      </c>
      <c r="H52" s="22" t="str">
        <f>_xlfn.CONCAT(F52, " (", G52, ")")</f>
        <v>Potential Cost 1-3% of assets (1.10-1.20)</v>
      </c>
    </row>
    <row r="53" spans="1:11">
      <c r="A53" t="str">
        <v>Mississippi</v>
      </c>
      <c r="B53" t="str">
        <v>No</v>
      </c>
      <c r="C53" t="str">
        <v>No</v>
      </c>
      <c r="F53" t="str">
        <f>'[5]Step 1'!$C$52</f>
        <v>Potential Cost &lt;1% of assets</v>
      </c>
      <c r="G53" t="str">
        <f>'[5]Step 1'!$D$52</f>
        <v>0.80-1.10</v>
      </c>
      <c r="H53" s="22" t="str">
        <f>_xlfn.CONCAT(F53, " (", G53, ")")</f>
        <v>Potential Cost &lt;1% of assets (0.80-1.10)</v>
      </c>
    </row>
    <row r="54" spans="1:11">
      <c r="A54" t="str">
        <v>Missouri</v>
      </c>
      <c r="B54" t="str">
        <v>No</v>
      </c>
      <c r="C54" t="str">
        <v>No</v>
      </c>
    </row>
    <row r="55" spans="1:11">
      <c r="A55" t="str">
        <v>Montana</v>
      </c>
      <c r="B55" t="str">
        <v>Yes</v>
      </c>
      <c r="C55" t="str">
        <v>Yes</v>
      </c>
      <c r="E55" t="s">
        <v>157</v>
      </c>
      <c r="F55" t="s">
        <v>13</v>
      </c>
      <c r="G55" t="s">
        <v>14</v>
      </c>
      <c r="H55" t="str">
        <f>'[5]Step 1'!$B$56</f>
        <v>Coinsurance re SEC claims</v>
      </c>
    </row>
    <row r="56" spans="1:11">
      <c r="A56" t="str">
        <v>Nebraska</v>
      </c>
      <c r="B56" t="str">
        <v>No</v>
      </c>
      <c r="C56" t="str">
        <v>Yes</v>
      </c>
      <c r="E56" s="5" t="str">
        <f t="shared" ref="E56:E66" si="0">TEXT(F56, "0%")</f>
        <v>0%</v>
      </c>
      <c r="F56" s="3">
        <f>'[5]Step 1'!$C$56</f>
        <v>0</v>
      </c>
      <c r="G56">
        <f>'[5]Step 1'!$D$56</f>
        <v>1</v>
      </c>
      <c r="H56" s="24" t="str">
        <f t="shared" ref="H56:H66" si="1">_xlfn.CONCAT(E56, " (", G56, ")")</f>
        <v>0% (1)</v>
      </c>
    </row>
    <row r="57" spans="1:11">
      <c r="A57" t="str">
        <v>Nevada</v>
      </c>
      <c r="B57" t="str">
        <v>Yes</v>
      </c>
      <c r="C57" t="str">
        <v>Yes</v>
      </c>
      <c r="E57" s="5" t="str">
        <f t="shared" si="0"/>
        <v>5%</v>
      </c>
      <c r="F57" s="3">
        <f>'[5]Step 1'!$C$57</f>
        <v>0.05</v>
      </c>
      <c r="G57" t="str">
        <f>'[5]Step 1'!$D$57</f>
        <v>0.95-0.97</v>
      </c>
      <c r="H57" s="24" t="str">
        <f t="shared" si="1"/>
        <v>5% (0.95-0.97)</v>
      </c>
    </row>
    <row r="58" spans="1:11">
      <c r="A58" t="str">
        <v>New Hampshire</v>
      </c>
      <c r="B58" t="str">
        <v>Yes</v>
      </c>
      <c r="C58" t="str">
        <v>Yes</v>
      </c>
      <c r="E58" s="5" t="str">
        <f t="shared" si="0"/>
        <v>10%</v>
      </c>
      <c r="F58" s="3">
        <f>'[5]Step 1'!$C$58</f>
        <v>0.1</v>
      </c>
      <c r="G58" t="str">
        <f>'[5]Step 1'!$D$58</f>
        <v>0.90-0.94</v>
      </c>
      <c r="H58" s="24" t="str">
        <f t="shared" si="1"/>
        <v>10% (0.90-0.94)</v>
      </c>
    </row>
    <row r="59" spans="1:11">
      <c r="A59" t="str">
        <v>New Jersey</v>
      </c>
      <c r="B59" t="str">
        <v>Yes</v>
      </c>
      <c r="C59" t="str">
        <v>Yes</v>
      </c>
      <c r="E59" s="5" t="str">
        <f t="shared" si="0"/>
        <v>15%</v>
      </c>
      <c r="F59" s="3">
        <f>'[5]Step 1'!$C$59</f>
        <v>0.15</v>
      </c>
      <c r="G59" t="str">
        <f>'[5]Step 1'!$D$59</f>
        <v>0.87-0.91</v>
      </c>
      <c r="H59" s="24" t="str">
        <f t="shared" si="1"/>
        <v>15% (0.87-0.91)</v>
      </c>
    </row>
    <row r="60" spans="1:11">
      <c r="A60" t="str">
        <v>New Mexico</v>
      </c>
      <c r="B60" t="str">
        <v>Yes</v>
      </c>
      <c r="C60" t="str">
        <v>Yes</v>
      </c>
      <c r="E60" s="5" t="str">
        <f t="shared" si="0"/>
        <v>20%</v>
      </c>
      <c r="F60" s="3">
        <f>'[5]Step 1'!$C$60</f>
        <v>0.2</v>
      </c>
      <c r="G60" t="str">
        <f>'[5]Step 1'!$D$60</f>
        <v>0.84-0.88</v>
      </c>
      <c r="H60" s="24" t="str">
        <f t="shared" si="1"/>
        <v>20% (0.84-0.88)</v>
      </c>
    </row>
    <row r="61" spans="1:11">
      <c r="A61" t="str">
        <v>New York</v>
      </c>
      <c r="B61" t="str">
        <v>No</v>
      </c>
      <c r="C61" t="str">
        <v>Yes</v>
      </c>
      <c r="E61" s="5" t="str">
        <f t="shared" si="0"/>
        <v>25%</v>
      </c>
      <c r="F61" s="3">
        <f>'[5]Step 1'!$C$61</f>
        <v>0.25</v>
      </c>
      <c r="G61" t="str">
        <f>'[5]Step 1'!$D$61</f>
        <v>0.81-0.85</v>
      </c>
      <c r="H61" s="24" t="str">
        <f t="shared" si="1"/>
        <v>25% (0.81-0.85)</v>
      </c>
    </row>
    <row r="62" spans="1:11">
      <c r="A62" t="str">
        <v>North Carolina</v>
      </c>
      <c r="B62" t="str">
        <v>Yes</v>
      </c>
      <c r="C62" t="str">
        <v>Yes</v>
      </c>
      <c r="E62" s="5" t="str">
        <f t="shared" si="0"/>
        <v>30%</v>
      </c>
      <c r="F62" s="3">
        <f>'[5]Step 1'!$C$62</f>
        <v>0.3</v>
      </c>
      <c r="G62" t="str">
        <f>'[5]Step 1'!$D$62</f>
        <v>0.78-0.82</v>
      </c>
      <c r="H62" s="24" t="str">
        <f t="shared" si="1"/>
        <v>30% (0.78-0.82)</v>
      </c>
    </row>
    <row r="63" spans="1:11">
      <c r="A63" t="str">
        <v>North Dakota</v>
      </c>
      <c r="B63" t="str">
        <v>Yes</v>
      </c>
      <c r="C63" t="str">
        <v>Yes</v>
      </c>
      <c r="E63" s="5" t="str">
        <f t="shared" si="0"/>
        <v>35%</v>
      </c>
      <c r="F63" s="3">
        <f>'[5]Step 1'!$C$63</f>
        <v>0.35</v>
      </c>
      <c r="G63" t="str">
        <f>'[5]Step 1'!$D$63</f>
        <v>0.75-0.79</v>
      </c>
      <c r="H63" s="24" t="str">
        <f t="shared" si="1"/>
        <v>35% (0.75-0.79)</v>
      </c>
    </row>
    <row r="64" spans="1:11">
      <c r="A64" t="str">
        <v>Ohio</v>
      </c>
      <c r="B64" t="str">
        <v>No</v>
      </c>
      <c r="C64" t="str">
        <v>No</v>
      </c>
      <c r="E64" s="5" t="str">
        <f t="shared" si="0"/>
        <v>40%</v>
      </c>
      <c r="F64" s="3">
        <f>'[5]Step 1'!$C$64</f>
        <v>0.4</v>
      </c>
      <c r="G64" t="str">
        <f>'[5]Step 1'!$D$64</f>
        <v>0.72-0.76</v>
      </c>
      <c r="H64" s="24" t="str">
        <f t="shared" si="1"/>
        <v>40% (0.72-0.76)</v>
      </c>
    </row>
    <row r="65" spans="1:8">
      <c r="A65" t="str">
        <v>Oklahoma</v>
      </c>
      <c r="B65" t="str">
        <v>Yes</v>
      </c>
      <c r="C65" t="str">
        <v>Yes</v>
      </c>
      <c r="E65" s="5" t="str">
        <f t="shared" si="0"/>
        <v>45%</v>
      </c>
      <c r="F65" s="3">
        <f>'[5]Step 1'!$C$65</f>
        <v>0.45</v>
      </c>
      <c r="G65" t="str">
        <f>'[5]Step 1'!$D$65</f>
        <v>0.70-0.74</v>
      </c>
      <c r="H65" s="24" t="str">
        <f t="shared" si="1"/>
        <v>45% (0.70-0.74)</v>
      </c>
    </row>
    <row r="66" spans="1:8">
      <c r="A66" t="str">
        <v>Oregon</v>
      </c>
      <c r="B66" t="str">
        <v>Yes</v>
      </c>
      <c r="C66" t="str">
        <v>Yes</v>
      </c>
      <c r="E66" s="5" t="str">
        <f t="shared" si="0"/>
        <v>50%</v>
      </c>
      <c r="F66" s="3">
        <f>'[5]Step 1'!$C$66</f>
        <v>0.5</v>
      </c>
      <c r="G66" t="str">
        <f>'[5]Step 1'!$D$66</f>
        <v>0.68-0.72</v>
      </c>
      <c r="H66" s="24" t="str">
        <f t="shared" si="1"/>
        <v>50% (0.68-0.72)</v>
      </c>
    </row>
    <row r="67" spans="1:8">
      <c r="A67" t="str">
        <v>Pennsylvania</v>
      </c>
      <c r="B67" t="str">
        <v>Yes</v>
      </c>
      <c r="C67" t="str">
        <v>Yes</v>
      </c>
    </row>
    <row r="68" spans="1:8">
      <c r="A68" t="str">
        <v>Rhode Island</v>
      </c>
      <c r="B68" t="str">
        <v>Yes</v>
      </c>
      <c r="C68" t="str">
        <v>Yes</v>
      </c>
      <c r="F68" t="s">
        <v>13</v>
      </c>
      <c r="G68" t="s">
        <v>14</v>
      </c>
      <c r="H68" s="7" t="str">
        <f>'[5]Step 1'!$B$69</f>
        <v>Industry Risk/Level of Confidence in Industry</v>
      </c>
    </row>
    <row r="69" spans="1:8">
      <c r="A69" t="str">
        <v>South Carolina</v>
      </c>
      <c r="B69" t="str">
        <v>Yes</v>
      </c>
      <c r="C69" t="str">
        <v>Yes</v>
      </c>
      <c r="F69" t="str">
        <f>'[5]Step 1'!$C$69</f>
        <v>Very Confident</v>
      </c>
      <c r="G69" t="str">
        <f>'[5]Step 1'!$D$69</f>
        <v>0.70-0.85</v>
      </c>
      <c r="H69" s="21" t="str">
        <f t="shared" ref="H69:H75" si="2">_xlfn.CONCAT(F69, " (", G69, ")")</f>
        <v>Very Confident (0.70-0.85)</v>
      </c>
    </row>
    <row r="70" spans="1:8">
      <c r="A70" t="str">
        <v>South Dakota</v>
      </c>
      <c r="B70" t="str">
        <v>No</v>
      </c>
      <c r="C70" t="str">
        <v>Yes</v>
      </c>
      <c r="F70" t="str">
        <f>'[5]Step 1'!$C$70</f>
        <v>Confident</v>
      </c>
      <c r="G70" t="str">
        <f>'[5]Step 1'!$D$70</f>
        <v>0.85-1.00</v>
      </c>
      <c r="H70" s="21" t="str">
        <f t="shared" si="2"/>
        <v>Confident (0.85-1.00)</v>
      </c>
    </row>
    <row r="71" spans="1:8">
      <c r="A71" t="str">
        <v>Tennessee</v>
      </c>
      <c r="B71" t="str">
        <v>Yes</v>
      </c>
      <c r="C71" t="str">
        <v>Yes</v>
      </c>
      <c r="F71" t="str">
        <f>'[5]Step 1'!$C$71</f>
        <v>Comfortable</v>
      </c>
      <c r="G71">
        <f>'[5]Step 1'!$D$71</f>
        <v>1</v>
      </c>
      <c r="H71" s="21" t="str">
        <f t="shared" si="2"/>
        <v>Comfortable (1)</v>
      </c>
    </row>
    <row r="72" spans="1:8">
      <c r="A72" t="str">
        <v>Texas</v>
      </c>
      <c r="B72" t="str">
        <v>No</v>
      </c>
      <c r="C72" t="str">
        <v>Yes</v>
      </c>
      <c r="F72" t="str">
        <f>'[5]Step 1'!$C$72</f>
        <v>Low Concern</v>
      </c>
      <c r="G72" t="str">
        <f>'[5]Step 1'!$D$72</f>
        <v>1.00-1.15</v>
      </c>
      <c r="H72" s="21" t="str">
        <f t="shared" si="2"/>
        <v>Low Concern (1.00-1.15)</v>
      </c>
    </row>
    <row r="73" spans="1:8">
      <c r="A73" t="str">
        <v>Utah</v>
      </c>
      <c r="B73" t="str">
        <v>Yes</v>
      </c>
      <c r="C73" t="str">
        <v>Yes</v>
      </c>
      <c r="F73" t="str">
        <f>'[5]Step 1'!$C$73</f>
        <v>Material Concern</v>
      </c>
      <c r="G73" t="str">
        <f>'[5]Step 1'!$D$73</f>
        <v>1.15-1.35</v>
      </c>
      <c r="H73" s="21" t="str">
        <f t="shared" si="2"/>
        <v>Material Concern (1.15-1.35)</v>
      </c>
    </row>
    <row r="74" spans="1:8">
      <c r="A74" t="str">
        <v>Vermont</v>
      </c>
      <c r="B74" t="str">
        <v>Yes</v>
      </c>
      <c r="C74" t="str">
        <v>Yes</v>
      </c>
      <c r="F74" t="str">
        <f>'[5]Step 1'!$C$74</f>
        <v>High Concern</v>
      </c>
      <c r="G74" t="str">
        <f>'[5]Step 1'!$D$74</f>
        <v>1.35-1.75</v>
      </c>
      <c r="H74" s="21" t="str">
        <f t="shared" si="2"/>
        <v>High Concern (1.35-1.75)</v>
      </c>
    </row>
    <row r="75" spans="1:8">
      <c r="A75" t="str">
        <v>Virginia</v>
      </c>
      <c r="B75" t="str">
        <v>No</v>
      </c>
      <c r="C75" t="str">
        <v>Yes</v>
      </c>
      <c r="F75" t="str">
        <f>'[5]Step 1'!$C$75</f>
        <v>Very High to Severe Concern</v>
      </c>
      <c r="G75" t="str">
        <f>'[5]Step 1'!$D$75</f>
        <v>1.75-1.25</v>
      </c>
      <c r="H75" s="21" t="str">
        <f t="shared" si="2"/>
        <v>Very High to Severe Concern (1.75-1.25)</v>
      </c>
    </row>
    <row r="76" spans="1:8">
      <c r="A76" t="str">
        <v>Washington</v>
      </c>
      <c r="B76" t="str">
        <v>No</v>
      </c>
      <c r="C76" t="str">
        <v>Yes</v>
      </c>
    </row>
    <row r="77" spans="1:8">
      <c r="A77" t="str">
        <v>West Virginia</v>
      </c>
      <c r="B77" t="str">
        <v>Yes</v>
      </c>
      <c r="C77" t="str">
        <v>Yes</v>
      </c>
      <c r="F77" t="s">
        <v>13</v>
      </c>
      <c r="G77" t="s">
        <v>14</v>
      </c>
      <c r="H77" s="7" t="str">
        <f>'[5]Step 1'!$B$77</f>
        <v>Discovery (Extended Reporting)</v>
      </c>
    </row>
    <row r="78" spans="1:8">
      <c r="A78" t="str">
        <v>Wisconsin</v>
      </c>
      <c r="B78" t="str">
        <v>Yes</v>
      </c>
      <c r="C78" t="str">
        <v>Yes</v>
      </c>
      <c r="F78" t="str">
        <f>'[5]Step 1'!$C$77</f>
        <v>1 year</v>
      </c>
      <c r="G78">
        <f>'[5]Step 1'!$D$77</f>
        <v>1</v>
      </c>
      <c r="H78" s="25" t="str">
        <f>_xlfn.CONCAT(F78, " (", G78, ")")</f>
        <v>1 year (1)</v>
      </c>
    </row>
    <row r="79" spans="1:8">
      <c r="A79" t="str">
        <v>Wyoming</v>
      </c>
      <c r="B79" t="str">
        <v>Yes</v>
      </c>
      <c r="C79" t="str">
        <v>Yes</v>
      </c>
      <c r="F79" t="str">
        <f>'[5]Step 1'!$C$78</f>
        <v>2 years</v>
      </c>
      <c r="G79" t="str">
        <f>'[5]Step 1'!$D$78</f>
        <v>175%-200%</v>
      </c>
      <c r="H79" s="25" t="str">
        <f>_xlfn.CONCAT(F79, " (", G79, ")")</f>
        <v>2 years (175%-200%)</v>
      </c>
    </row>
    <row r="80" spans="1:8">
      <c r="F80" t="str">
        <f>'[5]Step 1'!$C$79</f>
        <v>3 years</v>
      </c>
      <c r="G80" t="str">
        <f>'[5]Step 1'!$D$79</f>
        <v>225%-250%</v>
      </c>
      <c r="H80" s="25" t="str">
        <f>_xlfn.CONCAT(F80, " (", G80, ")")</f>
        <v>3 years (225%-250%)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CC8D-BE98-49CC-A7EB-F30B152BC7E9}">
  <dimension ref="A1:N34"/>
  <sheetViews>
    <sheetView workbookViewId="0">
      <selection activeCell="C21" sqref="C21"/>
    </sheetView>
  </sheetViews>
  <sheetFormatPr baseColWidth="10" defaultColWidth="8.83203125" defaultRowHeight="15"/>
  <cols>
    <col min="1" max="1" width="9.1640625" style="7"/>
    <col min="3" max="3" width="75.5" bestFit="1" customWidth="1"/>
    <col min="4" max="4" width="36.83203125" bestFit="1" customWidth="1"/>
    <col min="5" max="5" width="11" bestFit="1" customWidth="1"/>
    <col min="8" max="8" width="11.33203125" bestFit="1" customWidth="1"/>
    <col min="9" max="9" width="10.1640625" bestFit="1" customWidth="1"/>
  </cols>
  <sheetData>
    <row r="1" spans="1:14" ht="16">
      <c r="A1" s="36">
        <v>1</v>
      </c>
      <c r="B1" s="36" t="s">
        <v>98</v>
      </c>
      <c r="C1" s="35" t="s">
        <v>192</v>
      </c>
      <c r="D1" s="36" t="s">
        <v>99</v>
      </c>
      <c r="E1" s="37" t="s">
        <v>141</v>
      </c>
      <c r="F1" s="38">
        <v>587000</v>
      </c>
      <c r="G1" s="37" t="s">
        <v>119</v>
      </c>
      <c r="H1" s="39">
        <v>15000000</v>
      </c>
      <c r="I1" s="39">
        <v>5000000</v>
      </c>
      <c r="J1" s="36"/>
      <c r="K1" s="36"/>
      <c r="L1" s="36"/>
      <c r="M1" s="36"/>
      <c r="N1" s="36"/>
    </row>
    <row r="2" spans="1:14" ht="16">
      <c r="A2" s="36">
        <v>2</v>
      </c>
      <c r="B2" s="36" t="s">
        <v>98</v>
      </c>
      <c r="C2" s="35" t="s">
        <v>191</v>
      </c>
      <c r="D2" s="36" t="s">
        <v>121</v>
      </c>
      <c r="E2" s="37" t="s">
        <v>141</v>
      </c>
      <c r="F2" s="38">
        <v>300000</v>
      </c>
      <c r="G2" s="37" t="s">
        <v>119</v>
      </c>
      <c r="H2" s="39">
        <v>10000000</v>
      </c>
      <c r="I2" s="39">
        <v>5000000</v>
      </c>
      <c r="J2" s="36"/>
      <c r="K2" s="36"/>
      <c r="L2" s="36"/>
      <c r="M2" s="36"/>
      <c r="N2" s="36"/>
    </row>
    <row r="3" spans="1:14" ht="16">
      <c r="A3" s="36">
        <v>3</v>
      </c>
      <c r="B3" s="36" t="s">
        <v>98</v>
      </c>
      <c r="C3" s="35" t="s">
        <v>190</v>
      </c>
      <c r="D3" s="36" t="s">
        <v>121</v>
      </c>
      <c r="E3" s="37" t="s">
        <v>141</v>
      </c>
      <c r="F3" s="38">
        <v>400000</v>
      </c>
      <c r="G3" s="37" t="s">
        <v>119</v>
      </c>
      <c r="H3" s="39">
        <v>20000000</v>
      </c>
      <c r="I3" s="39">
        <v>5000000</v>
      </c>
      <c r="J3" s="36"/>
      <c r="K3" s="36"/>
      <c r="L3" s="36"/>
      <c r="M3" s="36"/>
      <c r="N3" s="36"/>
    </row>
    <row r="4" spans="1:14" ht="16">
      <c r="A4" s="36">
        <v>4</v>
      </c>
      <c r="B4" s="36" t="s">
        <v>98</v>
      </c>
      <c r="C4" s="35" t="s">
        <v>189</v>
      </c>
      <c r="D4" s="36" t="s">
        <v>121</v>
      </c>
      <c r="E4" s="37" t="s">
        <v>141</v>
      </c>
      <c r="F4" s="38">
        <v>300000</v>
      </c>
      <c r="G4" s="37" t="s">
        <v>119</v>
      </c>
      <c r="H4" s="39">
        <v>12000000</v>
      </c>
      <c r="I4" s="39">
        <v>5000000</v>
      </c>
      <c r="J4" s="36"/>
      <c r="K4" s="36"/>
      <c r="L4" s="36"/>
      <c r="M4" s="36"/>
      <c r="N4" s="36"/>
    </row>
    <row r="5" spans="1:14">
      <c r="A5" s="36">
        <v>5</v>
      </c>
      <c r="B5" s="36" t="s">
        <v>98</v>
      </c>
      <c r="C5" s="35" t="s">
        <v>188</v>
      </c>
      <c r="D5" s="36" t="s">
        <v>121</v>
      </c>
      <c r="E5" s="37" t="s">
        <v>141</v>
      </c>
      <c r="F5" s="36">
        <v>100000</v>
      </c>
      <c r="G5" s="37" t="s">
        <v>119</v>
      </c>
      <c r="H5" s="36">
        <v>10000000</v>
      </c>
      <c r="I5" s="36">
        <v>5000000</v>
      </c>
      <c r="J5" s="36"/>
      <c r="K5" s="36"/>
      <c r="L5" s="36"/>
      <c r="M5" s="36"/>
      <c r="N5" s="36"/>
    </row>
    <row r="6" spans="1:14">
      <c r="A6" s="36">
        <v>6</v>
      </c>
      <c r="B6" s="36" t="s">
        <v>98</v>
      </c>
      <c r="C6" s="35" t="s">
        <v>187</v>
      </c>
      <c r="D6" s="36" t="s">
        <v>121</v>
      </c>
      <c r="E6" s="37" t="s">
        <v>141</v>
      </c>
      <c r="F6" s="36">
        <v>100000</v>
      </c>
      <c r="G6" s="37" t="s">
        <v>119</v>
      </c>
      <c r="H6" s="36">
        <v>10000000</v>
      </c>
      <c r="I6" s="36">
        <v>5000000</v>
      </c>
      <c r="J6" s="36"/>
      <c r="K6" s="36"/>
      <c r="L6" s="36"/>
      <c r="M6" s="36"/>
      <c r="N6" s="36"/>
    </row>
    <row r="7" spans="1:14">
      <c r="A7" s="36">
        <v>7</v>
      </c>
      <c r="B7" s="36" t="s">
        <v>98</v>
      </c>
      <c r="C7" s="35" t="s">
        <v>186</v>
      </c>
      <c r="D7" s="36" t="s">
        <v>121</v>
      </c>
      <c r="E7" s="37" t="s">
        <v>141</v>
      </c>
      <c r="F7" s="36">
        <v>100000</v>
      </c>
      <c r="G7" s="37" t="s">
        <v>119</v>
      </c>
      <c r="H7" s="36">
        <v>10000000</v>
      </c>
      <c r="I7" s="36">
        <v>5000000</v>
      </c>
      <c r="J7" s="36"/>
      <c r="K7" s="36"/>
      <c r="L7" s="36"/>
      <c r="M7" s="36"/>
      <c r="N7" s="36"/>
    </row>
    <row r="8" spans="1:14">
      <c r="A8" s="36">
        <v>8</v>
      </c>
      <c r="B8" s="36" t="s">
        <v>98</v>
      </c>
      <c r="C8" s="35" t="s">
        <v>185</v>
      </c>
      <c r="D8" s="36" t="s">
        <v>121</v>
      </c>
      <c r="E8" s="37" t="s">
        <v>141</v>
      </c>
      <c r="F8" s="36">
        <v>100000</v>
      </c>
      <c r="G8" s="37" t="s">
        <v>119</v>
      </c>
      <c r="H8" s="36">
        <v>10000000</v>
      </c>
      <c r="I8" s="36">
        <v>5000000</v>
      </c>
      <c r="J8" s="36"/>
      <c r="K8" s="36"/>
      <c r="L8" s="36"/>
      <c r="M8" s="36"/>
      <c r="N8" s="36"/>
    </row>
    <row r="9" spans="1:14">
      <c r="A9" s="36">
        <v>9</v>
      </c>
      <c r="B9" s="36" t="s">
        <v>98</v>
      </c>
      <c r="C9" s="35" t="s">
        <v>184</v>
      </c>
      <c r="D9" s="36" t="s">
        <v>121</v>
      </c>
      <c r="E9" s="37" t="s">
        <v>141</v>
      </c>
      <c r="F9" s="36">
        <v>100000</v>
      </c>
      <c r="G9" s="37" t="s">
        <v>119</v>
      </c>
      <c r="H9" s="36">
        <v>10000000</v>
      </c>
      <c r="I9" s="36">
        <v>5000000</v>
      </c>
      <c r="J9" s="36"/>
      <c r="K9" s="36"/>
      <c r="L9" s="36"/>
      <c r="M9" s="36"/>
      <c r="N9" s="36"/>
    </row>
    <row r="10" spans="1:14">
      <c r="A10" s="36">
        <v>10</v>
      </c>
      <c r="B10" s="36" t="s">
        <v>98</v>
      </c>
      <c r="C10" s="35" t="s">
        <v>183</v>
      </c>
      <c r="D10" s="36" t="s">
        <v>121</v>
      </c>
      <c r="E10" s="37" t="s">
        <v>141</v>
      </c>
      <c r="F10" s="36">
        <v>100000</v>
      </c>
      <c r="G10" s="37" t="s">
        <v>119</v>
      </c>
      <c r="H10" s="36">
        <v>10000000</v>
      </c>
      <c r="I10" s="36">
        <v>5000000</v>
      </c>
      <c r="J10" s="36"/>
      <c r="K10" s="36"/>
      <c r="L10" s="36"/>
      <c r="M10" s="36"/>
      <c r="N10" s="36"/>
    </row>
    <row r="11" spans="1:14">
      <c r="A11" s="36">
        <v>11</v>
      </c>
      <c r="B11" s="36" t="s">
        <v>98</v>
      </c>
      <c r="C11" s="35" t="s">
        <v>182</v>
      </c>
      <c r="D11" s="36" t="s">
        <v>121</v>
      </c>
      <c r="E11" s="37" t="s">
        <v>141</v>
      </c>
      <c r="F11" s="36">
        <v>100000</v>
      </c>
      <c r="G11" s="37" t="s">
        <v>119</v>
      </c>
      <c r="H11" s="36">
        <v>10000000</v>
      </c>
      <c r="I11" s="36">
        <v>5000000</v>
      </c>
      <c r="J11" s="36"/>
      <c r="K11" s="36"/>
      <c r="L11" s="36"/>
      <c r="M11" s="36"/>
      <c r="N11" s="36"/>
    </row>
    <row r="12" spans="1:14">
      <c r="A12" s="36">
        <v>12</v>
      </c>
      <c r="B12" s="36" t="s">
        <v>98</v>
      </c>
      <c r="C12" s="35" t="s">
        <v>181</v>
      </c>
      <c r="D12" s="36" t="s">
        <v>121</v>
      </c>
      <c r="E12" s="37" t="s">
        <v>141</v>
      </c>
      <c r="F12" s="36">
        <v>100000</v>
      </c>
      <c r="G12" s="37" t="s">
        <v>119</v>
      </c>
      <c r="H12" s="36">
        <v>10000000</v>
      </c>
      <c r="I12" s="36">
        <v>5000000</v>
      </c>
      <c r="J12" s="36"/>
      <c r="K12" s="36"/>
      <c r="L12" s="36"/>
      <c r="M12" s="36"/>
      <c r="N12" s="36"/>
    </row>
    <row r="13" spans="1:14">
      <c r="A13" s="36">
        <v>13</v>
      </c>
      <c r="B13" s="36" t="s">
        <v>98</v>
      </c>
      <c r="C13" s="35" t="s">
        <v>180</v>
      </c>
      <c r="D13" s="36" t="s">
        <v>121</v>
      </c>
      <c r="E13" s="37" t="s">
        <v>141</v>
      </c>
      <c r="F13" s="36">
        <v>100000</v>
      </c>
      <c r="G13" s="37" t="s">
        <v>119</v>
      </c>
      <c r="H13" s="36">
        <v>10000000</v>
      </c>
      <c r="I13" s="36">
        <v>5000000</v>
      </c>
      <c r="J13" s="36"/>
      <c r="K13" s="36"/>
      <c r="L13" s="36"/>
      <c r="M13" s="36"/>
      <c r="N13" s="36"/>
    </row>
    <row r="14" spans="1:14">
      <c r="A14" s="36">
        <v>14</v>
      </c>
      <c r="B14" s="36" t="s">
        <v>98</v>
      </c>
      <c r="C14" s="35" t="s">
        <v>179</v>
      </c>
      <c r="D14" s="36" t="s">
        <v>121</v>
      </c>
      <c r="E14" s="37" t="s">
        <v>141</v>
      </c>
      <c r="F14" s="36">
        <v>100000</v>
      </c>
      <c r="G14" s="37" t="s">
        <v>119</v>
      </c>
      <c r="H14" s="36">
        <v>10000000</v>
      </c>
      <c r="I14" s="36">
        <v>5000000</v>
      </c>
      <c r="J14" s="36"/>
      <c r="K14" s="36"/>
      <c r="L14" s="36"/>
      <c r="M14" s="36"/>
      <c r="N14" s="36"/>
    </row>
    <row r="15" spans="1:14">
      <c r="A15" s="36">
        <v>15</v>
      </c>
      <c r="B15" s="36" t="s">
        <v>98</v>
      </c>
      <c r="C15" s="35" t="s">
        <v>178</v>
      </c>
      <c r="D15" s="36" t="s">
        <v>121</v>
      </c>
      <c r="E15" s="37" t="s">
        <v>141</v>
      </c>
      <c r="F15" s="36">
        <v>100000</v>
      </c>
      <c r="G15" s="37" t="s">
        <v>119</v>
      </c>
      <c r="H15" s="36">
        <v>10000000</v>
      </c>
      <c r="I15" s="36">
        <v>5000000</v>
      </c>
      <c r="J15" s="36"/>
      <c r="K15" s="36"/>
      <c r="L15" s="36"/>
      <c r="M15" s="36"/>
      <c r="N15" s="36"/>
    </row>
    <row r="16" spans="1:14">
      <c r="A16" s="36">
        <v>16</v>
      </c>
      <c r="B16" s="36" t="s">
        <v>98</v>
      </c>
      <c r="C16" s="35" t="s">
        <v>177</v>
      </c>
      <c r="D16" s="36" t="s">
        <v>121</v>
      </c>
      <c r="E16" s="37" t="s">
        <v>141</v>
      </c>
      <c r="F16" s="36">
        <v>100000</v>
      </c>
      <c r="G16" s="37" t="s">
        <v>119</v>
      </c>
      <c r="H16" s="36">
        <v>10000000</v>
      </c>
      <c r="I16" s="36">
        <v>5000000</v>
      </c>
      <c r="J16" s="36"/>
      <c r="K16" s="36"/>
      <c r="L16" s="36"/>
      <c r="M16" s="36"/>
      <c r="N16" s="36"/>
    </row>
    <row r="17" spans="1:14">
      <c r="A17" s="36">
        <v>17</v>
      </c>
      <c r="B17" s="36" t="s">
        <v>98</v>
      </c>
      <c r="C17" s="35" t="s">
        <v>176</v>
      </c>
      <c r="D17" s="36" t="s">
        <v>121</v>
      </c>
      <c r="E17" s="37" t="s">
        <v>141</v>
      </c>
      <c r="F17" s="36">
        <v>100000</v>
      </c>
      <c r="G17" s="37" t="s">
        <v>119</v>
      </c>
      <c r="H17" s="36">
        <v>10000000</v>
      </c>
      <c r="I17" s="36">
        <v>5000000</v>
      </c>
      <c r="J17" s="36"/>
      <c r="K17" s="36"/>
      <c r="L17" s="36"/>
      <c r="M17" s="36"/>
      <c r="N17" s="36"/>
    </row>
    <row r="18" spans="1:14">
      <c r="A18" s="36">
        <v>18</v>
      </c>
      <c r="B18" s="36" t="s">
        <v>98</v>
      </c>
      <c r="C18" s="35" t="s">
        <v>175</v>
      </c>
      <c r="D18" s="36" t="s">
        <v>121</v>
      </c>
      <c r="E18" s="37" t="s">
        <v>141</v>
      </c>
      <c r="F18" s="36">
        <v>100000</v>
      </c>
      <c r="G18" s="37" t="s">
        <v>119</v>
      </c>
      <c r="H18" s="36">
        <v>10000000</v>
      </c>
      <c r="I18" s="36">
        <v>5000000</v>
      </c>
      <c r="J18" s="36"/>
      <c r="K18" s="36"/>
      <c r="L18" s="36"/>
      <c r="M18" s="36"/>
      <c r="N18" s="36"/>
    </row>
    <row r="19" spans="1:14">
      <c r="A19" s="36">
        <v>19</v>
      </c>
      <c r="B19" s="36" t="s">
        <v>98</v>
      </c>
      <c r="C19" s="35" t="s">
        <v>174</v>
      </c>
      <c r="D19" s="36" t="s">
        <v>121</v>
      </c>
      <c r="E19" s="37" t="s">
        <v>141</v>
      </c>
      <c r="F19" s="36">
        <v>100000</v>
      </c>
      <c r="G19" s="37" t="s">
        <v>119</v>
      </c>
      <c r="H19" s="36">
        <v>10000000</v>
      </c>
      <c r="I19" s="36">
        <v>5000000</v>
      </c>
      <c r="J19" s="36"/>
      <c r="K19" s="36"/>
      <c r="L19" s="36"/>
      <c r="M19" s="36"/>
      <c r="N19" s="36"/>
    </row>
    <row r="20" spans="1:14">
      <c r="A20" s="36">
        <v>20</v>
      </c>
      <c r="B20" s="36" t="s">
        <v>98</v>
      </c>
      <c r="C20" s="35" t="s">
        <v>173</v>
      </c>
      <c r="D20" s="36" t="s">
        <v>121</v>
      </c>
      <c r="E20" s="37" t="s">
        <v>141</v>
      </c>
      <c r="F20" s="36">
        <v>100000</v>
      </c>
      <c r="G20" s="37" t="s">
        <v>119</v>
      </c>
      <c r="H20" s="36">
        <v>10000000</v>
      </c>
      <c r="I20" s="36">
        <v>5000000</v>
      </c>
      <c r="J20" s="36"/>
      <c r="K20" s="36"/>
      <c r="L20" s="36"/>
      <c r="M20" s="36"/>
      <c r="N20" s="36"/>
    </row>
    <row r="21" spans="1:14">
      <c r="A21" s="36">
        <v>21</v>
      </c>
      <c r="B21" s="36" t="s">
        <v>98</v>
      </c>
      <c r="C21" s="35" t="s">
        <v>200</v>
      </c>
      <c r="D21" s="36" t="s">
        <v>121</v>
      </c>
      <c r="E21" s="37" t="s">
        <v>141</v>
      </c>
      <c r="F21" s="36">
        <v>100000</v>
      </c>
      <c r="G21" s="37" t="s">
        <v>119</v>
      </c>
      <c r="H21" s="36">
        <v>10000000</v>
      </c>
      <c r="I21" s="36">
        <v>5000000</v>
      </c>
      <c r="J21" s="36"/>
      <c r="K21" s="36"/>
      <c r="L21" s="36"/>
      <c r="M21" s="36"/>
      <c r="N21" s="36"/>
    </row>
    <row r="22" spans="1:14">
      <c r="A22" s="36">
        <v>22</v>
      </c>
      <c r="B22" s="36" t="s">
        <v>98</v>
      </c>
      <c r="C22" s="35" t="s">
        <v>172</v>
      </c>
      <c r="D22" s="36" t="s">
        <v>121</v>
      </c>
      <c r="E22" s="37" t="s">
        <v>141</v>
      </c>
      <c r="F22" s="36">
        <v>100000</v>
      </c>
      <c r="G22" s="37" t="s">
        <v>119</v>
      </c>
      <c r="H22" s="36">
        <v>10000000</v>
      </c>
      <c r="I22" s="36">
        <v>5000000</v>
      </c>
      <c r="J22" s="36"/>
      <c r="K22" s="36"/>
      <c r="L22" s="36"/>
      <c r="M22" s="36"/>
      <c r="N22" s="36"/>
    </row>
    <row r="23" spans="1:14">
      <c r="A23" s="36">
        <v>23</v>
      </c>
      <c r="B23" s="36" t="s">
        <v>98</v>
      </c>
      <c r="C23" s="35" t="s">
        <v>171</v>
      </c>
      <c r="D23" s="36" t="s">
        <v>121</v>
      </c>
      <c r="E23" s="37" t="s">
        <v>141</v>
      </c>
      <c r="F23" s="36">
        <v>100000</v>
      </c>
      <c r="G23" s="37" t="s">
        <v>119</v>
      </c>
      <c r="H23" s="36">
        <v>10000000</v>
      </c>
      <c r="I23" s="36">
        <v>5000000</v>
      </c>
      <c r="J23" s="36"/>
      <c r="K23" s="36"/>
      <c r="L23" s="36"/>
      <c r="M23" s="36"/>
      <c r="N23" s="36"/>
    </row>
    <row r="24" spans="1:14">
      <c r="A24" s="36">
        <v>24</v>
      </c>
      <c r="B24" s="36" t="s">
        <v>98</v>
      </c>
      <c r="C24" s="35" t="s">
        <v>170</v>
      </c>
      <c r="D24" s="36" t="s">
        <v>121</v>
      </c>
      <c r="E24" s="37" t="s">
        <v>141</v>
      </c>
      <c r="F24" s="36">
        <v>100000</v>
      </c>
      <c r="G24" s="37" t="s">
        <v>119</v>
      </c>
      <c r="H24" s="36">
        <v>10000000</v>
      </c>
      <c r="I24" s="36">
        <v>5000000</v>
      </c>
      <c r="J24" s="36"/>
      <c r="K24" s="36"/>
      <c r="L24" s="36"/>
      <c r="M24" s="36"/>
      <c r="N24" s="36"/>
    </row>
    <row r="25" spans="1:14">
      <c r="A25" s="36">
        <v>25</v>
      </c>
      <c r="B25" s="36" t="s">
        <v>98</v>
      </c>
      <c r="C25" s="35" t="s">
        <v>169</v>
      </c>
      <c r="D25" s="36" t="s">
        <v>121</v>
      </c>
      <c r="E25" s="37" t="s">
        <v>141</v>
      </c>
      <c r="F25" s="36">
        <v>100000</v>
      </c>
      <c r="G25" s="37" t="s">
        <v>119</v>
      </c>
      <c r="H25" s="36">
        <v>10000000</v>
      </c>
      <c r="I25" s="36">
        <v>5000000</v>
      </c>
      <c r="J25" s="36"/>
      <c r="K25" s="36"/>
      <c r="L25" s="36"/>
      <c r="M25" s="36"/>
      <c r="N25" s="36"/>
    </row>
    <row r="26" spans="1:14">
      <c r="A26" s="36">
        <v>26</v>
      </c>
      <c r="B26" s="36" t="s">
        <v>98</v>
      </c>
      <c r="C26" s="35" t="s">
        <v>168</v>
      </c>
      <c r="D26" s="36" t="s">
        <v>121</v>
      </c>
      <c r="E26" s="37" t="s">
        <v>141</v>
      </c>
      <c r="F26" s="36">
        <v>100000</v>
      </c>
      <c r="G26" s="37" t="s">
        <v>119</v>
      </c>
      <c r="H26" s="36">
        <v>10000000</v>
      </c>
      <c r="I26" s="36">
        <v>5000000</v>
      </c>
      <c r="J26" s="36"/>
      <c r="K26" s="36"/>
      <c r="L26" s="36"/>
      <c r="M26" s="36"/>
      <c r="N26" s="36"/>
    </row>
    <row r="27" spans="1:14">
      <c r="A27" s="36">
        <v>27</v>
      </c>
      <c r="B27" s="36" t="s">
        <v>98</v>
      </c>
      <c r="C27" s="35" t="s">
        <v>167</v>
      </c>
      <c r="D27" s="36" t="s">
        <v>121</v>
      </c>
      <c r="E27" s="37" t="s">
        <v>141</v>
      </c>
      <c r="F27" s="36">
        <v>100000</v>
      </c>
      <c r="G27" s="37" t="s">
        <v>119</v>
      </c>
      <c r="H27" s="36">
        <v>10000000</v>
      </c>
      <c r="I27" s="36">
        <v>5000000</v>
      </c>
      <c r="J27" s="36"/>
      <c r="K27" s="36"/>
      <c r="L27" s="36"/>
      <c r="M27" s="36"/>
      <c r="N27" s="36"/>
    </row>
    <row r="28" spans="1:14">
      <c r="A28" s="36">
        <v>28</v>
      </c>
      <c r="B28" s="36" t="s">
        <v>98</v>
      </c>
      <c r="C28" s="35" t="s">
        <v>166</v>
      </c>
      <c r="D28" s="36" t="s">
        <v>121</v>
      </c>
      <c r="E28" s="37" t="s">
        <v>141</v>
      </c>
      <c r="F28" s="36">
        <v>100000</v>
      </c>
      <c r="G28" s="37" t="s">
        <v>119</v>
      </c>
      <c r="H28" s="36">
        <v>10000000</v>
      </c>
      <c r="I28" s="36">
        <v>5000000</v>
      </c>
      <c r="J28" s="36"/>
      <c r="K28" s="36"/>
      <c r="L28" s="36"/>
      <c r="M28" s="36"/>
      <c r="N28" s="36"/>
    </row>
    <row r="29" spans="1:14">
      <c r="A29" s="36">
        <v>29</v>
      </c>
      <c r="B29" s="36" t="s">
        <v>98</v>
      </c>
      <c r="C29" s="35" t="s">
        <v>165</v>
      </c>
      <c r="D29" s="36" t="s">
        <v>121</v>
      </c>
      <c r="E29" s="37" t="s">
        <v>141</v>
      </c>
      <c r="F29" s="36">
        <v>100000</v>
      </c>
      <c r="G29" s="37" t="s">
        <v>119</v>
      </c>
      <c r="H29" s="36">
        <v>10000000</v>
      </c>
      <c r="I29" s="36">
        <v>5000000</v>
      </c>
      <c r="J29" s="36"/>
      <c r="K29" s="36"/>
      <c r="L29" s="36"/>
      <c r="M29" s="36"/>
      <c r="N29" s="36"/>
    </row>
    <row r="30" spans="1:14">
      <c r="A30" s="36">
        <v>30</v>
      </c>
      <c r="B30" s="36" t="s">
        <v>98</v>
      </c>
      <c r="C30" s="35" t="s">
        <v>164</v>
      </c>
      <c r="D30" s="36" t="s">
        <v>121</v>
      </c>
      <c r="E30" s="37" t="s">
        <v>141</v>
      </c>
      <c r="F30" s="36">
        <v>100000</v>
      </c>
      <c r="G30" s="37" t="s">
        <v>119</v>
      </c>
      <c r="H30" s="36">
        <v>10000000</v>
      </c>
      <c r="I30" s="36">
        <v>5000000</v>
      </c>
      <c r="J30" s="36"/>
      <c r="K30" s="36"/>
      <c r="L30" s="36"/>
      <c r="M30" s="36"/>
      <c r="N30" s="36"/>
    </row>
    <row r="31" spans="1:14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</row>
    <row r="32" spans="1:14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</row>
    <row r="33" spans="1:14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</row>
    <row r="34" spans="1:1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</row>
  </sheetData>
  <sortState xmlns:xlrd2="http://schemas.microsoft.com/office/spreadsheetml/2017/richdata2" ref="C1:C30">
    <sortCondition ref="C1:C30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94CA59E-81D4-4899-8A4C-57A15199FF30}">
          <x14:formula1>
            <xm:f>Data!$A$16:$A$17</xm:f>
          </x14:formula1>
          <xm:sqref>B1:B30</xm:sqref>
        </x14:dataValidation>
        <x14:dataValidation type="list" allowBlank="1" showInputMessage="1" showErrorMessage="1" xr:uid="{2EAF0373-514F-4868-B967-B2CAD0F820D4}">
          <x14:formula1>
            <xm:f>Data!$F$2:$F$20</xm:f>
          </x14:formula1>
          <xm:sqref>D1</xm:sqref>
        </x14:dataValidation>
        <x14:dataValidation type="list" allowBlank="1" showInputMessage="1" showErrorMessage="1" xr:uid="{FF8C7015-D0B7-4502-9080-699B81EEBA16}">
          <x14:formula1>
            <xm:f>Data!$K$2:$K$20</xm:f>
          </x14:formula1>
          <xm:sqref>D2:D30</xm:sqref>
        </x14:dataValidation>
        <x14:dataValidation type="list" allowBlank="1" showInputMessage="1" showErrorMessage="1" xr:uid="{C9E37EA0-EA2D-48BC-BF29-7EC84FC0F78A}">
          <x14:formula1>
            <xm:f>Data!$D$16:$D$17</xm:f>
          </x14:formula1>
          <xm:sqref>E1:E30</xm:sqref>
        </x14:dataValidation>
        <x14:dataValidation type="list" allowBlank="1" showInputMessage="1" showErrorMessage="1" xr:uid="{9AFE3177-5BCD-4193-875F-6445315D953B}">
          <x14:formula1>
            <xm:f>Data!$D$20:$D$21</xm:f>
          </x14:formula1>
          <xm:sqref>G1:G30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Ford1</vt:lpstr>
      <vt:lpstr>Ford2</vt:lpstr>
      <vt:lpstr>Boynton1</vt:lpstr>
      <vt:lpstr>Microsoft1</vt:lpstr>
      <vt:lpstr>Data</vt:lpstr>
      <vt:lpstr>UnderlyingPolicies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Niraja Alluri</dc:creator>
  <cp:lastModifiedBy>Microsoft Office User</cp:lastModifiedBy>
  <dcterms:created xsi:type="dcterms:W3CDTF">2021-09-29T04:22:12Z</dcterms:created>
  <dcterms:modified xsi:type="dcterms:W3CDTF">2022-01-27T20:51:17Z</dcterms:modified>
</cp:coreProperties>
</file>