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IIMB\my class\recommender systems\final\"/>
    </mc:Choice>
  </mc:AlternateContent>
  <bookViews>
    <workbookView xWindow="0" yWindow="0" windowWidth="23040" windowHeight="9192" activeTab="5"/>
  </bookViews>
  <sheets>
    <sheet name="Association Rules" sheetId="1" r:id="rId1"/>
    <sheet name="UBCF - Euclidean" sheetId="2" r:id="rId2"/>
    <sheet name="UBCF - Cosine" sheetId="3" r:id="rId3"/>
    <sheet name="UBCF - Pearson" sheetId="4" r:id="rId4"/>
    <sheet name="IBCF" sheetId="5" r:id="rId5"/>
    <sheet name="Content Based Filtering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1" l="1"/>
  <c r="M16" i="1"/>
  <c r="C20" i="6" l="1"/>
  <c r="C21" i="6"/>
  <c r="C22" i="6"/>
  <c r="C23" i="6"/>
  <c r="C24" i="6"/>
  <c r="C25" i="6"/>
  <c r="C26" i="6"/>
  <c r="C27" i="6"/>
  <c r="C28" i="6"/>
  <c r="C29" i="6"/>
  <c r="C30" i="6"/>
  <c r="C31" i="6"/>
  <c r="C32" i="6"/>
  <c r="C19" i="6"/>
  <c r="B21" i="6"/>
  <c r="D21" i="6" s="1"/>
  <c r="B22" i="6"/>
  <c r="D22" i="6" s="1"/>
  <c r="B23" i="6"/>
  <c r="D23" i="6" s="1"/>
  <c r="B24" i="6"/>
  <c r="D24" i="6" s="1"/>
  <c r="B25" i="6"/>
  <c r="D25" i="6" s="1"/>
  <c r="B26" i="6"/>
  <c r="D26" i="6" s="1"/>
  <c r="B27" i="6"/>
  <c r="D27" i="6" s="1"/>
  <c r="B28" i="6"/>
  <c r="D28" i="6" s="1"/>
  <c r="B29" i="6"/>
  <c r="D29" i="6" s="1"/>
  <c r="B30" i="6"/>
  <c r="D30" i="6" s="1"/>
  <c r="B31" i="6"/>
  <c r="D31" i="6" s="1"/>
  <c r="B32" i="6"/>
  <c r="D32" i="6" s="1"/>
  <c r="B20" i="6"/>
  <c r="D20" i="6" s="1"/>
  <c r="G15" i="3" l="1"/>
  <c r="F15" i="3"/>
  <c r="E15" i="3"/>
  <c r="D15" i="3"/>
  <c r="C15" i="3"/>
  <c r="B15" i="3"/>
  <c r="I15" i="3" s="1"/>
  <c r="K15" i="3" s="1"/>
  <c r="G14" i="3"/>
  <c r="F14" i="3"/>
  <c r="E14" i="3"/>
  <c r="D14" i="3"/>
  <c r="C14" i="3"/>
  <c r="B14" i="3"/>
  <c r="I14" i="3" s="1"/>
  <c r="K14" i="3" s="1"/>
  <c r="G13" i="3"/>
  <c r="F13" i="3"/>
  <c r="E13" i="3"/>
  <c r="D13" i="3"/>
  <c r="C13" i="3"/>
  <c r="B13" i="3"/>
  <c r="I13" i="3" s="1"/>
  <c r="K13" i="3" s="1"/>
  <c r="G12" i="3"/>
  <c r="F12" i="3"/>
  <c r="E12" i="3"/>
  <c r="D12" i="3"/>
  <c r="C12" i="3"/>
  <c r="B12" i="3"/>
  <c r="I12" i="3" s="1"/>
  <c r="K12" i="3" s="1"/>
  <c r="G11" i="3"/>
  <c r="F11" i="3"/>
  <c r="E11" i="3"/>
  <c r="D11" i="3"/>
  <c r="C11" i="3"/>
  <c r="B11" i="3"/>
  <c r="I11" i="3" s="1"/>
  <c r="K11" i="3" s="1"/>
  <c r="C10" i="3"/>
  <c r="D10" i="3"/>
  <c r="E10" i="3"/>
  <c r="F10" i="3"/>
  <c r="G10" i="3"/>
  <c r="B10" i="3"/>
  <c r="I10" i="3" s="1"/>
  <c r="K10" i="3" s="1"/>
  <c r="I3" i="3"/>
  <c r="I4" i="3"/>
  <c r="I5" i="3"/>
  <c r="I6" i="3"/>
  <c r="I7" i="3"/>
  <c r="I8" i="3"/>
  <c r="I2" i="3"/>
  <c r="J17" i="1"/>
  <c r="J18" i="1"/>
  <c r="J19" i="1"/>
  <c r="J20" i="1"/>
  <c r="J21" i="1"/>
  <c r="J16" i="1"/>
  <c r="J9" i="1"/>
  <c r="J10" i="1"/>
  <c r="J11" i="1"/>
  <c r="J12" i="1"/>
  <c r="J13" i="1"/>
  <c r="J8" i="1"/>
  <c r="L16" i="1" l="1"/>
  <c r="L17" i="1"/>
  <c r="G23" i="2"/>
  <c r="D23" i="2"/>
  <c r="F18" i="4"/>
  <c r="F17" i="4"/>
  <c r="E18" i="4"/>
  <c r="E17" i="4"/>
  <c r="J15" i="2"/>
  <c r="J17" i="2"/>
  <c r="J18" i="2"/>
  <c r="J19" i="2"/>
  <c r="J20" i="2"/>
  <c r="J16" i="2"/>
</calcChain>
</file>

<file path=xl/sharedStrings.xml><?xml version="1.0" encoding="utf-8"?>
<sst xmlns="http://schemas.openxmlformats.org/spreadsheetml/2006/main" count="159" uniqueCount="71">
  <si>
    <t xml:space="preserve"> </t>
  </si>
  <si>
    <t>txn id</t>
  </si>
  <si>
    <t>items</t>
  </si>
  <si>
    <t>Lady in the Water</t>
  </si>
  <si>
    <t>Snakes on a Plane</t>
  </si>
  <si>
    <t>Just My Luck</t>
  </si>
  <si>
    <t>Superman Returns</t>
  </si>
  <si>
    <t>You, Me and Dupree</t>
  </si>
  <si>
    <t>The Night Listener</t>
  </si>
  <si>
    <t>Lisa Rose</t>
  </si>
  <si>
    <t>Gene Seymour</t>
  </si>
  <si>
    <t>Michael Phillips</t>
  </si>
  <si>
    <t>Claudia Puig</t>
  </si>
  <si>
    <t>Mick LaSalle</t>
  </si>
  <si>
    <t>Jack Matthews</t>
  </si>
  <si>
    <t>Toby</t>
  </si>
  <si>
    <t>Euclidean Distance</t>
  </si>
  <si>
    <t>Pearson Coefficient</t>
  </si>
  <si>
    <t>Recommended</t>
  </si>
  <si>
    <t>Bread</t>
  </si>
  <si>
    <t>Milk</t>
  </si>
  <si>
    <t>Diaper</t>
  </si>
  <si>
    <t>Beer</t>
  </si>
  <si>
    <t>Eggs</t>
  </si>
  <si>
    <t>Coke</t>
  </si>
  <si>
    <t>Minimum Support</t>
  </si>
  <si>
    <t>Support</t>
  </si>
  <si>
    <t>Confidence</t>
  </si>
  <si>
    <t>Vector Length</t>
  </si>
  <si>
    <t>Dot Products</t>
  </si>
  <si>
    <t>Cosine Similarity</t>
  </si>
  <si>
    <t>From Dusk Till Dawn (1996)</t>
  </si>
  <si>
    <t>Muppet Treasure Island (1996)</t>
  </si>
  <si>
    <t>Movies</t>
  </si>
  <si>
    <t>Action</t>
  </si>
  <si>
    <t>Adventure</t>
  </si>
  <si>
    <t>Animation</t>
  </si>
  <si>
    <t>Children</t>
  </si>
  <si>
    <t>Comedy</t>
  </si>
  <si>
    <t>Crime</t>
  </si>
  <si>
    <t>Drama</t>
  </si>
  <si>
    <t>Fantasy</t>
  </si>
  <si>
    <t>Horror</t>
  </si>
  <si>
    <t>Musical</t>
  </si>
  <si>
    <t>Mystery</t>
  </si>
  <si>
    <t>Romance</t>
  </si>
  <si>
    <t>Sci-Fi</t>
  </si>
  <si>
    <t>Thriller</t>
  </si>
  <si>
    <t>War</t>
  </si>
  <si>
    <t>Empire Strikes Back  The (1980)</t>
  </si>
  <si>
    <t>Transformers: The Movie  The (1986)</t>
  </si>
  <si>
    <t>Kid in King Arthur's Court  A (1995)</t>
  </si>
  <si>
    <t>Star Wars (1977)</t>
  </si>
  <si>
    <t>Heavy Metal (1981)</t>
  </si>
  <si>
    <t>Return of the Jedi (1983)</t>
  </si>
  <si>
    <t>Army of Darkness (1993)</t>
  </si>
  <si>
    <t>Jumanji (1995)</t>
  </si>
  <si>
    <t>Space Jam (1996)</t>
  </si>
  <si>
    <t>Diva (1981)</t>
  </si>
  <si>
    <t>Hercules (1997)</t>
  </si>
  <si>
    <t>Pagemaster  The (1994)</t>
  </si>
  <si>
    <t>Beer -&gt;  Bread</t>
  </si>
  <si>
    <t>Beer -&gt; Diaper</t>
  </si>
  <si>
    <t>Beer -&gt; Milk</t>
  </si>
  <si>
    <t>Bread -&gt; Diaper</t>
  </si>
  <si>
    <t>Bread -&gt; Milk</t>
  </si>
  <si>
    <t>Diaper -&gt; Milk</t>
  </si>
  <si>
    <t>To be calculated by participants</t>
  </si>
  <si>
    <t>Beer, Diaper -&gt; Milk</t>
  </si>
  <si>
    <t>Lift</t>
  </si>
  <si>
    <t>Association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</si>
</sst>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164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3" borderId="0" xfId="0" applyFill="1"/>
    <xf numFmtId="0" fontId="2" fillId="0" borderId="0" xfId="0" applyFont="1" applyAlignment="1"/>
    <xf numFmtId="164" fontId="1" fillId="0" borderId="0" xfId="0" applyNumberFormat="1" applyFont="1"/>
    <xf numFmtId="2" fontId="0" fillId="3" borderId="0" xfId="0" applyNumberFormat="1" applyFill="1"/>
    <xf numFmtId="2" fontId="0" fillId="0" borderId="0" xfId="0" applyNumberFormat="1" applyAlignment="1">
      <alignment wrapText="1"/>
    </xf>
    <xf numFmtId="0" fontId="0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 wrapText="1"/>
    </xf>
    <xf numFmtId="2" fontId="1" fillId="2" borderId="0" xfId="0" applyNumberFormat="1" applyFont="1" applyFill="1" applyAlignment="1">
      <alignment horizontal="left"/>
    </xf>
    <xf numFmtId="2" fontId="0" fillId="4" borderId="0" xfId="0" applyNumberFormat="1" applyFill="1" applyAlignment="1">
      <alignment wrapText="1"/>
    </xf>
    <xf numFmtId="2" fontId="0" fillId="4" borderId="0" xfId="0" applyNumberForma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User Similarity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'UBCF - Pearson'!$A$2</c:f>
              <c:strCache>
                <c:ptCount val="1"/>
                <c:pt idx="0">
                  <c:v>Lisa Rose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'UBCF - Pearson'!$B$2:$I$2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FD-4860-AC95-8AB7F7C829AA}"/>
            </c:ext>
          </c:extLst>
        </c:ser>
        <c:ser>
          <c:idx val="1"/>
          <c:order val="1"/>
          <c:tx>
            <c:strRef>
              <c:f>'UBCF - Pearson'!$A$3</c:f>
              <c:strCache>
                <c:ptCount val="1"/>
                <c:pt idx="0">
                  <c:v>Gene Seymour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'UBCF - Pearson'!$B$3:$I$3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FD-4860-AC95-8AB7F7C829AA}"/>
            </c:ext>
          </c:extLst>
        </c:ser>
        <c:ser>
          <c:idx val="2"/>
          <c:order val="2"/>
          <c:tx>
            <c:strRef>
              <c:f>'UBCF - Pearson'!$A$4</c:f>
              <c:strCache>
                <c:ptCount val="1"/>
                <c:pt idx="0">
                  <c:v>Michael Phillips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'UBCF - Pearson'!$B$4:$I$4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FD-4860-AC95-8AB7F7C829A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71590168"/>
        <c:axId val="471592464"/>
      </c:lineChart>
      <c:catAx>
        <c:axId val="471590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92464"/>
        <c:crosses val="autoZero"/>
        <c:auto val="1"/>
        <c:lblAlgn val="ctr"/>
        <c:lblOffset val="100"/>
        <c:noMultiLvlLbl val="0"/>
      </c:catAx>
      <c:valAx>
        <c:axId val="4715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90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0</xdr:row>
      <xdr:rowOff>133350</xdr:rowOff>
    </xdr:from>
    <xdr:to>
      <xdr:col>15</xdr:col>
      <xdr:colOff>129540</xdr:colOff>
      <xdr:row>15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E16"/>
    </sheetView>
  </sheetViews>
  <sheetFormatPr defaultRowHeight="14.4" x14ac:dyDescent="0.3"/>
  <cols>
    <col min="1" max="1" width="5.6640625" bestFit="1" customWidth="1"/>
    <col min="2" max="2" width="14.5546875" bestFit="1" customWidth="1"/>
    <col min="3" max="3" width="17" bestFit="1" customWidth="1"/>
    <col min="4" max="4" width="15.44140625" bestFit="1" customWidth="1"/>
    <col min="5" max="5" width="15.88671875" bestFit="1" customWidth="1"/>
    <col min="6" max="6" width="12.44140625" bestFit="1" customWidth="1"/>
    <col min="7" max="7" width="33.88671875" customWidth="1"/>
    <col min="8" max="8" width="7.109375" customWidth="1"/>
    <col min="9" max="9" width="3.88671875" customWidth="1"/>
    <col min="11" max="11" width="3.44140625" customWidth="1"/>
    <col min="12" max="12" width="10.5546875" style="11" bestFit="1" customWidth="1"/>
    <col min="13" max="13" width="8.88671875" style="2"/>
  </cols>
  <sheetData>
    <row r="1" spans="1:13" x14ac:dyDescent="0.3">
      <c r="A1" s="1" t="s">
        <v>1</v>
      </c>
      <c r="B1" s="19" t="s">
        <v>2</v>
      </c>
      <c r="C1" s="19"/>
      <c r="D1" s="19"/>
      <c r="E1" s="19"/>
      <c r="F1" s="5"/>
      <c r="G1" s="5"/>
      <c r="H1" s="5"/>
    </row>
    <row r="2" spans="1:13" x14ac:dyDescent="0.3">
      <c r="A2">
        <v>1</v>
      </c>
      <c r="B2" t="s">
        <v>19</v>
      </c>
      <c r="C2" t="s">
        <v>20</v>
      </c>
    </row>
    <row r="3" spans="1:13" x14ac:dyDescent="0.3">
      <c r="A3">
        <v>2</v>
      </c>
      <c r="B3" t="s">
        <v>19</v>
      </c>
      <c r="C3" t="s">
        <v>21</v>
      </c>
      <c r="D3" t="s">
        <v>22</v>
      </c>
      <c r="E3" t="s">
        <v>23</v>
      </c>
      <c r="G3" t="s">
        <v>25</v>
      </c>
      <c r="H3">
        <v>3</v>
      </c>
    </row>
    <row r="4" spans="1:13" x14ac:dyDescent="0.3">
      <c r="A4">
        <v>3</v>
      </c>
      <c r="B4" t="s">
        <v>20</v>
      </c>
      <c r="C4" t="s">
        <v>21</v>
      </c>
      <c r="D4" t="s">
        <v>22</v>
      </c>
      <c r="E4" t="s">
        <v>24</v>
      </c>
    </row>
    <row r="5" spans="1:13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</row>
    <row r="6" spans="1:13" ht="16.2" customHeight="1" x14ac:dyDescent="0.4">
      <c r="A6">
        <v>5</v>
      </c>
      <c r="B6" t="s">
        <v>19</v>
      </c>
      <c r="C6" t="s">
        <v>20</v>
      </c>
      <c r="D6" t="s">
        <v>21</v>
      </c>
      <c r="E6" t="s">
        <v>24</v>
      </c>
      <c r="I6" s="8"/>
      <c r="J6" s="6"/>
      <c r="K6" s="6"/>
    </row>
    <row r="7" spans="1:13" x14ac:dyDescent="0.3">
      <c r="G7" s="20" t="s">
        <v>70</v>
      </c>
      <c r="H7" s="20"/>
      <c r="I7" s="12"/>
      <c r="J7" s="13" t="s">
        <v>26</v>
      </c>
      <c r="K7" s="14"/>
      <c r="L7" s="15" t="s">
        <v>27</v>
      </c>
      <c r="M7" s="16" t="s">
        <v>69</v>
      </c>
    </row>
    <row r="8" spans="1:13" x14ac:dyDescent="0.3">
      <c r="G8" s="7" t="s">
        <v>19</v>
      </c>
      <c r="H8" s="7">
        <v>4</v>
      </c>
      <c r="J8">
        <f t="shared" ref="J8:J13" si="0">H8/5</f>
        <v>0.8</v>
      </c>
    </row>
    <row r="9" spans="1:13" x14ac:dyDescent="0.3">
      <c r="G9" s="7" t="s">
        <v>20</v>
      </c>
      <c r="H9" s="7">
        <v>4</v>
      </c>
      <c r="J9">
        <f t="shared" si="0"/>
        <v>0.8</v>
      </c>
    </row>
    <row r="10" spans="1:13" x14ac:dyDescent="0.3">
      <c r="G10" s="7" t="s">
        <v>22</v>
      </c>
      <c r="H10" s="7">
        <v>3</v>
      </c>
      <c r="J10">
        <f t="shared" si="0"/>
        <v>0.6</v>
      </c>
    </row>
    <row r="11" spans="1:13" x14ac:dyDescent="0.3">
      <c r="G11" t="s">
        <v>23</v>
      </c>
      <c r="H11">
        <v>1</v>
      </c>
      <c r="J11">
        <f t="shared" si="0"/>
        <v>0.2</v>
      </c>
    </row>
    <row r="12" spans="1:13" x14ac:dyDescent="0.3">
      <c r="G12" t="s">
        <v>24</v>
      </c>
      <c r="H12">
        <v>2</v>
      </c>
      <c r="J12">
        <f t="shared" si="0"/>
        <v>0.4</v>
      </c>
    </row>
    <row r="13" spans="1:13" x14ac:dyDescent="0.3">
      <c r="G13" s="7" t="s">
        <v>21</v>
      </c>
      <c r="H13" s="7">
        <v>4</v>
      </c>
      <c r="J13">
        <f t="shared" si="0"/>
        <v>0.8</v>
      </c>
    </row>
    <row r="16" spans="1:13" x14ac:dyDescent="0.3">
      <c r="G16" t="s">
        <v>61</v>
      </c>
      <c r="H16">
        <v>2</v>
      </c>
      <c r="J16">
        <f t="shared" ref="J16:J21" si="1">H16/5</f>
        <v>0.4</v>
      </c>
      <c r="L16" s="11">
        <f>J16/J10</f>
        <v>0.66666666666666674</v>
      </c>
      <c r="M16" s="2">
        <f>L16/0.8</f>
        <v>0.83333333333333337</v>
      </c>
    </row>
    <row r="17" spans="7:16" x14ac:dyDescent="0.3">
      <c r="G17" t="s">
        <v>62</v>
      </c>
      <c r="H17">
        <v>3</v>
      </c>
      <c r="J17">
        <f t="shared" si="1"/>
        <v>0.6</v>
      </c>
      <c r="L17" s="17">
        <f>J17/J10</f>
        <v>1</v>
      </c>
      <c r="M17" s="18">
        <f>L17/0.8</f>
        <v>1.25</v>
      </c>
    </row>
    <row r="18" spans="7:16" x14ac:dyDescent="0.3">
      <c r="G18" t="s">
        <v>63</v>
      </c>
      <c r="H18">
        <v>2</v>
      </c>
      <c r="J18">
        <f t="shared" si="1"/>
        <v>0.4</v>
      </c>
      <c r="N18" s="21" t="s">
        <v>67</v>
      </c>
      <c r="O18" s="21"/>
      <c r="P18" s="21"/>
    </row>
    <row r="19" spans="7:16" x14ac:dyDescent="0.3">
      <c r="G19" t="s">
        <v>64</v>
      </c>
      <c r="H19">
        <v>3</v>
      </c>
      <c r="J19">
        <f t="shared" si="1"/>
        <v>0.6</v>
      </c>
      <c r="N19" s="21"/>
      <c r="O19" s="21"/>
      <c r="P19" s="21"/>
    </row>
    <row r="20" spans="7:16" x14ac:dyDescent="0.3">
      <c r="G20" t="s">
        <v>65</v>
      </c>
      <c r="H20">
        <v>3</v>
      </c>
      <c r="J20">
        <f t="shared" si="1"/>
        <v>0.6</v>
      </c>
      <c r="N20" s="21"/>
      <c r="O20" s="21"/>
      <c r="P20" s="21"/>
    </row>
    <row r="21" spans="7:16" x14ac:dyDescent="0.3">
      <c r="G21" t="s">
        <v>66</v>
      </c>
      <c r="H21">
        <v>3</v>
      </c>
      <c r="J21">
        <f t="shared" si="1"/>
        <v>0.6</v>
      </c>
      <c r="N21" s="21"/>
      <c r="O21" s="21"/>
      <c r="P21" s="21"/>
    </row>
    <row r="23" spans="7:16" x14ac:dyDescent="0.3">
      <c r="G23" t="s">
        <v>68</v>
      </c>
      <c r="H23">
        <v>3</v>
      </c>
    </row>
    <row r="24" spans="7:16" x14ac:dyDescent="0.3">
      <c r="G24" t="s">
        <v>0</v>
      </c>
      <c r="H24" t="s">
        <v>0</v>
      </c>
    </row>
  </sheetData>
  <mergeCells count="3">
    <mergeCell ref="B1:E1"/>
    <mergeCell ref="G7:H7"/>
    <mergeCell ref="N18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5" sqref="J15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3" width="15.5546875" bestFit="1" customWidth="1"/>
    <col min="4" max="4" width="11.21875" bestFit="1" customWidth="1"/>
    <col min="5" max="5" width="15.88671875" bestFit="1" customWidth="1"/>
    <col min="6" max="6" width="17.6640625" bestFit="1" customWidth="1"/>
    <col min="7" max="7" width="15.77734375" bestFit="1" customWidth="1"/>
    <col min="8" max="8" width="11" bestFit="1" customWidth="1"/>
    <col min="9" max="9" width="13.21875" bestFit="1" customWidth="1"/>
    <col min="10" max="10" width="16.33203125" bestFit="1" customWidth="1"/>
  </cols>
  <sheetData>
    <row r="1" spans="1:10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0" x14ac:dyDescent="0.3">
      <c r="A2" t="s">
        <v>9</v>
      </c>
      <c r="B2">
        <v>2.5</v>
      </c>
      <c r="C2">
        <v>3.5</v>
      </c>
      <c r="D2">
        <v>3</v>
      </c>
      <c r="E2">
        <v>3.5</v>
      </c>
      <c r="F2">
        <v>2.5</v>
      </c>
      <c r="G2">
        <v>3</v>
      </c>
    </row>
    <row r="3" spans="1:10" x14ac:dyDescent="0.3">
      <c r="A3" t="s">
        <v>10</v>
      </c>
      <c r="B3">
        <v>3</v>
      </c>
      <c r="C3">
        <v>3.5</v>
      </c>
      <c r="D3">
        <v>1.5</v>
      </c>
      <c r="E3">
        <v>5</v>
      </c>
      <c r="F3">
        <v>3.5</v>
      </c>
      <c r="G3">
        <v>3</v>
      </c>
    </row>
    <row r="4" spans="1:10" x14ac:dyDescent="0.3">
      <c r="A4" t="s">
        <v>11</v>
      </c>
      <c r="B4">
        <v>2.5</v>
      </c>
      <c r="C4">
        <v>3</v>
      </c>
      <c r="E4">
        <v>3.5</v>
      </c>
      <c r="G4">
        <v>4</v>
      </c>
    </row>
    <row r="5" spans="1:10" x14ac:dyDescent="0.3">
      <c r="A5" t="s">
        <v>12</v>
      </c>
      <c r="C5">
        <v>3.5</v>
      </c>
      <c r="D5">
        <v>3</v>
      </c>
      <c r="E5">
        <v>4</v>
      </c>
      <c r="F5">
        <v>2.5</v>
      </c>
      <c r="G5">
        <v>4.5</v>
      </c>
    </row>
    <row r="6" spans="1:10" x14ac:dyDescent="0.3">
      <c r="A6" t="s">
        <v>13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</row>
    <row r="7" spans="1:10" x14ac:dyDescent="0.3">
      <c r="A7" t="s">
        <v>14</v>
      </c>
      <c r="B7">
        <v>3</v>
      </c>
      <c r="C7">
        <v>4</v>
      </c>
      <c r="E7">
        <v>5</v>
      </c>
      <c r="F7">
        <v>3.5</v>
      </c>
      <c r="G7">
        <v>3</v>
      </c>
    </row>
    <row r="8" spans="1:10" x14ac:dyDescent="0.3">
      <c r="A8" t="s">
        <v>15</v>
      </c>
      <c r="C8">
        <v>4.5</v>
      </c>
      <c r="E8">
        <v>4</v>
      </c>
      <c r="F8">
        <v>1</v>
      </c>
    </row>
    <row r="13" spans="1:10" x14ac:dyDescent="0.3">
      <c r="J13" t="s">
        <v>16</v>
      </c>
    </row>
    <row r="14" spans="1:10" x14ac:dyDescent="0.3">
      <c r="I14" s="3" t="s">
        <v>15</v>
      </c>
    </row>
    <row r="15" spans="1:10" x14ac:dyDescent="0.3">
      <c r="I15" t="s">
        <v>9</v>
      </c>
      <c r="J15" s="2">
        <f t="shared" ref="J15:J20" si="0">SQRT(($C$8-$C2)^2+($E$8-$E2)^2+($F$8-$F2)^2)</f>
        <v>1.8708286933869707</v>
      </c>
    </row>
    <row r="16" spans="1:10" x14ac:dyDescent="0.3">
      <c r="I16" t="s">
        <v>10</v>
      </c>
      <c r="J16" s="2">
        <f t="shared" si="0"/>
        <v>2.8722813232690143</v>
      </c>
    </row>
    <row r="17" spans="1:10" x14ac:dyDescent="0.3">
      <c r="I17" t="s">
        <v>11</v>
      </c>
      <c r="J17" s="2">
        <f t="shared" si="0"/>
        <v>1.8708286933869707</v>
      </c>
    </row>
    <row r="18" spans="1:10" x14ac:dyDescent="0.3">
      <c r="I18" t="s">
        <v>12</v>
      </c>
      <c r="J18" s="2">
        <f t="shared" si="0"/>
        <v>1.8027756377319946</v>
      </c>
    </row>
    <row r="19" spans="1:10" x14ac:dyDescent="0.3">
      <c r="I19" t="s">
        <v>13</v>
      </c>
      <c r="J19" s="2">
        <f t="shared" si="0"/>
        <v>1.5</v>
      </c>
    </row>
    <row r="20" spans="1:10" x14ac:dyDescent="0.3">
      <c r="I20" t="s">
        <v>14</v>
      </c>
      <c r="J20" s="2">
        <f t="shared" si="0"/>
        <v>2.7386127875258306</v>
      </c>
    </row>
    <row r="22" spans="1:10" x14ac:dyDescent="0.3">
      <c r="A22" t="s">
        <v>15</v>
      </c>
    </row>
    <row r="23" spans="1:10" x14ac:dyDescent="0.3">
      <c r="A23" s="3" t="s">
        <v>18</v>
      </c>
      <c r="D23">
        <f>(D5+D6)/2</f>
        <v>2.5</v>
      </c>
      <c r="G23">
        <f>(G5+G6)/2</f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15" sqref="K15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3" width="15.5546875" bestFit="1" customWidth="1"/>
    <col min="4" max="4" width="11.21875" bestFit="1" customWidth="1"/>
    <col min="5" max="5" width="15.88671875" bestFit="1" customWidth="1"/>
    <col min="6" max="6" width="17.6640625" bestFit="1" customWidth="1"/>
    <col min="7" max="7" width="15.77734375" bestFit="1" customWidth="1"/>
    <col min="8" max="8" width="17.109375" customWidth="1"/>
    <col min="9" max="9" width="18.6640625" style="4" customWidth="1"/>
    <col min="10" max="10" width="17.21875" customWidth="1"/>
    <col min="11" max="11" width="14.44140625" style="4" bestFit="1" customWidth="1"/>
    <col min="12" max="12" width="19.44140625" customWidth="1"/>
  </cols>
  <sheetData>
    <row r="1" spans="1:11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s="9" t="s">
        <v>28</v>
      </c>
      <c r="K1" s="9"/>
    </row>
    <row r="2" spans="1:11" x14ac:dyDescent="0.3">
      <c r="A2" t="s">
        <v>9</v>
      </c>
      <c r="B2">
        <v>2.5</v>
      </c>
      <c r="C2">
        <v>3.5</v>
      </c>
      <c r="D2">
        <v>3</v>
      </c>
      <c r="E2">
        <v>3.5</v>
      </c>
      <c r="F2">
        <v>2.5</v>
      </c>
      <c r="G2">
        <v>3</v>
      </c>
      <c r="I2" s="4">
        <f>SQRT( B2^2+ C2^2+D2^2+E2^2+F2^2+G2^2)</f>
        <v>7.416198487095663</v>
      </c>
    </row>
    <row r="3" spans="1:11" x14ac:dyDescent="0.3">
      <c r="A3" t="s">
        <v>10</v>
      </c>
      <c r="B3">
        <v>3</v>
      </c>
      <c r="C3">
        <v>3.5</v>
      </c>
      <c r="D3">
        <v>1.5</v>
      </c>
      <c r="E3">
        <v>5</v>
      </c>
      <c r="F3">
        <v>3.5</v>
      </c>
      <c r="G3">
        <v>3</v>
      </c>
      <c r="I3" s="4">
        <f t="shared" ref="I3:I8" si="0">SQRT( B3^2+ C3^2+D3^2+E3^2+F3^2+G3^2)</f>
        <v>8.3516465442450336</v>
      </c>
    </row>
    <row r="4" spans="1:11" x14ac:dyDescent="0.3">
      <c r="A4" t="s">
        <v>11</v>
      </c>
      <c r="B4">
        <v>2.5</v>
      </c>
      <c r="C4">
        <v>3</v>
      </c>
      <c r="E4">
        <v>3.5</v>
      </c>
      <c r="G4">
        <v>4</v>
      </c>
      <c r="I4" s="4">
        <f t="shared" si="0"/>
        <v>6.5954529791364598</v>
      </c>
    </row>
    <row r="5" spans="1:11" x14ac:dyDescent="0.3">
      <c r="A5" t="s">
        <v>12</v>
      </c>
      <c r="C5">
        <v>3.5</v>
      </c>
      <c r="D5">
        <v>3</v>
      </c>
      <c r="E5">
        <v>4</v>
      </c>
      <c r="F5">
        <v>2.5</v>
      </c>
      <c r="G5">
        <v>4.5</v>
      </c>
      <c r="I5" s="4">
        <f t="shared" si="0"/>
        <v>7.9843597113356557</v>
      </c>
    </row>
    <row r="6" spans="1:11" x14ac:dyDescent="0.3">
      <c r="A6" t="s">
        <v>13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I6" s="4">
        <f t="shared" si="0"/>
        <v>7.1414284285428504</v>
      </c>
    </row>
    <row r="7" spans="1:11" x14ac:dyDescent="0.3">
      <c r="A7" t="s">
        <v>14</v>
      </c>
      <c r="B7">
        <v>3</v>
      </c>
      <c r="C7">
        <v>4</v>
      </c>
      <c r="E7">
        <v>5</v>
      </c>
      <c r="F7">
        <v>3.5</v>
      </c>
      <c r="G7">
        <v>3</v>
      </c>
      <c r="I7" s="4">
        <f t="shared" si="0"/>
        <v>8.4409715080670669</v>
      </c>
    </row>
    <row r="8" spans="1:11" x14ac:dyDescent="0.3">
      <c r="A8" t="s">
        <v>15</v>
      </c>
      <c r="C8">
        <v>4.5</v>
      </c>
      <c r="E8">
        <v>4</v>
      </c>
      <c r="F8">
        <v>1</v>
      </c>
      <c r="I8" s="4">
        <f t="shared" si="0"/>
        <v>6.103277807866851</v>
      </c>
    </row>
    <row r="9" spans="1:11" x14ac:dyDescent="0.3">
      <c r="I9" s="9" t="s">
        <v>29</v>
      </c>
      <c r="J9" t="s">
        <v>9</v>
      </c>
      <c r="K9" s="4" t="s">
        <v>30</v>
      </c>
    </row>
    <row r="10" spans="1:11" x14ac:dyDescent="0.3">
      <c r="B10">
        <f t="shared" ref="B10:B15" si="1">$B$2*B3</f>
        <v>7.5</v>
      </c>
      <c r="C10">
        <f t="shared" ref="C10:G15" si="2">$B$2*C3</f>
        <v>8.75</v>
      </c>
      <c r="D10">
        <f t="shared" si="2"/>
        <v>3.75</v>
      </c>
      <c r="E10">
        <f t="shared" si="2"/>
        <v>12.5</v>
      </c>
      <c r="F10">
        <f t="shared" si="2"/>
        <v>8.75</v>
      </c>
      <c r="G10">
        <f t="shared" si="2"/>
        <v>7.5</v>
      </c>
      <c r="I10" s="4">
        <f t="shared" ref="I10:I15" si="3">SUM(B10:G10)</f>
        <v>48.75</v>
      </c>
      <c r="J10" t="s">
        <v>10</v>
      </c>
      <c r="K10" s="4">
        <f t="shared" ref="K10:K15" si="4">I10/($I$2*I3)</f>
        <v>0.78708415450678448</v>
      </c>
    </row>
    <row r="11" spans="1:11" x14ac:dyDescent="0.3">
      <c r="B11">
        <f t="shared" si="1"/>
        <v>6.25</v>
      </c>
      <c r="C11">
        <f t="shared" si="2"/>
        <v>7.5</v>
      </c>
      <c r="D11">
        <f t="shared" si="2"/>
        <v>0</v>
      </c>
      <c r="E11">
        <f t="shared" si="2"/>
        <v>8.75</v>
      </c>
      <c r="F11">
        <f t="shared" si="2"/>
        <v>0</v>
      </c>
      <c r="G11">
        <f t="shared" si="2"/>
        <v>10</v>
      </c>
      <c r="I11" s="4">
        <f t="shared" si="3"/>
        <v>32.5</v>
      </c>
      <c r="J11" t="s">
        <v>11</v>
      </c>
      <c r="K11" s="4">
        <f t="shared" si="4"/>
        <v>0.66444247572891446</v>
      </c>
    </row>
    <row r="12" spans="1:11" x14ac:dyDescent="0.3">
      <c r="B12">
        <f t="shared" si="1"/>
        <v>0</v>
      </c>
      <c r="C12">
        <f t="shared" si="2"/>
        <v>8.75</v>
      </c>
      <c r="D12">
        <f t="shared" si="2"/>
        <v>7.5</v>
      </c>
      <c r="E12">
        <f t="shared" si="2"/>
        <v>10</v>
      </c>
      <c r="F12">
        <f t="shared" si="2"/>
        <v>6.25</v>
      </c>
      <c r="G12">
        <f t="shared" si="2"/>
        <v>11.25</v>
      </c>
      <c r="I12" s="4">
        <f t="shared" si="3"/>
        <v>43.75</v>
      </c>
      <c r="J12" t="s">
        <v>12</v>
      </c>
      <c r="K12" s="4">
        <f t="shared" si="4"/>
        <v>0.73885057911131091</v>
      </c>
    </row>
    <row r="13" spans="1:11" x14ac:dyDescent="0.3">
      <c r="B13">
        <f t="shared" si="1"/>
        <v>7.5</v>
      </c>
      <c r="C13">
        <f t="shared" si="2"/>
        <v>10</v>
      </c>
      <c r="D13">
        <f t="shared" si="2"/>
        <v>5</v>
      </c>
      <c r="E13">
        <f t="shared" si="2"/>
        <v>7.5</v>
      </c>
      <c r="F13">
        <f t="shared" si="2"/>
        <v>5</v>
      </c>
      <c r="G13">
        <f t="shared" si="2"/>
        <v>7.5</v>
      </c>
      <c r="I13" s="4">
        <f t="shared" si="3"/>
        <v>42.5</v>
      </c>
      <c r="J13" t="s">
        <v>13</v>
      </c>
      <c r="K13" s="4">
        <f t="shared" si="4"/>
        <v>0.80245834405244609</v>
      </c>
    </row>
    <row r="14" spans="1:11" x14ac:dyDescent="0.3">
      <c r="B14">
        <f t="shared" si="1"/>
        <v>7.5</v>
      </c>
      <c r="C14">
        <f t="shared" si="2"/>
        <v>10</v>
      </c>
      <c r="D14">
        <f t="shared" si="2"/>
        <v>0</v>
      </c>
      <c r="E14">
        <f t="shared" si="2"/>
        <v>12.5</v>
      </c>
      <c r="F14">
        <f t="shared" si="2"/>
        <v>8.75</v>
      </c>
      <c r="G14">
        <f t="shared" si="2"/>
        <v>7.5</v>
      </c>
      <c r="I14" s="4">
        <f t="shared" si="3"/>
        <v>46.25</v>
      </c>
      <c r="J14" t="s">
        <v>14</v>
      </c>
      <c r="K14" s="4">
        <f t="shared" si="4"/>
        <v>0.73881883404355631</v>
      </c>
    </row>
    <row r="15" spans="1:11" x14ac:dyDescent="0.3">
      <c r="B15">
        <f t="shared" si="1"/>
        <v>0</v>
      </c>
      <c r="C15">
        <f t="shared" si="2"/>
        <v>11.25</v>
      </c>
      <c r="D15">
        <f t="shared" si="2"/>
        <v>0</v>
      </c>
      <c r="E15">
        <f t="shared" si="2"/>
        <v>10</v>
      </c>
      <c r="F15">
        <f t="shared" si="2"/>
        <v>2.5</v>
      </c>
      <c r="G15">
        <f t="shared" si="2"/>
        <v>0</v>
      </c>
      <c r="I15" s="4">
        <f t="shared" si="3"/>
        <v>23.75</v>
      </c>
      <c r="J15" t="s">
        <v>15</v>
      </c>
      <c r="K15" s="4">
        <f t="shared" si="4"/>
        <v>0.52470974573246298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25" sqref="I25"/>
    </sheetView>
  </sheetViews>
  <sheetFormatPr defaultRowHeight="14.4" x14ac:dyDescent="0.3"/>
  <cols>
    <col min="1" max="1" width="13.5546875" bestFit="1" customWidth="1"/>
    <col min="2" max="2" width="15.44140625" bestFit="1" customWidth="1"/>
    <col min="3" max="3" width="15.5546875" bestFit="1" customWidth="1"/>
    <col min="4" max="4" width="13.5546875" bestFit="1" customWidth="1"/>
    <col min="5" max="5" width="15.88671875" bestFit="1" customWidth="1"/>
    <col min="6" max="6" width="17.6640625" bestFit="1" customWidth="1"/>
    <col min="7" max="7" width="16" customWidth="1"/>
    <col min="8" max="8" width="13.5546875" bestFit="1" customWidth="1"/>
    <col min="9" max="9" width="16.33203125" bestFit="1" customWidth="1"/>
  </cols>
  <sheetData>
    <row r="1" spans="1:9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9" x14ac:dyDescent="0.3">
      <c r="A2" t="s">
        <v>9</v>
      </c>
      <c r="B2">
        <v>1</v>
      </c>
      <c r="C2">
        <v>2</v>
      </c>
      <c r="D2">
        <v>2</v>
      </c>
      <c r="E2">
        <v>3</v>
      </c>
      <c r="F2">
        <v>1</v>
      </c>
    </row>
    <row r="3" spans="1:9" x14ac:dyDescent="0.3">
      <c r="A3" t="s">
        <v>10</v>
      </c>
      <c r="B3">
        <v>2</v>
      </c>
      <c r="C3">
        <v>1</v>
      </c>
      <c r="D3">
        <v>3</v>
      </c>
      <c r="E3">
        <v>3</v>
      </c>
      <c r="F3">
        <v>2</v>
      </c>
    </row>
    <row r="4" spans="1:9" x14ac:dyDescent="0.3">
      <c r="A4" t="s">
        <v>11</v>
      </c>
      <c r="B4">
        <v>3</v>
      </c>
      <c r="C4">
        <v>4</v>
      </c>
      <c r="D4">
        <v>4</v>
      </c>
      <c r="E4">
        <v>5</v>
      </c>
      <c r="F4">
        <v>2</v>
      </c>
    </row>
    <row r="9" spans="1:9" x14ac:dyDescent="0.3">
      <c r="I9" s="2"/>
    </row>
    <row r="10" spans="1:9" x14ac:dyDescent="0.3">
      <c r="I10" s="2"/>
    </row>
    <row r="11" spans="1:9" x14ac:dyDescent="0.3">
      <c r="I11" s="2"/>
    </row>
    <row r="12" spans="1:9" x14ac:dyDescent="0.3">
      <c r="I12" s="2"/>
    </row>
    <row r="13" spans="1:9" x14ac:dyDescent="0.3">
      <c r="I13" s="2"/>
    </row>
    <row r="14" spans="1:9" x14ac:dyDescent="0.3">
      <c r="I14" s="2"/>
    </row>
    <row r="15" spans="1:9" x14ac:dyDescent="0.3">
      <c r="E15" t="s">
        <v>16</v>
      </c>
      <c r="F15" t="s">
        <v>17</v>
      </c>
    </row>
    <row r="16" spans="1:9" x14ac:dyDescent="0.3">
      <c r="D16" s="3" t="s">
        <v>9</v>
      </c>
    </row>
    <row r="17" spans="4:6" x14ac:dyDescent="0.3">
      <c r="D17" t="s">
        <v>10</v>
      </c>
      <c r="E17" s="2">
        <f>SQRT(($B$2-B3)^2+($C$2-C3)^2+($D$2-D3)^2+($E$2-E3)^2+($F$2-F3)^2)</f>
        <v>2</v>
      </c>
      <c r="F17">
        <f>PEARSON(B2:F2,B3:F3)</f>
        <v>0.42857142857142849</v>
      </c>
    </row>
    <row r="18" spans="4:6" x14ac:dyDescent="0.3">
      <c r="D18" t="s">
        <v>11</v>
      </c>
      <c r="E18" s="2">
        <f>SQRT(($B$2-B4)^2+($C$2-C4)^2+($D$2-D4)^2+($E$2-E4)^2+($F$2-F4)^2)</f>
        <v>4.1231056256176606</v>
      </c>
      <c r="F18">
        <f>PEARSON(B2:F2,B4:F4)</f>
        <v>0.9434563530497263</v>
      </c>
    </row>
    <row r="19" spans="4:6" x14ac:dyDescent="0.3">
      <c r="D19" t="s">
        <v>0</v>
      </c>
      <c r="E1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17" sqref="F17"/>
    </sheetView>
  </sheetViews>
  <sheetFormatPr defaultRowHeight="14.4" x14ac:dyDescent="0.3"/>
  <cols>
    <col min="1" max="1" width="13.5546875" bestFit="1" customWidth="1"/>
    <col min="2" max="2" width="15.88671875" bestFit="1" customWidth="1"/>
    <col min="3" max="3" width="16.21875" bestFit="1" customWidth="1"/>
    <col min="4" max="4" width="17.6640625" bestFit="1" customWidth="1"/>
    <col min="5" max="5" width="17.21875" bestFit="1" customWidth="1"/>
    <col min="6" max="6" width="18.44140625" bestFit="1" customWidth="1"/>
    <col min="7" max="7" width="15.77734375" bestFit="1" customWidth="1"/>
  </cols>
  <sheetData>
    <row r="1" spans="1:7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t="s">
        <v>9</v>
      </c>
      <c r="B2">
        <v>2.5</v>
      </c>
      <c r="C2">
        <v>3.5</v>
      </c>
      <c r="D2">
        <v>3</v>
      </c>
      <c r="E2">
        <v>3.5</v>
      </c>
      <c r="F2">
        <v>2.5</v>
      </c>
      <c r="G2">
        <v>3</v>
      </c>
    </row>
    <row r="3" spans="1:7" x14ac:dyDescent="0.3">
      <c r="A3" t="s">
        <v>10</v>
      </c>
      <c r="B3">
        <v>3</v>
      </c>
      <c r="C3">
        <v>3.5</v>
      </c>
      <c r="D3">
        <v>1.5</v>
      </c>
      <c r="E3">
        <v>5</v>
      </c>
      <c r="F3">
        <v>3.5</v>
      </c>
      <c r="G3">
        <v>3</v>
      </c>
    </row>
    <row r="4" spans="1:7" x14ac:dyDescent="0.3">
      <c r="A4" t="s">
        <v>11</v>
      </c>
      <c r="B4">
        <v>2.5</v>
      </c>
      <c r="C4">
        <v>3</v>
      </c>
      <c r="E4">
        <v>3.5</v>
      </c>
      <c r="G4">
        <v>4</v>
      </c>
    </row>
    <row r="5" spans="1:7" x14ac:dyDescent="0.3">
      <c r="A5" t="s">
        <v>12</v>
      </c>
      <c r="C5">
        <v>3.5</v>
      </c>
      <c r="D5">
        <v>3</v>
      </c>
      <c r="E5">
        <v>4</v>
      </c>
      <c r="F5">
        <v>2.5</v>
      </c>
      <c r="G5">
        <v>4.5</v>
      </c>
    </row>
    <row r="6" spans="1:7" x14ac:dyDescent="0.3">
      <c r="A6" t="s">
        <v>13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</row>
    <row r="7" spans="1:7" x14ac:dyDescent="0.3">
      <c r="A7" t="s">
        <v>14</v>
      </c>
      <c r="B7">
        <v>3</v>
      </c>
      <c r="C7">
        <v>4</v>
      </c>
      <c r="E7">
        <v>5</v>
      </c>
      <c r="F7">
        <v>3.5</v>
      </c>
      <c r="G7">
        <v>3</v>
      </c>
    </row>
    <row r="8" spans="1:7" x14ac:dyDescent="0.3">
      <c r="A8" t="s">
        <v>15</v>
      </c>
      <c r="C8">
        <v>4.5</v>
      </c>
      <c r="E8">
        <v>4</v>
      </c>
      <c r="F8">
        <v>1</v>
      </c>
    </row>
    <row r="15" spans="1:7" x14ac:dyDescent="0.3">
      <c r="E15" s="4"/>
    </row>
    <row r="16" spans="1:7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R15" sqref="R15"/>
    </sheetView>
  </sheetViews>
  <sheetFormatPr defaultRowHeight="14.4" x14ac:dyDescent="0.3"/>
  <cols>
    <col min="1" max="1" width="31.77734375" customWidth="1"/>
    <col min="2" max="2" width="6.21875" bestFit="1" customWidth="1"/>
    <col min="3" max="3" width="9.33203125" bestFit="1" customWidth="1"/>
    <col min="5" max="5" width="7.6640625" bestFit="1" customWidth="1"/>
    <col min="7" max="7" width="5.77734375" bestFit="1" customWidth="1"/>
    <col min="8" max="8" width="6.44140625" bestFit="1" customWidth="1"/>
    <col min="9" max="9" width="7.21875" bestFit="1" customWidth="1"/>
    <col min="10" max="10" width="6.44140625" bestFit="1" customWidth="1"/>
    <col min="11" max="11" width="7.21875" bestFit="1" customWidth="1"/>
    <col min="12" max="12" width="7.5546875" bestFit="1" customWidth="1"/>
    <col min="14" max="14" width="5.21875" bestFit="1" customWidth="1"/>
    <col min="15" max="15" width="6.6640625" bestFit="1" customWidth="1"/>
    <col min="16" max="16" width="4.44140625" bestFit="1" customWidth="1"/>
    <col min="17" max="17" width="10.109375" customWidth="1"/>
  </cols>
  <sheetData>
    <row r="1" spans="1:16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 t="s">
        <v>49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3">
      <c r="A3" t="s">
        <v>50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3">
      <c r="A4" t="s">
        <v>51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3">
      <c r="A5" t="s">
        <v>31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3">
      <c r="A6" t="s">
        <v>32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3">
      <c r="A7" t="s">
        <v>52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3">
      <c r="A8" t="s">
        <v>53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3">
      <c r="A9" t="s">
        <v>54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3">
      <c r="A10" t="s">
        <v>55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3">
      <c r="A11" t="s">
        <v>56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3">
      <c r="A12" t="s">
        <v>57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3">
      <c r="A14" t="s">
        <v>59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3.8" customHeight="1" x14ac:dyDescent="0.3">
      <c r="A15" t="s">
        <v>60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8" spans="1:4" x14ac:dyDescent="0.3">
      <c r="A18" s="22" t="s">
        <v>49</v>
      </c>
      <c r="B18" s="22"/>
      <c r="C18" s="22"/>
      <c r="D18" s="22"/>
    </row>
    <row r="19" spans="1:4" x14ac:dyDescent="0.3">
      <c r="A19" t="s">
        <v>49</v>
      </c>
      <c r="C19">
        <f t="shared" ref="C19:C32" si="0">SUM(B2:P2)</f>
        <v>6</v>
      </c>
      <c r="D19" s="2"/>
    </row>
    <row r="20" spans="1:4" x14ac:dyDescent="0.3">
      <c r="A20" t="s">
        <v>50</v>
      </c>
      <c r="B20">
        <f t="shared" ref="B20:B32" si="1">SUMPRODUCT($B$2:$P$2,B3:P3)</f>
        <v>3</v>
      </c>
      <c r="C20">
        <f t="shared" si="0"/>
        <v>6</v>
      </c>
      <c r="D20" s="2">
        <f>B20/($C$19+C20 -B20)</f>
        <v>0.33333333333333331</v>
      </c>
    </row>
    <row r="21" spans="1:4" x14ac:dyDescent="0.3">
      <c r="A21" t="s">
        <v>51</v>
      </c>
      <c r="B21">
        <f t="shared" si="1"/>
        <v>3</v>
      </c>
      <c r="C21">
        <f t="shared" si="0"/>
        <v>6</v>
      </c>
      <c r="D21" s="2">
        <f t="shared" ref="D21:D32" si="2">B21/($C$19+C21 -B21)</f>
        <v>0.33333333333333331</v>
      </c>
    </row>
    <row r="22" spans="1:4" x14ac:dyDescent="0.3">
      <c r="A22" t="s">
        <v>31</v>
      </c>
      <c r="B22">
        <f t="shared" si="1"/>
        <v>1</v>
      </c>
      <c r="C22">
        <f t="shared" si="0"/>
        <v>5</v>
      </c>
      <c r="D22" s="2">
        <f t="shared" si="2"/>
        <v>0.1</v>
      </c>
    </row>
    <row r="23" spans="1:4" x14ac:dyDescent="0.3">
      <c r="A23" t="s">
        <v>32</v>
      </c>
      <c r="B23">
        <f t="shared" si="1"/>
        <v>2</v>
      </c>
      <c r="C23">
        <f t="shared" si="0"/>
        <v>5</v>
      </c>
      <c r="D23" s="2">
        <f t="shared" si="2"/>
        <v>0.22222222222222221</v>
      </c>
    </row>
    <row r="24" spans="1:4" x14ac:dyDescent="0.3">
      <c r="A24" t="s">
        <v>52</v>
      </c>
      <c r="B24">
        <f t="shared" si="1"/>
        <v>5</v>
      </c>
      <c r="C24">
        <f t="shared" si="0"/>
        <v>5</v>
      </c>
      <c r="D24" s="10">
        <f t="shared" si="2"/>
        <v>0.83333333333333337</v>
      </c>
    </row>
    <row r="25" spans="1:4" x14ac:dyDescent="0.3">
      <c r="A25" t="s">
        <v>53</v>
      </c>
      <c r="B25">
        <f t="shared" si="1"/>
        <v>3</v>
      </c>
      <c r="C25">
        <f t="shared" si="0"/>
        <v>5</v>
      </c>
      <c r="D25" s="2">
        <f t="shared" si="2"/>
        <v>0.375</v>
      </c>
    </row>
    <row r="26" spans="1:4" x14ac:dyDescent="0.3">
      <c r="A26" t="s">
        <v>54</v>
      </c>
      <c r="B26">
        <f t="shared" si="1"/>
        <v>5</v>
      </c>
      <c r="C26">
        <f t="shared" si="0"/>
        <v>5</v>
      </c>
      <c r="D26" s="10">
        <f t="shared" si="2"/>
        <v>0.83333333333333337</v>
      </c>
    </row>
    <row r="27" spans="1:4" x14ac:dyDescent="0.3">
      <c r="A27" t="s">
        <v>55</v>
      </c>
      <c r="B27">
        <f t="shared" si="1"/>
        <v>3</v>
      </c>
      <c r="C27">
        <f t="shared" si="0"/>
        <v>5</v>
      </c>
      <c r="D27" s="2">
        <f t="shared" si="2"/>
        <v>0.375</v>
      </c>
    </row>
    <row r="28" spans="1:4" x14ac:dyDescent="0.3">
      <c r="A28" t="s">
        <v>56</v>
      </c>
      <c r="B28">
        <f t="shared" si="1"/>
        <v>3</v>
      </c>
      <c r="C28">
        <f t="shared" si="0"/>
        <v>5</v>
      </c>
      <c r="D28" s="2">
        <f t="shared" si="2"/>
        <v>0.375</v>
      </c>
    </row>
    <row r="29" spans="1:4" x14ac:dyDescent="0.3">
      <c r="A29" t="s">
        <v>57</v>
      </c>
      <c r="B29">
        <f t="shared" si="1"/>
        <v>1</v>
      </c>
      <c r="C29">
        <f t="shared" si="0"/>
        <v>5</v>
      </c>
      <c r="D29" s="2">
        <f t="shared" si="2"/>
        <v>0.1</v>
      </c>
    </row>
    <row r="30" spans="1:4" x14ac:dyDescent="0.3">
      <c r="A30" t="s">
        <v>58</v>
      </c>
      <c r="B30">
        <f t="shared" si="1"/>
        <v>3</v>
      </c>
      <c r="C30">
        <f t="shared" si="0"/>
        <v>5</v>
      </c>
      <c r="D30" s="2">
        <f t="shared" si="2"/>
        <v>0.375</v>
      </c>
    </row>
    <row r="31" spans="1:4" x14ac:dyDescent="0.3">
      <c r="A31" t="s">
        <v>59</v>
      </c>
      <c r="B31">
        <f t="shared" si="1"/>
        <v>1</v>
      </c>
      <c r="C31">
        <f t="shared" si="0"/>
        <v>5</v>
      </c>
      <c r="D31" s="2">
        <f t="shared" si="2"/>
        <v>0.1</v>
      </c>
    </row>
    <row r="32" spans="1:4" x14ac:dyDescent="0.3">
      <c r="A32" t="s">
        <v>60</v>
      </c>
      <c r="B32">
        <f t="shared" si="1"/>
        <v>2</v>
      </c>
      <c r="C32">
        <f t="shared" si="0"/>
        <v>5</v>
      </c>
      <c r="D32" s="2">
        <f t="shared" si="2"/>
        <v>0.22222222222222221</v>
      </c>
    </row>
  </sheetData>
  <mergeCells count="1"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Association Rules</vt:lpstr>
      <vt:lpstr>UBCF - Euclidean</vt:lpstr>
      <vt:lpstr>UBCF - Cosine</vt:lpstr>
      <vt:lpstr>UBCF - Pearson</vt:lpstr>
      <vt:lpstr>IBCF</vt:lpstr>
      <vt:lpstr>Content Based Filtering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manaranjan</dc:creator>
  <cp:lastModifiedBy>manaranjan</cp:lastModifiedBy>
  <dcterms:created xsi:type="dcterms:W3CDTF">2015-11-28T09:39:53Z</dcterms:created>
  <dcterms:modified xsi:type="dcterms:W3CDTF">2016-07-14T08:11:32Z</dcterms:modified>
</cp:coreProperties>
</file>