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8560" yWindow="-2920" windowWidth="27020" windowHeight="20000" tabRatio="500" activeTab="7"/>
  </bookViews>
  <sheets>
    <sheet name="工作表1" sheetId="1" r:id="rId1"/>
    <sheet name="2015" sheetId="2" r:id="rId2"/>
    <sheet name="公司款" sheetId="3" r:id="rId3"/>
    <sheet name="2016" sheetId="4" r:id="rId4"/>
    <sheet name="2017" sheetId="5" r:id="rId5"/>
    <sheet name="工作表2" sheetId="6" r:id="rId6"/>
    <sheet name="工作表3" sheetId="7" r:id="rId7"/>
    <sheet name="201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8" l="1"/>
  <c r="F67" i="8"/>
  <c r="F68" i="8"/>
  <c r="F69" i="8"/>
  <c r="F70" i="8"/>
  <c r="F71" i="8"/>
  <c r="F72" i="8"/>
  <c r="F63" i="8"/>
  <c r="F64" i="8"/>
  <c r="F65" i="8"/>
  <c r="H63" i="8"/>
  <c r="L63" i="8"/>
  <c r="L64" i="8"/>
  <c r="F56" i="8"/>
  <c r="F57" i="8"/>
  <c r="F58" i="8"/>
  <c r="F59" i="8"/>
  <c r="F60" i="8"/>
  <c r="F61" i="8"/>
  <c r="F50" i="8"/>
  <c r="F51" i="8"/>
  <c r="F52" i="8"/>
  <c r="F53" i="8"/>
  <c r="F54" i="8"/>
  <c r="H54" i="8"/>
  <c r="F43" i="8"/>
  <c r="F44" i="8"/>
  <c r="F45" i="8"/>
  <c r="F46" i="8"/>
  <c r="F47" i="8"/>
  <c r="F34" i="8"/>
  <c r="F35" i="8"/>
  <c r="F36" i="8"/>
  <c r="F37" i="8"/>
  <c r="F38" i="8"/>
  <c r="F39" i="8"/>
  <c r="F40" i="8"/>
  <c r="F41" i="8"/>
  <c r="I41" i="8"/>
  <c r="F20" i="8"/>
  <c r="F21" i="8"/>
  <c r="F22" i="8"/>
  <c r="F23" i="8"/>
  <c r="F24" i="8"/>
  <c r="F25" i="8"/>
  <c r="F26" i="8"/>
  <c r="F27" i="8"/>
  <c r="H30" i="8"/>
  <c r="F28" i="8"/>
  <c r="F29" i="8"/>
  <c r="F31" i="8"/>
  <c r="J31" i="8"/>
  <c r="K28" i="8"/>
  <c r="H28" i="8"/>
  <c r="H29" i="8"/>
  <c r="F3" i="8"/>
  <c r="F4" i="8"/>
  <c r="F5" i="8"/>
  <c r="F6" i="8"/>
  <c r="F7" i="8"/>
  <c r="F8" i="8"/>
  <c r="F9" i="8"/>
  <c r="F10" i="8"/>
  <c r="I10" i="8"/>
  <c r="L64" i="5"/>
  <c r="L63" i="5"/>
  <c r="H63" i="5"/>
  <c r="H54" i="5"/>
  <c r="F56" i="6"/>
  <c r="F43" i="6"/>
  <c r="F78" i="6"/>
  <c r="F67" i="6"/>
  <c r="F68" i="6"/>
  <c r="F69" i="6"/>
  <c r="F70" i="6"/>
  <c r="F71" i="6"/>
  <c r="F72" i="6"/>
  <c r="F63" i="6"/>
  <c r="F64" i="6"/>
  <c r="F65" i="6"/>
  <c r="F50" i="6"/>
  <c r="F34" i="6"/>
  <c r="F20" i="6"/>
  <c r="F3" i="6"/>
  <c r="I10" i="5"/>
  <c r="F5" i="5"/>
  <c r="F10" i="5"/>
  <c r="J31" i="5"/>
  <c r="I41" i="5"/>
  <c r="F9" i="5"/>
  <c r="F78" i="5"/>
  <c r="F60" i="5"/>
  <c r="F56" i="5"/>
  <c r="F57" i="5"/>
  <c r="F58" i="5"/>
  <c r="F59" i="5"/>
  <c r="F61" i="5"/>
  <c r="F20" i="5"/>
  <c r="F21" i="5"/>
  <c r="F22" i="5"/>
  <c r="F23" i="5"/>
  <c r="F24" i="5"/>
  <c r="F25" i="5"/>
  <c r="F26" i="5"/>
  <c r="F27" i="5"/>
  <c r="H30" i="5"/>
  <c r="F28" i="5"/>
  <c r="F29" i="5"/>
  <c r="F31" i="5"/>
  <c r="F34" i="5"/>
  <c r="F35" i="5"/>
  <c r="F36" i="5"/>
  <c r="F37" i="5"/>
  <c r="F38" i="5"/>
  <c r="F39" i="5"/>
  <c r="F40" i="5"/>
  <c r="F41" i="5"/>
  <c r="K28" i="5"/>
  <c r="H28" i="5"/>
  <c r="H29" i="5"/>
  <c r="F43" i="5"/>
  <c r="F44" i="5"/>
  <c r="F45" i="5"/>
  <c r="F46" i="5"/>
  <c r="F47" i="5"/>
  <c r="F50" i="5"/>
  <c r="F51" i="5"/>
  <c r="F52" i="5"/>
  <c r="F53" i="5"/>
  <c r="F54" i="5"/>
  <c r="F63" i="5"/>
  <c r="F64" i="5"/>
  <c r="F65" i="5"/>
  <c r="F67" i="5"/>
  <c r="F68" i="5"/>
  <c r="F69" i="5"/>
  <c r="F70" i="5"/>
  <c r="F71" i="5"/>
  <c r="F72" i="5"/>
  <c r="F8" i="5"/>
  <c r="F7" i="5"/>
  <c r="F6" i="5"/>
  <c r="F4" i="5"/>
  <c r="F3" i="5"/>
  <c r="F19" i="4"/>
  <c r="F20" i="4"/>
  <c r="F14" i="4"/>
  <c r="F15" i="4"/>
  <c r="F16" i="4"/>
  <c r="F17" i="4"/>
  <c r="F18" i="4"/>
  <c r="F3" i="4"/>
  <c r="F4" i="4"/>
  <c r="F5" i="4"/>
  <c r="F6" i="4"/>
  <c r="F7" i="4"/>
  <c r="F51" i="4"/>
  <c r="F52" i="4"/>
  <c r="F53" i="4"/>
  <c r="F54" i="4"/>
  <c r="F55" i="4"/>
  <c r="F23" i="4"/>
  <c r="F24" i="4"/>
  <c r="F25" i="4"/>
  <c r="F26" i="4"/>
  <c r="F30" i="4"/>
  <c r="F31" i="4"/>
  <c r="F32" i="4"/>
  <c r="F33" i="4"/>
  <c r="F37" i="4"/>
  <c r="F38" i="4"/>
  <c r="F39" i="4"/>
  <c r="F40" i="4"/>
  <c r="F43" i="4"/>
  <c r="F44" i="4"/>
  <c r="F45" i="4"/>
  <c r="F46" i="4"/>
  <c r="F48" i="4"/>
  <c r="F24" i="2"/>
  <c r="F25" i="2"/>
  <c r="F26" i="2"/>
  <c r="F31" i="2"/>
  <c r="F32" i="2"/>
  <c r="F33" i="2"/>
  <c r="F35" i="2"/>
  <c r="F38" i="2"/>
  <c r="F9" i="2"/>
  <c r="G9" i="2"/>
  <c r="B22" i="2"/>
  <c r="F19" i="2"/>
  <c r="F20" i="2"/>
  <c r="F21" i="2"/>
  <c r="F22" i="2"/>
  <c r="G22" i="2"/>
  <c r="F12" i="2"/>
  <c r="F13" i="2"/>
  <c r="F14" i="2"/>
  <c r="F15" i="2"/>
  <c r="F16" i="2"/>
  <c r="F17" i="2"/>
  <c r="F3" i="2"/>
  <c r="F4" i="2"/>
  <c r="F5" i="2"/>
  <c r="F6" i="2"/>
  <c r="F7" i="2"/>
  <c r="B38" i="2"/>
  <c r="B41" i="2"/>
</calcChain>
</file>

<file path=xl/sharedStrings.xml><?xml version="1.0" encoding="utf-8"?>
<sst xmlns="http://schemas.openxmlformats.org/spreadsheetml/2006/main" count="150" uniqueCount="51">
  <si>
    <t>刘小琼</t>
    <phoneticPr fontId="1" type="noConversion"/>
  </si>
  <si>
    <t>刘华文</t>
    <phoneticPr fontId="1" type="noConversion"/>
  </si>
  <si>
    <t>时间</t>
    <phoneticPr fontId="1" type="noConversion"/>
  </si>
  <si>
    <t>于凤菊</t>
    <phoneticPr fontId="1" type="noConversion"/>
  </si>
  <si>
    <t>利率</t>
    <phoneticPr fontId="1" type="noConversion"/>
  </si>
  <si>
    <t>刘小琼</t>
    <phoneticPr fontId="1" type="noConversion"/>
  </si>
  <si>
    <t>姓名</t>
    <phoneticPr fontId="1" type="noConversion"/>
  </si>
  <si>
    <t>金额</t>
    <phoneticPr fontId="1" type="noConversion"/>
  </si>
  <si>
    <t>起</t>
    <phoneticPr fontId="1" type="noConversion"/>
  </si>
  <si>
    <t>止</t>
    <phoneticPr fontId="1" type="noConversion"/>
  </si>
  <si>
    <t>利息</t>
    <phoneticPr fontId="1" type="noConversion"/>
  </si>
  <si>
    <t>年利息</t>
    <phoneticPr fontId="1" type="noConversion"/>
  </si>
  <si>
    <t>刘华文</t>
    <phoneticPr fontId="1" type="noConversion"/>
  </si>
  <si>
    <t>陈秀英</t>
    <phoneticPr fontId="1" type="noConversion"/>
  </si>
  <si>
    <t>于凤菊</t>
    <phoneticPr fontId="1" type="noConversion"/>
  </si>
  <si>
    <t>于迎春</t>
    <phoneticPr fontId="1" type="noConversion"/>
  </si>
  <si>
    <t>于凤娟</t>
    <phoneticPr fontId="1" type="noConversion"/>
  </si>
  <si>
    <t>合计</t>
    <phoneticPr fontId="1" type="noConversion"/>
  </si>
  <si>
    <t>本利</t>
    <phoneticPr fontId="1" type="noConversion"/>
  </si>
  <si>
    <t>总计</t>
    <phoneticPr fontId="1" type="noConversion"/>
  </si>
  <si>
    <t>刘华武</t>
    <phoneticPr fontId="1" type="noConversion"/>
  </si>
  <si>
    <t>合计</t>
    <phoneticPr fontId="1" type="noConversion"/>
  </si>
  <si>
    <t>440000转</t>
    <phoneticPr fontId="1" type="noConversion"/>
  </si>
  <si>
    <t>120000转</t>
    <phoneticPr fontId="1" type="noConversion"/>
  </si>
  <si>
    <t>熊华川</t>
    <phoneticPr fontId="1" type="noConversion"/>
  </si>
  <si>
    <t>合计</t>
    <phoneticPr fontId="1" type="noConversion"/>
  </si>
  <si>
    <t>刘金兰</t>
    <phoneticPr fontId="1" type="noConversion"/>
  </si>
  <si>
    <t>取</t>
    <phoneticPr fontId="1" type="noConversion"/>
  </si>
  <si>
    <t>转</t>
    <phoneticPr fontId="1" type="noConversion"/>
  </si>
  <si>
    <t>转</t>
    <phoneticPr fontId="1" type="noConversion"/>
  </si>
  <si>
    <t>新存</t>
    <phoneticPr fontId="1" type="noConversion"/>
  </si>
  <si>
    <t>取6282转20000</t>
    <phoneticPr fontId="1" type="noConversion"/>
  </si>
  <si>
    <t>转</t>
    <phoneticPr fontId="1" type="noConversion"/>
  </si>
  <si>
    <t>转</t>
    <phoneticPr fontId="1" type="noConversion"/>
  </si>
  <si>
    <t>2015年底投资8w的本息</t>
    <phoneticPr fontId="1" type="noConversion"/>
  </si>
  <si>
    <t>2016年底投资8w的本息</t>
    <phoneticPr fontId="1" type="noConversion"/>
  </si>
  <si>
    <t>2017年底投资8w的本息</t>
    <phoneticPr fontId="1" type="noConversion"/>
  </si>
  <si>
    <t>投资款本息</t>
    <phoneticPr fontId="1" type="noConversion"/>
  </si>
  <si>
    <t>取10000</t>
    <phoneticPr fontId="1" type="noConversion"/>
  </si>
  <si>
    <t>合计</t>
    <phoneticPr fontId="1" type="noConversion"/>
  </si>
  <si>
    <t>取4827存10000</t>
    <phoneticPr fontId="1" type="noConversion"/>
  </si>
  <si>
    <t>转</t>
    <phoneticPr fontId="1" type="noConversion"/>
  </si>
  <si>
    <t>刘忠秀</t>
    <phoneticPr fontId="1" type="noConversion"/>
  </si>
  <si>
    <t>取4000转20000</t>
    <phoneticPr fontId="1" type="noConversion"/>
  </si>
  <si>
    <t>44w扣16w股本金</t>
    <phoneticPr fontId="1" type="noConversion"/>
  </si>
  <si>
    <t>16w转为股本金</t>
    <phoneticPr fontId="1" type="noConversion"/>
  </si>
  <si>
    <t>2017/7/1   16万股本金</t>
    <phoneticPr fontId="1" type="noConversion"/>
  </si>
  <si>
    <t>合计</t>
    <phoneticPr fontId="1" type="noConversion"/>
  </si>
  <si>
    <t>合计</t>
    <phoneticPr fontId="1" type="noConversion"/>
  </si>
  <si>
    <t>只剩20万</t>
    <phoneticPr fontId="1" type="noConversion"/>
  </si>
  <si>
    <t>28w扣16w股本金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</si>
</sst>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4" fillId="0" borderId="0" xfId="0" applyNumberFormat="1" applyFont="1"/>
  </cellXfs>
  <cellStyles count="14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18" sqref="C18"/>
    </sheetView>
  </sheetViews>
  <sheetFormatPr baseColWidth="10" defaultColWidth="11" defaultRowHeight="15" x14ac:dyDescent="0"/>
  <cols>
    <col min="4" max="4" width="18.83203125" customWidth="1"/>
    <col min="5" max="5" width="25.5" customWidth="1"/>
  </cols>
  <sheetData>
    <row r="2" spans="1:4">
      <c r="C2" t="s">
        <v>2</v>
      </c>
      <c r="D2" t="s">
        <v>4</v>
      </c>
    </row>
    <row r="3" spans="1:4">
      <c r="A3" t="s">
        <v>0</v>
      </c>
      <c r="B3">
        <v>182520</v>
      </c>
      <c r="C3" s="1">
        <v>41640</v>
      </c>
      <c r="D3" s="2">
        <v>0.08</v>
      </c>
    </row>
    <row r="4" spans="1:4">
      <c r="A4" t="s">
        <v>1</v>
      </c>
      <c r="B4">
        <v>250280</v>
      </c>
      <c r="C4" s="1">
        <v>41640</v>
      </c>
      <c r="D4" s="2">
        <v>0.08</v>
      </c>
    </row>
    <row r="5" spans="1:4">
      <c r="A5" t="s">
        <v>3</v>
      </c>
      <c r="B5">
        <v>110000</v>
      </c>
      <c r="C5" s="1">
        <v>41395</v>
      </c>
      <c r="D5" s="2">
        <v>0.08</v>
      </c>
    </row>
    <row r="6" spans="1:4">
      <c r="A6" t="s">
        <v>3</v>
      </c>
      <c r="B6">
        <v>56000</v>
      </c>
      <c r="D6" s="2">
        <v>0.08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zoomScale="200" zoomScaleNormal="200" zoomScalePageLayoutView="200" workbookViewId="0">
      <selection activeCell="B26" sqref="B26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2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97320</v>
      </c>
      <c r="C3" s="1">
        <v>42125</v>
      </c>
      <c r="D3" s="1">
        <v>42369</v>
      </c>
      <c r="E3" s="2">
        <v>0.08</v>
      </c>
      <c r="F3" s="3">
        <f>(D3-C3+1)*B3*E3/365</f>
        <v>5225.9506849315067</v>
      </c>
    </row>
    <row r="4" spans="1:7">
      <c r="B4">
        <v>440000</v>
      </c>
      <c r="C4" s="1">
        <v>42005</v>
      </c>
      <c r="D4" s="1">
        <v>42216</v>
      </c>
      <c r="E4" s="2">
        <v>0.08</v>
      </c>
      <c r="F4" s="3">
        <f>(D4-C4+1)*B4*E4/365</f>
        <v>20444.931506849316</v>
      </c>
    </row>
    <row r="5" spans="1:7">
      <c r="A5" t="s">
        <v>22</v>
      </c>
      <c r="B5">
        <v>360000</v>
      </c>
      <c r="C5" s="1">
        <v>42217</v>
      </c>
      <c r="D5" s="1">
        <v>42369</v>
      </c>
      <c r="E5" s="2">
        <v>0.08</v>
      </c>
      <c r="F5" s="3">
        <f>(D5-C5+1)*B5*E5/365</f>
        <v>12072.328767123288</v>
      </c>
    </row>
    <row r="6" spans="1:7">
      <c r="B6">
        <v>37554</v>
      </c>
      <c r="C6" s="1">
        <v>42005</v>
      </c>
      <c r="D6" s="1">
        <v>42369</v>
      </c>
      <c r="E6" s="2">
        <v>0.08</v>
      </c>
      <c r="F6" s="3">
        <f>(D6-C6+1)*B6*E6/365</f>
        <v>3004.32</v>
      </c>
      <c r="G6" s="3"/>
    </row>
    <row r="7" spans="1:7">
      <c r="C7" s="1"/>
      <c r="D7" s="1"/>
      <c r="E7" s="2"/>
      <c r="F7" s="3">
        <f>SUM(F3:F6)</f>
        <v>40747.530958904114</v>
      </c>
      <c r="G7" s="3"/>
    </row>
    <row r="8" spans="1:7">
      <c r="G8" s="3"/>
    </row>
    <row r="9" spans="1:7">
      <c r="A9" t="s">
        <v>20</v>
      </c>
      <c r="B9">
        <v>30000</v>
      </c>
      <c r="C9" s="1">
        <v>42234</v>
      </c>
      <c r="D9" s="1">
        <v>42369</v>
      </c>
      <c r="E9" s="2">
        <v>0.08</v>
      </c>
      <c r="F9" s="3">
        <f>(D9-C9+1)*B9*E9/365</f>
        <v>894.2465753424658</v>
      </c>
      <c r="G9" s="3">
        <f>B9+F9</f>
        <v>30894.246575342466</v>
      </c>
    </row>
    <row r="10" spans="1:7">
      <c r="G10" s="3"/>
    </row>
    <row r="12" spans="1:7">
      <c r="A12" t="s">
        <v>12</v>
      </c>
      <c r="B12">
        <v>250280</v>
      </c>
      <c r="C12" s="1">
        <v>42005</v>
      </c>
      <c r="D12" s="1">
        <v>42369</v>
      </c>
      <c r="E12" s="2">
        <v>0.08</v>
      </c>
      <c r="F12" s="3">
        <f>(D12-C12+1)*B12*E12/365</f>
        <v>20022.400000000001</v>
      </c>
    </row>
    <row r="13" spans="1:7">
      <c r="B13">
        <v>120000</v>
      </c>
      <c r="C13" s="1">
        <v>42005</v>
      </c>
      <c r="D13" s="1">
        <v>42216</v>
      </c>
      <c r="E13" s="2">
        <v>0.08</v>
      </c>
      <c r="F13" s="3">
        <f>(D13-C13+1)*B13*E13/365</f>
        <v>5575.8904109589039</v>
      </c>
    </row>
    <row r="14" spans="1:7">
      <c r="A14" t="s">
        <v>23</v>
      </c>
      <c r="B14">
        <v>40000</v>
      </c>
      <c r="C14" s="1">
        <v>42217</v>
      </c>
      <c r="D14" s="5">
        <v>42369</v>
      </c>
      <c r="E14" s="2">
        <v>0.08</v>
      </c>
      <c r="F14" s="3">
        <f>(D14-C14+1)*B14*E14/365</f>
        <v>1341.3698630136987</v>
      </c>
    </row>
    <row r="15" spans="1:7">
      <c r="B15">
        <v>300000</v>
      </c>
      <c r="C15" s="1">
        <v>42005</v>
      </c>
      <c r="D15" s="1">
        <v>42369</v>
      </c>
      <c r="E15" s="2">
        <v>0.08</v>
      </c>
      <c r="F15" s="3">
        <f>(D15-C15+1)*B15*E15/365</f>
        <v>24000</v>
      </c>
    </row>
    <row r="16" spans="1:7">
      <c r="B16">
        <v>39091</v>
      </c>
      <c r="C16" s="1">
        <v>42005</v>
      </c>
      <c r="D16" s="1">
        <v>42369</v>
      </c>
      <c r="E16" s="2">
        <v>0.08</v>
      </c>
      <c r="F16" s="3">
        <f>(D16-C16+1)*B16*E16/365</f>
        <v>3127.2799999999997</v>
      </c>
    </row>
    <row r="17" spans="1:8">
      <c r="F17" s="3">
        <f>SUM(F12:F16)</f>
        <v>54066.940273972607</v>
      </c>
      <c r="G17" s="3"/>
      <c r="H17" s="4"/>
    </row>
    <row r="18" spans="1:8">
      <c r="G18" s="3"/>
      <c r="H18" s="4"/>
    </row>
    <row r="19" spans="1:8">
      <c r="A19" t="s">
        <v>13</v>
      </c>
      <c r="B19">
        <v>20000</v>
      </c>
      <c r="C19" s="1">
        <v>42005</v>
      </c>
      <c r="D19" s="1">
        <v>42369</v>
      </c>
      <c r="E19" s="2">
        <v>0.08</v>
      </c>
      <c r="F19" s="3">
        <f>(D19-C19+1)*B19*E19/365</f>
        <v>1600</v>
      </c>
    </row>
    <row r="20" spans="1:8">
      <c r="B20">
        <v>30000</v>
      </c>
      <c r="C20" s="1">
        <v>42005</v>
      </c>
      <c r="D20" s="1">
        <v>42369</v>
      </c>
      <c r="E20" s="2">
        <v>0.08</v>
      </c>
      <c r="F20" s="3">
        <f>(D20-C20+1)*B20*E20/365</f>
        <v>2400</v>
      </c>
    </row>
    <row r="21" spans="1:8">
      <c r="B21">
        <v>2877</v>
      </c>
      <c r="C21" s="1">
        <v>42005</v>
      </c>
      <c r="D21" s="1">
        <v>42369</v>
      </c>
      <c r="E21" s="2">
        <v>0.08</v>
      </c>
      <c r="F21" s="3">
        <f>(D21-C21+1)*B21*E21/365</f>
        <v>230.16000000000003</v>
      </c>
    </row>
    <row r="22" spans="1:8">
      <c r="A22" t="s">
        <v>21</v>
      </c>
      <c r="B22">
        <f>SUM(B19:B21)</f>
        <v>52877</v>
      </c>
      <c r="F22" s="3">
        <f>SUM(F19:F21)</f>
        <v>4230.16</v>
      </c>
      <c r="G22" s="3">
        <f>B22+F22</f>
        <v>57107.16</v>
      </c>
    </row>
    <row r="24" spans="1:8">
      <c r="A24" t="s">
        <v>14</v>
      </c>
      <c r="B24">
        <v>269495</v>
      </c>
      <c r="C24" s="1">
        <v>42005</v>
      </c>
      <c r="D24" s="1">
        <v>42369</v>
      </c>
      <c r="E24" s="2">
        <v>0.08</v>
      </c>
      <c r="F24" s="3">
        <f>(D24-C24+1)*B24*E24/365</f>
        <v>21559.599999999999</v>
      </c>
    </row>
    <row r="25" spans="1:8">
      <c r="B25">
        <v>35000</v>
      </c>
      <c r="C25" s="1">
        <v>42164</v>
      </c>
      <c r="D25" s="1">
        <v>42369</v>
      </c>
      <c r="E25" s="2">
        <v>0.08</v>
      </c>
      <c r="F25" s="3">
        <f>(D25-C25+1)*B25*E25/365</f>
        <v>1580.2739726027398</v>
      </c>
    </row>
    <row r="26" spans="1:8">
      <c r="C26" s="1"/>
      <c r="D26" s="1"/>
      <c r="E26" s="2"/>
      <c r="F26" s="3">
        <f>SUM(F24:F25)</f>
        <v>23139.873972602738</v>
      </c>
    </row>
    <row r="27" spans="1:8">
      <c r="C27" s="1"/>
      <c r="D27" s="1"/>
      <c r="E27" s="2"/>
    </row>
    <row r="28" spans="1:8">
      <c r="C28" s="1"/>
      <c r="D28" s="1"/>
      <c r="E28" s="2"/>
    </row>
    <row r="31" spans="1:8">
      <c r="A31" t="s">
        <v>15</v>
      </c>
      <c r="B31">
        <v>100000</v>
      </c>
      <c r="C31" s="1">
        <v>42005</v>
      </c>
      <c r="D31" s="1">
        <v>42369</v>
      </c>
      <c r="E31" s="2">
        <v>0.08</v>
      </c>
      <c r="F31" s="3">
        <f>(D31-C31+1)*B31*E31/365</f>
        <v>8000</v>
      </c>
    </row>
    <row r="32" spans="1:8">
      <c r="B32">
        <v>6969</v>
      </c>
      <c r="C32" s="1">
        <v>42005</v>
      </c>
      <c r="D32" s="1">
        <v>42369</v>
      </c>
      <c r="E32" s="2">
        <v>0.08</v>
      </c>
      <c r="F32" s="3">
        <f>(D32-C32+1)*B32*E32/365</f>
        <v>557.5200000000001</v>
      </c>
    </row>
    <row r="33" spans="1:6">
      <c r="C33" s="1"/>
      <c r="D33" s="1"/>
      <c r="E33" s="2"/>
      <c r="F33" s="3">
        <f>SUM(F31:F32)</f>
        <v>8557.52</v>
      </c>
    </row>
    <row r="34" spans="1:6">
      <c r="C34" s="1"/>
      <c r="D34" s="1"/>
      <c r="E34" s="2"/>
    </row>
    <row r="35" spans="1:6">
      <c r="A35" t="s">
        <v>16</v>
      </c>
      <c r="B35">
        <v>70000</v>
      </c>
      <c r="C35" s="1">
        <v>42134</v>
      </c>
      <c r="D35" s="1">
        <v>42369</v>
      </c>
      <c r="E35" s="2">
        <v>0.08</v>
      </c>
      <c r="F35" s="3">
        <f>(D35-C35+1)*B35*E35/365</f>
        <v>3620.821917808219</v>
      </c>
    </row>
    <row r="36" spans="1:6">
      <c r="C36" s="1"/>
      <c r="D36" s="1"/>
      <c r="E36" s="2"/>
    </row>
    <row r="37" spans="1:6">
      <c r="C37" s="1"/>
      <c r="D37" s="1"/>
      <c r="E37" s="2"/>
    </row>
    <row r="38" spans="1:6">
      <c r="A38" t="s">
        <v>17</v>
      </c>
      <c r="B38">
        <f>SUM(B31:B37)</f>
        <v>176969</v>
      </c>
      <c r="F38" s="3">
        <f>F35+F36</f>
        <v>3620.821917808219</v>
      </c>
    </row>
    <row r="41" spans="1:6">
      <c r="A41" t="s">
        <v>19</v>
      </c>
      <c r="B41">
        <f>B38+B29+B20+B19+B17+B6</f>
        <v>264523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6"/>
  <sheetViews>
    <sheetView zoomScale="150" zoomScaleNormal="150" zoomScalePageLayoutView="150" workbookViewId="0">
      <selection activeCell="D17" sqref="D17"/>
    </sheetView>
  </sheetViews>
  <sheetFormatPr baseColWidth="10" defaultColWidth="11" defaultRowHeight="15" x14ac:dyDescent="0"/>
  <sheetData>
    <row r="6" spans="4:4">
      <c r="D6">
        <v>80000</v>
      </c>
    </row>
    <row r="7" spans="4:4">
      <c r="D7">
        <v>100000</v>
      </c>
    </row>
    <row r="8" spans="4:4">
      <c r="D8">
        <v>10713</v>
      </c>
    </row>
    <row r="9" spans="4:4">
      <c r="D9">
        <v>200000</v>
      </c>
    </row>
    <row r="10" spans="4:4">
      <c r="D10">
        <v>440000</v>
      </c>
    </row>
    <row r="11" spans="4:4">
      <c r="D11">
        <v>120000</v>
      </c>
    </row>
    <row r="12" spans="4:4">
      <c r="D12">
        <v>300000</v>
      </c>
    </row>
    <row r="13" spans="4:4">
      <c r="D13">
        <v>57000</v>
      </c>
    </row>
    <row r="14" spans="4:4">
      <c r="D14">
        <v>50000</v>
      </c>
    </row>
    <row r="15" spans="4:4">
      <c r="D15">
        <v>23710</v>
      </c>
    </row>
    <row r="16" spans="4:4">
      <c r="D16">
        <v>150000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2" zoomScale="200" zoomScaleNormal="200" zoomScalePageLayoutView="200" workbookViewId="0">
      <selection activeCell="E49" sqref="E49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8.6640625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17320</v>
      </c>
      <c r="C3" s="1">
        <v>42370</v>
      </c>
      <c r="D3" s="1">
        <v>42735</v>
      </c>
      <c r="E3" s="2">
        <v>0.08</v>
      </c>
      <c r="F3" s="3">
        <f>(D3-C3+1)*B3*E3/365</f>
        <v>1389.3961643835617</v>
      </c>
    </row>
    <row r="4" spans="1:7">
      <c r="B4">
        <v>440000</v>
      </c>
      <c r="C4" s="1">
        <v>42370</v>
      </c>
      <c r="D4" s="1">
        <v>42735</v>
      </c>
      <c r="E4" s="2">
        <v>0.08</v>
      </c>
      <c r="F4" s="3">
        <f>(D4-C4+1)*B4*E4/365</f>
        <v>35296.438356164384</v>
      </c>
    </row>
    <row r="5" spans="1:7">
      <c r="B5">
        <v>37554</v>
      </c>
      <c r="C5" s="1">
        <v>42370</v>
      </c>
      <c r="D5" s="1">
        <v>42735</v>
      </c>
      <c r="E5" s="2">
        <v>0.08</v>
      </c>
      <c r="F5" s="3">
        <f>(D5-C5+1)*B5*E5/365</f>
        <v>3012.5510136986304</v>
      </c>
      <c r="G5" s="3"/>
    </row>
    <row r="6" spans="1:7">
      <c r="B6">
        <v>40748</v>
      </c>
      <c r="C6" s="1">
        <v>42370</v>
      </c>
      <c r="D6" s="1">
        <v>42735</v>
      </c>
      <c r="E6" s="2">
        <v>0.08</v>
      </c>
      <c r="F6" s="3">
        <f>(D6-C6+1)*B6*E6/365</f>
        <v>3268.7710684931503</v>
      </c>
      <c r="G6" s="3"/>
    </row>
    <row r="7" spans="1:7">
      <c r="B7">
        <v>610000</v>
      </c>
      <c r="C7" s="1">
        <v>42582</v>
      </c>
      <c r="D7" s="1">
        <v>42725</v>
      </c>
      <c r="E7" s="2">
        <v>0.08</v>
      </c>
      <c r="F7" s="3">
        <f>(D7-C7+1)*B7*E7/365</f>
        <v>19252.602739726026</v>
      </c>
      <c r="G7" s="3"/>
    </row>
    <row r="8" spans="1:7">
      <c r="C8" s="1"/>
      <c r="D8" s="1"/>
      <c r="E8" s="2"/>
      <c r="F8" s="3">
        <v>62220</v>
      </c>
      <c r="G8" s="3" t="s">
        <v>28</v>
      </c>
    </row>
    <row r="9" spans="1:7">
      <c r="G9" s="3"/>
    </row>
    <row r="10" spans="1:7">
      <c r="A10" t="s">
        <v>20</v>
      </c>
      <c r="B10">
        <v>30000</v>
      </c>
      <c r="C10" s="1">
        <v>42370</v>
      </c>
      <c r="D10" s="1">
        <v>42735</v>
      </c>
      <c r="E10" s="2">
        <v>0.08</v>
      </c>
      <c r="F10" s="3">
        <v>2400</v>
      </c>
      <c r="G10" s="3" t="s">
        <v>27</v>
      </c>
    </row>
    <row r="11" spans="1:7">
      <c r="C11" s="1"/>
      <c r="D11" s="1"/>
      <c r="E11" s="2"/>
      <c r="G11" s="3"/>
    </row>
    <row r="12" spans="1:7">
      <c r="G12" s="3"/>
    </row>
    <row r="14" spans="1:7">
      <c r="A14" t="s">
        <v>12</v>
      </c>
      <c r="B14">
        <v>250280</v>
      </c>
      <c r="C14" s="1">
        <v>42370</v>
      </c>
      <c r="D14" s="1">
        <v>42735</v>
      </c>
      <c r="E14" s="2">
        <v>0.08</v>
      </c>
      <c r="F14" s="3">
        <f t="shared" ref="F14:F20" si="0">(D14-C14+1)*B14*E14/365</f>
        <v>20077.255890410961</v>
      </c>
    </row>
    <row r="15" spans="1:7">
      <c r="B15">
        <v>40000</v>
      </c>
      <c r="C15" s="1">
        <v>42370</v>
      </c>
      <c r="D15" s="1">
        <v>42735</v>
      </c>
      <c r="E15" s="2">
        <v>0.08</v>
      </c>
      <c r="F15" s="3">
        <f t="shared" si="0"/>
        <v>3208.7671232876714</v>
      </c>
    </row>
    <row r="16" spans="1:7">
      <c r="B16">
        <v>300000</v>
      </c>
      <c r="C16" s="1">
        <v>42370</v>
      </c>
      <c r="D16" s="1">
        <v>42735</v>
      </c>
      <c r="E16" s="2">
        <v>0.08</v>
      </c>
      <c r="F16" s="3">
        <f t="shared" si="0"/>
        <v>24065.753424657534</v>
      </c>
    </row>
    <row r="17" spans="1:8">
      <c r="B17">
        <v>40883</v>
      </c>
      <c r="C17" s="1">
        <v>42370</v>
      </c>
      <c r="D17" s="1">
        <v>42735</v>
      </c>
      <c r="E17" s="2">
        <v>0.08</v>
      </c>
      <c r="F17" s="3">
        <f t="shared" si="0"/>
        <v>3279.6006575342467</v>
      </c>
    </row>
    <row r="18" spans="1:8">
      <c r="B18">
        <v>20000</v>
      </c>
      <c r="C18" s="1">
        <v>42370</v>
      </c>
      <c r="D18" s="1">
        <v>42735</v>
      </c>
      <c r="E18" s="2">
        <v>0.08</v>
      </c>
      <c r="F18" s="3">
        <f t="shared" si="0"/>
        <v>1604.3835616438357</v>
      </c>
    </row>
    <row r="19" spans="1:8">
      <c r="B19">
        <v>20000</v>
      </c>
      <c r="C19" s="1">
        <v>42370</v>
      </c>
      <c r="D19" s="1">
        <v>42735</v>
      </c>
      <c r="E19" s="2">
        <v>0.08</v>
      </c>
      <c r="F19" s="3">
        <f t="shared" si="0"/>
        <v>1604.3835616438357</v>
      </c>
    </row>
    <row r="20" spans="1:8">
      <c r="B20">
        <v>55810</v>
      </c>
      <c r="C20" s="1">
        <v>42370</v>
      </c>
      <c r="D20" s="1">
        <v>42735</v>
      </c>
      <c r="E20" s="2">
        <v>0.08</v>
      </c>
      <c r="F20" s="3">
        <f t="shared" si="0"/>
        <v>4477.0323287671235</v>
      </c>
      <c r="G20" s="3"/>
      <c r="H20" s="4"/>
    </row>
    <row r="21" spans="1:8">
      <c r="C21" s="1"/>
      <c r="D21" s="1"/>
      <c r="E21" s="2"/>
      <c r="F21" s="3">
        <v>58305</v>
      </c>
      <c r="G21" s="3" t="s">
        <v>28</v>
      </c>
      <c r="H21" s="4"/>
    </row>
    <row r="22" spans="1:8">
      <c r="G22" s="3"/>
      <c r="H22" s="4"/>
    </row>
    <row r="23" spans="1:8">
      <c r="A23" t="s">
        <v>13</v>
      </c>
      <c r="B23">
        <v>20000</v>
      </c>
      <c r="C23" s="1">
        <v>42370</v>
      </c>
      <c r="D23" s="1">
        <v>42735</v>
      </c>
      <c r="E23" s="2">
        <v>0.08</v>
      </c>
      <c r="F23" s="3">
        <f>(D23-C23+1)*B23*E23/365</f>
        <v>1604.3835616438357</v>
      </c>
    </row>
    <row r="24" spans="1:8">
      <c r="B24">
        <v>30000</v>
      </c>
      <c r="C24" s="1">
        <v>42370</v>
      </c>
      <c r="D24" s="1">
        <v>42735</v>
      </c>
      <c r="E24" s="2">
        <v>0.08</v>
      </c>
      <c r="F24" s="3">
        <f>(D24-C24+1)*B24*E24/365</f>
        <v>2406.5753424657532</v>
      </c>
    </row>
    <row r="25" spans="1:8">
      <c r="B25">
        <v>2877</v>
      </c>
      <c r="C25" s="1">
        <v>42370</v>
      </c>
      <c r="D25" s="1">
        <v>42735</v>
      </c>
      <c r="E25" s="2">
        <v>0.08</v>
      </c>
      <c r="F25" s="3">
        <f>(D25-C25+1)*B25*E25/365</f>
        <v>230.79057534246576</v>
      </c>
    </row>
    <row r="26" spans="1:8">
      <c r="B26">
        <v>4231</v>
      </c>
      <c r="C26" s="1">
        <v>42370</v>
      </c>
      <c r="D26" s="1">
        <v>42735</v>
      </c>
      <c r="E26" s="2">
        <v>0.08</v>
      </c>
      <c r="F26" s="3">
        <f>(D26-C26+1)*B26*E26/365</f>
        <v>339.40734246575346</v>
      </c>
      <c r="G26" s="3"/>
    </row>
    <row r="27" spans="1:8">
      <c r="C27" s="1"/>
      <c r="D27" s="1"/>
      <c r="E27" s="2"/>
      <c r="F27" s="3">
        <v>4851</v>
      </c>
      <c r="G27" s="3" t="s">
        <v>29</v>
      </c>
    </row>
    <row r="28" spans="1:8">
      <c r="B28">
        <v>20000</v>
      </c>
      <c r="C28" s="1"/>
      <c r="D28" s="1"/>
      <c r="E28" s="2"/>
      <c r="G28" s="3" t="s">
        <v>30</v>
      </c>
    </row>
    <row r="30" spans="1:8">
      <c r="A30" t="s">
        <v>14</v>
      </c>
      <c r="B30">
        <v>269495</v>
      </c>
      <c r="C30" s="1">
        <v>42370</v>
      </c>
      <c r="D30" s="5">
        <v>42735</v>
      </c>
      <c r="E30" s="2">
        <v>0.08</v>
      </c>
      <c r="F30" s="3">
        <f>(D30-C30+1)*B30*E30/365</f>
        <v>21618.667397260277</v>
      </c>
    </row>
    <row r="31" spans="1:8">
      <c r="B31">
        <v>35000</v>
      </c>
      <c r="C31" s="1">
        <v>42370</v>
      </c>
      <c r="D31" s="5">
        <v>42735</v>
      </c>
      <c r="E31" s="2">
        <v>0.08</v>
      </c>
      <c r="F31" s="3">
        <f>(D31-C31+1)*B31*E31/365</f>
        <v>2807.6712328767121</v>
      </c>
    </row>
    <row r="32" spans="1:8">
      <c r="B32">
        <v>23139</v>
      </c>
      <c r="C32" s="1">
        <v>42370</v>
      </c>
      <c r="D32" s="5">
        <v>42735</v>
      </c>
      <c r="E32" s="2">
        <v>0.08</v>
      </c>
      <c r="F32" s="3">
        <f>(D32-C32+1)*B32*E32/365</f>
        <v>1856.1915616438357</v>
      </c>
    </row>
    <row r="33" spans="1:7">
      <c r="C33" s="1"/>
      <c r="D33" s="1"/>
      <c r="E33" s="2" t="s">
        <v>25</v>
      </c>
      <c r="F33" s="3">
        <f>SUM(F30:F32)</f>
        <v>26282.530191780825</v>
      </c>
      <c r="G33" t="s">
        <v>31</v>
      </c>
    </row>
    <row r="34" spans="1:7">
      <c r="C34" s="1"/>
      <c r="D34" s="1"/>
      <c r="E34" s="2"/>
    </row>
    <row r="37" spans="1:7">
      <c r="A37" t="s">
        <v>15</v>
      </c>
      <c r="B37">
        <v>100000</v>
      </c>
      <c r="C37" s="1">
        <v>42370</v>
      </c>
      <c r="D37" s="5">
        <v>42735</v>
      </c>
      <c r="E37" s="2">
        <v>0.08</v>
      </c>
      <c r="F37" s="3">
        <f>(D37-C37+1)*B37*E37/365</f>
        <v>8021.9178082191784</v>
      </c>
    </row>
    <row r="38" spans="1:7">
      <c r="B38">
        <v>6969</v>
      </c>
      <c r="C38" s="1">
        <v>42370</v>
      </c>
      <c r="D38" s="5">
        <v>42735</v>
      </c>
      <c r="E38" s="2">
        <v>0.08</v>
      </c>
      <c r="F38" s="3">
        <f>(D38-C38+1)*B38*E38/365</f>
        <v>559.04745205479458</v>
      </c>
    </row>
    <row r="39" spans="1:7">
      <c r="B39">
        <v>8558</v>
      </c>
      <c r="C39" s="1">
        <v>42370</v>
      </c>
      <c r="D39" s="5">
        <v>42735</v>
      </c>
      <c r="E39" s="2">
        <v>0.08</v>
      </c>
      <c r="F39" s="3">
        <f>(D39-C39+1)*B39*E39/365</f>
        <v>686.51572602739725</v>
      </c>
    </row>
    <row r="40" spans="1:7">
      <c r="C40" s="1"/>
      <c r="D40" s="1"/>
      <c r="E40" s="2"/>
      <c r="F40" s="3">
        <f>SUM(F37:F39)</f>
        <v>9267.4809863013706</v>
      </c>
      <c r="G40" t="s">
        <v>28</v>
      </c>
    </row>
    <row r="41" spans="1:7">
      <c r="C41" s="1"/>
      <c r="D41" s="1"/>
      <c r="E41" s="2"/>
    </row>
    <row r="42" spans="1:7">
      <c r="C42" s="1"/>
      <c r="D42" s="1"/>
      <c r="E42" s="2"/>
    </row>
    <row r="43" spans="1:7">
      <c r="A43" t="s">
        <v>16</v>
      </c>
      <c r="B43">
        <v>70000</v>
      </c>
      <c r="C43" s="1">
        <v>42370</v>
      </c>
      <c r="D43" s="1">
        <v>42735</v>
      </c>
      <c r="E43" s="2">
        <v>0.08</v>
      </c>
      <c r="F43" s="3">
        <f>(D43-C43+1)*B43*E43/365</f>
        <v>5615.3424657534242</v>
      </c>
    </row>
    <row r="44" spans="1:7">
      <c r="B44">
        <v>60000</v>
      </c>
      <c r="C44" s="1">
        <v>42565</v>
      </c>
      <c r="D44" s="1">
        <v>42735</v>
      </c>
      <c r="E44" s="2">
        <v>0.08</v>
      </c>
      <c r="F44" s="3">
        <f t="shared" ref="F44:F45" si="1">(D44-C44+1)*B44*E44/365</f>
        <v>2248.7671232876714</v>
      </c>
    </row>
    <row r="45" spans="1:7">
      <c r="B45">
        <v>40000</v>
      </c>
      <c r="C45" s="1">
        <v>42680</v>
      </c>
      <c r="D45" s="5">
        <v>42735</v>
      </c>
      <c r="E45" s="2">
        <v>0.08</v>
      </c>
      <c r="F45" s="3">
        <f t="shared" si="1"/>
        <v>490.95890410958901</v>
      </c>
    </row>
    <row r="46" spans="1:7">
      <c r="C46" s="1"/>
      <c r="D46" s="1"/>
      <c r="E46" s="2" t="s">
        <v>25</v>
      </c>
      <c r="F46" s="3">
        <f>SUM(F43:F45)</f>
        <v>8355.0684931506858</v>
      </c>
    </row>
    <row r="47" spans="1:7">
      <c r="C47" s="1"/>
      <c r="D47" s="1"/>
      <c r="E47" s="2"/>
    </row>
    <row r="48" spans="1:7">
      <c r="A48" t="s">
        <v>24</v>
      </c>
      <c r="B48">
        <v>300000</v>
      </c>
      <c r="C48" s="1">
        <v>42546</v>
      </c>
      <c r="D48" s="1">
        <v>42735</v>
      </c>
      <c r="E48" s="2">
        <v>0.08</v>
      </c>
      <c r="F48" s="3">
        <f>(D48-C48+1)*B48*E48/365</f>
        <v>12493.150684931506</v>
      </c>
      <c r="G48" t="s">
        <v>28</v>
      </c>
    </row>
    <row r="51" spans="1:7">
      <c r="A51" t="s">
        <v>26</v>
      </c>
      <c r="B51">
        <v>100000</v>
      </c>
      <c r="C51" s="1">
        <v>42370</v>
      </c>
      <c r="D51" s="1">
        <v>42735</v>
      </c>
      <c r="E51" s="2">
        <v>0.08</v>
      </c>
      <c r="F51" s="3">
        <f>(D51-C51+1)*B51*E51/365</f>
        <v>8021.9178082191784</v>
      </c>
    </row>
    <row r="52" spans="1:7">
      <c r="B52">
        <v>5348</v>
      </c>
      <c r="C52" s="1">
        <v>42370</v>
      </c>
      <c r="D52" s="1">
        <v>42735</v>
      </c>
      <c r="E52" s="2">
        <v>0.08</v>
      </c>
      <c r="F52" s="3">
        <f t="shared" ref="F52:F54" si="2">(D52-C52+1)*B52*E52/365</f>
        <v>429.01216438356164</v>
      </c>
    </row>
    <row r="53" spans="1:7">
      <c r="B53">
        <v>40000</v>
      </c>
      <c r="C53" s="1">
        <v>42392</v>
      </c>
      <c r="D53" s="1">
        <v>42735</v>
      </c>
      <c r="E53" s="2">
        <v>0.08</v>
      </c>
      <c r="F53" s="3">
        <f t="shared" si="2"/>
        <v>3015.8904109589039</v>
      </c>
    </row>
    <row r="54" spans="1:7">
      <c r="B54">
        <v>135000</v>
      </c>
      <c r="C54" s="1">
        <v>42436</v>
      </c>
      <c r="D54" s="1">
        <v>42735</v>
      </c>
      <c r="E54" s="2">
        <v>0.08</v>
      </c>
      <c r="F54" s="3">
        <f t="shared" si="2"/>
        <v>8876.7123287671238</v>
      </c>
    </row>
    <row r="55" spans="1:7">
      <c r="F55" s="3">
        <f>SUM(F51:F54)</f>
        <v>20343.532712328768</v>
      </c>
      <c r="G55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11" zoomScale="125" zoomScaleNormal="125" zoomScalePageLayoutView="125" workbookViewId="0">
      <selection activeCell="C21" sqref="A1:XFD1048576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42736</v>
      </c>
      <c r="D3" s="1">
        <v>43100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44</v>
      </c>
      <c r="B4">
        <v>280000</v>
      </c>
      <c r="C4" s="1">
        <v>42736</v>
      </c>
      <c r="D4" s="1">
        <v>43100</v>
      </c>
      <c r="E4" s="2">
        <v>0.08</v>
      </c>
      <c r="F4" s="3">
        <f t="shared" si="0"/>
        <v>22400</v>
      </c>
      <c r="I4">
        <v>280000</v>
      </c>
    </row>
    <row r="5" spans="1:9">
      <c r="A5" t="s">
        <v>45</v>
      </c>
      <c r="B5">
        <v>160000</v>
      </c>
      <c r="C5" s="1">
        <v>42736</v>
      </c>
      <c r="D5" s="1">
        <v>42916</v>
      </c>
      <c r="E5" s="2">
        <v>0.08</v>
      </c>
      <c r="F5" s="3">
        <f t="shared" si="0"/>
        <v>6347.3972602739723</v>
      </c>
    </row>
    <row r="6" spans="1:9">
      <c r="B6">
        <v>37554</v>
      </c>
      <c r="C6" s="1">
        <v>42736</v>
      </c>
      <c r="D6" s="1">
        <v>43100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42736</v>
      </c>
      <c r="D7" s="1">
        <v>43100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42736</v>
      </c>
      <c r="D8" s="1">
        <v>43100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42736</v>
      </c>
      <c r="D9" s="1">
        <v>43100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90174.757260273982</v>
      </c>
      <c r="G10" s="3" t="s">
        <v>41</v>
      </c>
      <c r="H10" t="s">
        <v>48</v>
      </c>
      <c r="I10" s="3">
        <f>SUM(I3:I9)+F10</f>
        <v>1138016.7572602739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12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39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33</v>
      </c>
      <c r="H31" s="4"/>
      <c r="I31" t="s">
        <v>48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33</v>
      </c>
      <c r="H41" t="s">
        <v>47</v>
      </c>
      <c r="I41" s="3">
        <f>SUM(B34:B40)+F41</f>
        <v>128647.22684931506</v>
      </c>
    </row>
    <row r="43" spans="1:9">
      <c r="A43" t="s">
        <v>14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33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41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32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6" workbookViewId="0">
      <selection activeCell="E60" sqref="E60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9" max="9" width="12.5" bestFit="1" customWidth="1"/>
    <col min="10" max="10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1138016</v>
      </c>
      <c r="C3" s="1">
        <v>43101</v>
      </c>
      <c r="D3" s="1">
        <v>43465</v>
      </c>
      <c r="E3" s="2">
        <v>0.08</v>
      </c>
      <c r="F3" s="3">
        <f t="shared" ref="F3" si="0">(D3-C3+1)*B3*E3/365</f>
        <v>91041.279999999999</v>
      </c>
      <c r="I3">
        <v>17320</v>
      </c>
    </row>
    <row r="4" spans="1:9">
      <c r="C4" s="1"/>
      <c r="D4" s="1"/>
      <c r="E4" s="2"/>
    </row>
    <row r="5" spans="1:9">
      <c r="C5" s="1"/>
      <c r="D5" s="1"/>
      <c r="E5" s="2"/>
    </row>
    <row r="6" spans="1:9">
      <c r="C6" s="1"/>
      <c r="D6" s="1"/>
      <c r="E6" s="2"/>
      <c r="G6" s="3"/>
    </row>
    <row r="7" spans="1:9">
      <c r="C7" s="1"/>
      <c r="D7" s="1"/>
      <c r="E7" s="2"/>
      <c r="G7" s="3"/>
    </row>
    <row r="8" spans="1:9">
      <c r="C8" s="1"/>
      <c r="D8" s="1"/>
      <c r="E8" s="2"/>
      <c r="G8" s="3"/>
    </row>
    <row r="9" spans="1:9">
      <c r="C9" s="1"/>
      <c r="D9" s="1"/>
      <c r="E9" s="2"/>
      <c r="G9" s="3"/>
    </row>
    <row r="10" spans="1:9">
      <c r="C10" s="1"/>
      <c r="D10" s="1"/>
      <c r="E10" s="2"/>
      <c r="G10" s="3"/>
      <c r="I10" s="3"/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v>2400</v>
      </c>
      <c r="G16" s="3"/>
    </row>
    <row r="17" spans="1:10">
      <c r="C17" s="1"/>
      <c r="D17" s="1"/>
      <c r="E17" s="2"/>
      <c r="G17" s="3"/>
    </row>
    <row r="18" spans="1:10">
      <c r="G18" s="3"/>
    </row>
    <row r="20" spans="1:10">
      <c r="A20" t="s">
        <v>12</v>
      </c>
      <c r="B20">
        <v>934520</v>
      </c>
      <c r="C20" s="1">
        <v>43101</v>
      </c>
      <c r="D20" s="1">
        <v>43465</v>
      </c>
      <c r="E20" s="2">
        <v>0.08</v>
      </c>
      <c r="F20" s="3">
        <f t="shared" ref="F20" si="1">(D20-C20+1)*B20*E20/365</f>
        <v>74761.600000000006</v>
      </c>
    </row>
    <row r="21" spans="1:10">
      <c r="C21" s="1"/>
      <c r="D21" s="1"/>
      <c r="E21" s="2"/>
    </row>
    <row r="22" spans="1:10">
      <c r="C22" s="1"/>
      <c r="D22" s="1"/>
      <c r="E22" s="2"/>
    </row>
    <row r="23" spans="1:10">
      <c r="C23" s="1"/>
      <c r="D23" s="1"/>
      <c r="E23" s="2"/>
    </row>
    <row r="24" spans="1:10">
      <c r="C24" s="1"/>
      <c r="D24" s="1"/>
      <c r="E24" s="2"/>
    </row>
    <row r="25" spans="1:10">
      <c r="C25" s="1"/>
      <c r="D25" s="1"/>
      <c r="E25" s="2"/>
    </row>
    <row r="26" spans="1:10">
      <c r="C26" s="1"/>
      <c r="D26" s="1"/>
      <c r="E26" s="2"/>
      <c r="G26" s="3"/>
      <c r="H26" s="4"/>
    </row>
    <row r="27" spans="1:10">
      <c r="C27" s="1"/>
      <c r="D27" s="1"/>
      <c r="E27" s="2"/>
      <c r="G27" s="3"/>
      <c r="H27" s="4"/>
    </row>
    <row r="28" spans="1:10">
      <c r="C28" s="1"/>
      <c r="D28" s="1"/>
      <c r="G28" s="3"/>
      <c r="H28" s="3"/>
      <c r="I28" s="1"/>
      <c r="J28" s="1"/>
    </row>
    <row r="29" spans="1:10">
      <c r="C29" s="1"/>
      <c r="D29" s="1"/>
      <c r="E29" s="2"/>
      <c r="G29" s="3"/>
      <c r="H29" s="4"/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128647</v>
      </c>
      <c r="C34" s="1">
        <v>43101</v>
      </c>
      <c r="D34" s="5">
        <v>43465</v>
      </c>
      <c r="E34" s="2">
        <v>0.08</v>
      </c>
      <c r="F34" s="3">
        <f>(D34-C34+1)*B34*E34/365</f>
        <v>10291.76</v>
      </c>
    </row>
    <row r="35" spans="1:9">
      <c r="C35" s="1"/>
      <c r="D35" s="1"/>
      <c r="E35" s="2"/>
    </row>
    <row r="36" spans="1:9">
      <c r="C36" s="1"/>
      <c r="D36" s="1"/>
      <c r="E36" s="2"/>
    </row>
    <row r="37" spans="1:9">
      <c r="C37" s="1"/>
      <c r="D37" s="1"/>
      <c r="E37" s="2"/>
      <c r="G37" s="3"/>
    </row>
    <row r="38" spans="1:9">
      <c r="C38" s="1"/>
      <c r="D38" s="1"/>
      <c r="E38" s="2"/>
      <c r="G38" s="3"/>
    </row>
    <row r="39" spans="1:9">
      <c r="C39" s="1"/>
      <c r="D39" s="1"/>
      <c r="E39" s="2"/>
      <c r="G39" s="3"/>
    </row>
    <row r="40" spans="1:9">
      <c r="C40" s="1"/>
      <c r="D40" s="1"/>
      <c r="E40" s="2"/>
      <c r="G40" s="3"/>
    </row>
    <row r="41" spans="1:9">
      <c r="C41" s="1"/>
      <c r="D41" s="1"/>
      <c r="E41" s="2"/>
      <c r="G41" s="3"/>
      <c r="I41" s="3"/>
    </row>
    <row r="43" spans="1:9">
      <c r="A43" t="s">
        <v>14</v>
      </c>
      <c r="B43">
        <v>375448</v>
      </c>
      <c r="C43" s="1">
        <v>43101</v>
      </c>
      <c r="D43" s="1">
        <v>43465</v>
      </c>
      <c r="E43" s="2">
        <v>0.08</v>
      </c>
      <c r="F43" s="3">
        <f>(D43-C43+1)*B43*E43/365</f>
        <v>30035.84</v>
      </c>
      <c r="I43" s="3"/>
    </row>
    <row r="44" spans="1:9">
      <c r="C44" s="1"/>
      <c r="D44" s="1"/>
      <c r="E44" s="2"/>
    </row>
    <row r="45" spans="1:9">
      <c r="C45" s="1"/>
      <c r="D45" s="1"/>
      <c r="E45" s="2"/>
    </row>
    <row r="46" spans="1:9">
      <c r="C46" s="1"/>
      <c r="D46" s="1"/>
      <c r="E46" s="2"/>
    </row>
    <row r="47" spans="1:9">
      <c r="C47" s="1"/>
      <c r="D47" s="1"/>
      <c r="E47" s="2"/>
    </row>
    <row r="50" spans="1:6">
      <c r="A50" t="s">
        <v>15</v>
      </c>
      <c r="B50">
        <v>130000</v>
      </c>
      <c r="C50" s="1">
        <v>43101</v>
      </c>
      <c r="D50" s="1">
        <v>43465</v>
      </c>
      <c r="E50" s="2">
        <v>0.08</v>
      </c>
      <c r="F50" s="3">
        <f>(D50-C50+1)*B50*E50/365</f>
        <v>10400</v>
      </c>
    </row>
    <row r="51" spans="1:6">
      <c r="C51" s="1"/>
      <c r="D51" s="1"/>
      <c r="E51" s="2"/>
    </row>
    <row r="52" spans="1:6">
      <c r="C52" s="1"/>
      <c r="D52" s="1"/>
      <c r="E52" s="2"/>
    </row>
    <row r="53" spans="1:6">
      <c r="C53" s="1"/>
      <c r="D53" s="1"/>
      <c r="E53" s="2"/>
    </row>
    <row r="54" spans="1:6">
      <c r="C54" s="1"/>
      <c r="D54" s="1"/>
      <c r="E54" s="2"/>
    </row>
    <row r="55" spans="1:6">
      <c r="C55" s="1"/>
      <c r="D55" s="1"/>
      <c r="E55" s="2"/>
    </row>
    <row r="56" spans="1:6">
      <c r="A56" t="s">
        <v>16</v>
      </c>
      <c r="B56">
        <v>240000</v>
      </c>
      <c r="C56" s="1">
        <v>43101</v>
      </c>
      <c r="D56" s="1">
        <v>43465</v>
      </c>
      <c r="E56" s="2">
        <v>0.08</v>
      </c>
      <c r="F56" s="3">
        <f>(D56-C56+1)*B56*E56/365</f>
        <v>19200</v>
      </c>
    </row>
    <row r="57" spans="1:6">
      <c r="C57" s="1"/>
      <c r="D57" s="1"/>
      <c r="E57" s="2"/>
    </row>
    <row r="58" spans="1:6">
      <c r="C58" s="1"/>
      <c r="D58" s="1"/>
      <c r="E58" s="2"/>
    </row>
    <row r="59" spans="1:6">
      <c r="C59" s="1"/>
      <c r="D59" s="1"/>
      <c r="E59" s="2"/>
    </row>
    <row r="60" spans="1:6">
      <c r="C60" s="1"/>
      <c r="D60" s="1"/>
      <c r="E60" s="2"/>
    </row>
    <row r="61" spans="1:6">
      <c r="C61" s="1"/>
      <c r="D61" s="1"/>
      <c r="E61" s="2"/>
    </row>
    <row r="62" spans="1:6">
      <c r="C62" s="1"/>
      <c r="D62" s="1"/>
      <c r="E62" s="2"/>
    </row>
    <row r="63" spans="1:6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</row>
    <row r="64" spans="1:6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</row>
    <row r="65" spans="1:8">
      <c r="C65" s="1"/>
      <c r="D65" s="1"/>
      <c r="E65" s="2"/>
      <c r="F65" s="3">
        <f>SUM(F63:F64)</f>
        <v>24999.452000000001</v>
      </c>
      <c r="G65" t="s">
        <v>28</v>
      </c>
    </row>
    <row r="67" spans="1:8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  <c r="H67" t="s">
        <v>49</v>
      </c>
    </row>
    <row r="68" spans="1:8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8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8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8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8">
      <c r="F72" s="3">
        <f>SUM(F67:F71)</f>
        <v>24055.279999999999</v>
      </c>
      <c r="G72" t="s">
        <v>28</v>
      </c>
    </row>
    <row r="78" spans="1:8">
      <c r="A78" t="s">
        <v>42</v>
      </c>
      <c r="B78">
        <v>320000</v>
      </c>
      <c r="C78" s="1">
        <v>43101</v>
      </c>
      <c r="D78" s="1">
        <v>43465</v>
      </c>
      <c r="E78" s="2">
        <v>0.08</v>
      </c>
      <c r="F78" s="3">
        <f>(D78-C78+1)*B78*E78/365</f>
        <v>25600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zoomScale="150" zoomScaleNormal="150" zoomScalePageLayoutView="150" workbookViewId="0">
      <selection activeCell="C11" sqref="C11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43101</v>
      </c>
      <c r="D3" s="1">
        <v>43465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50</v>
      </c>
      <c r="B4">
        <v>120000</v>
      </c>
      <c r="C4" s="1">
        <v>43101</v>
      </c>
      <c r="D4" s="1">
        <v>43465</v>
      </c>
      <c r="E4" s="2">
        <v>0.08</v>
      </c>
      <c r="F4" s="3">
        <f t="shared" si="0"/>
        <v>9600</v>
      </c>
      <c r="I4">
        <v>280000</v>
      </c>
    </row>
    <row r="5" spans="1:9">
      <c r="A5" t="s">
        <v>45</v>
      </c>
      <c r="B5">
        <v>160000</v>
      </c>
      <c r="C5" s="1">
        <v>43101</v>
      </c>
      <c r="D5" s="1">
        <v>43277</v>
      </c>
      <c r="E5" s="2">
        <v>0.08</v>
      </c>
      <c r="F5" s="3">
        <f t="shared" si="0"/>
        <v>6207.1232876712329</v>
      </c>
    </row>
    <row r="6" spans="1:9">
      <c r="B6">
        <v>37554</v>
      </c>
      <c r="C6" s="1">
        <v>43101</v>
      </c>
      <c r="D6" s="1">
        <v>43465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43101</v>
      </c>
      <c r="D7" s="1">
        <v>43465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43101</v>
      </c>
      <c r="D8" s="1">
        <v>43465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43101</v>
      </c>
      <c r="D9" s="1">
        <v>43465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77234.483287671232</v>
      </c>
      <c r="G10" s="3" t="s">
        <v>28</v>
      </c>
      <c r="H10" t="s">
        <v>17</v>
      </c>
      <c r="I10" s="3">
        <f>SUM(I3:I9)+F10</f>
        <v>1125076.4832876711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17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28</v>
      </c>
      <c r="H31" s="4"/>
      <c r="I31" t="s">
        <v>17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28</v>
      </c>
      <c r="H41" t="s">
        <v>17</v>
      </c>
      <c r="I41" s="3">
        <f>SUM(B34:B40)+F41</f>
        <v>128647.22684931506</v>
      </c>
    </row>
    <row r="43" spans="1:9">
      <c r="A43" t="s">
        <v>3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28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28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28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2015</vt:lpstr>
      <vt:lpstr>公司款</vt:lpstr>
      <vt:lpstr>2016</vt:lpstr>
      <vt:lpstr>2017</vt:lpstr>
      <vt:lpstr>工作表2</vt:lpstr>
      <vt:lpstr>工作表3</vt:lpstr>
      <vt:lpstr>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</dc:creator>
  <cp:lastModifiedBy>Moli</cp:lastModifiedBy>
  <dcterms:created xsi:type="dcterms:W3CDTF">2013-11-16T09:58:07Z</dcterms:created>
  <dcterms:modified xsi:type="dcterms:W3CDTF">2018-09-15T01:53:42Z</dcterms:modified>
</cp:coreProperties>
</file>