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rmitpatel/Documents/Academics/Spring_2023/Parallel Programing/"/>
    </mc:Choice>
  </mc:AlternateContent>
  <xr:revisionPtr revIDLastSave="0" documentId="13_ncr:1_{F29E22DD-9303-B74B-8B1D-24A309CA2B79}" xr6:coauthVersionLast="47" xr6:coauthVersionMax="47" xr10:uidLastSave="{00000000-0000-0000-0000-000000000000}"/>
  <bookViews>
    <workbookView xWindow="260" yWindow="660" windowWidth="25440" windowHeight="14580" xr2:uid="{F557D8E5-B665-CF4C-A49C-876D57DAA105}"/>
  </bookViews>
  <sheets>
    <sheet name="Final Data" sheetId="2" r:id="rId1"/>
    <sheet name="Sheet1" sheetId="1" r:id="rId2"/>
  </sheets>
  <definedNames>
    <definedName name="proj01" localSheetId="0">'Final Data'!$A$2:$D$73</definedName>
    <definedName name="proj1" localSheetId="1">Sheet1!$A$1:$J$10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S8" i="2"/>
  <c r="S7" i="2"/>
  <c r="S4" i="2"/>
  <c r="Q6" i="2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P5" i="2"/>
  <c r="Q5" i="2" s="1"/>
  <c r="D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A2F78D-A255-AE4E-B168-20103974ABA6}" name="proj01" type="6" refreshedVersion="8" background="1" saveData="1">
    <textPr sourceFile="/Users/nirmitpatel/Documents/Academics/Spring_2023/Parallel Programing/Project1 2/proj01.csv" comma="1">
      <textFields count="4">
        <textField/>
        <textField/>
        <textField/>
        <textField/>
      </textFields>
    </textPr>
  </connection>
  <connection id="2" xr16:uid="{3C7C53DF-C721-3B41-A0D1-568D9D8EEBFE}" name="proj1" type="6" refreshedVersion="8" background="1" saveData="1">
    <textPr firstRow="20" sourceFile="/Users/nirmitpatel/Documents/Academics/Spring_2023/Parallel Programing/Project1/proj1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<sst xmlns="http://schemas.openxmlformats.org/spreadsheetml/2006/main" count="8" uniqueCount="7">
  <si>
    <t>Number of Trials</t>
  </si>
  <si>
    <t>MegaTrials per Second</t>
  </si>
  <si>
    <t>Probability</t>
  </si>
  <si>
    <t>Speedup</t>
  </si>
  <si>
    <t>Parallel Fraction</t>
  </si>
  <si>
    <t>Threads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</si>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</sst>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Carlo Performance vs.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Data'!$H$3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Data'!$H$4:$H$12</c:f>
              <c:numCache>
                <c:formatCode>General</c:formatCode>
                <c:ptCount val="9"/>
                <c:pt idx="0">
                  <c:v>0.24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0.2</c:v>
                </c:pt>
                <c:pt idx="4">
                  <c:v>0.13</c:v>
                </c:pt>
                <c:pt idx="5">
                  <c:v>0.15</c:v>
                </c:pt>
                <c:pt idx="6">
                  <c:v>0.11</c:v>
                </c:pt>
                <c:pt idx="7">
                  <c:v>0.09</c:v>
                </c:pt>
                <c:pt idx="8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B-074F-ACDA-B0572D3AD4E1}"/>
            </c:ext>
          </c:extLst>
        </c:ser>
        <c:ser>
          <c:idx val="1"/>
          <c:order val="1"/>
          <c:tx>
            <c:strRef>
              <c:f>'Final Data'!$I$3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Data'!$I$4:$I$12</c:f>
              <c:numCache>
                <c:formatCode>General</c:formatCode>
                <c:ptCount val="9"/>
                <c:pt idx="0">
                  <c:v>2.2799999999999998</c:v>
                </c:pt>
                <c:pt idx="1">
                  <c:v>1.1000000000000001</c:v>
                </c:pt>
                <c:pt idx="2">
                  <c:v>1.1100000000000001</c:v>
                </c:pt>
                <c:pt idx="3">
                  <c:v>1.1299999999999999</c:v>
                </c:pt>
                <c:pt idx="4">
                  <c:v>1.26</c:v>
                </c:pt>
                <c:pt idx="5">
                  <c:v>1.02</c:v>
                </c:pt>
                <c:pt idx="6">
                  <c:v>0.95</c:v>
                </c:pt>
                <c:pt idx="7">
                  <c:v>0.81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B-074F-ACDA-B0572D3AD4E1}"/>
            </c:ext>
          </c:extLst>
        </c:ser>
        <c:ser>
          <c:idx val="2"/>
          <c:order val="2"/>
          <c:tx>
            <c:strRef>
              <c:f>'Final Data'!$J$3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Data'!$J$4:$J$12</c:f>
              <c:numCache>
                <c:formatCode>General</c:formatCode>
                <c:ptCount val="9"/>
                <c:pt idx="0">
                  <c:v>6.85</c:v>
                </c:pt>
                <c:pt idx="1">
                  <c:v>7.82</c:v>
                </c:pt>
                <c:pt idx="2">
                  <c:v>10.15</c:v>
                </c:pt>
                <c:pt idx="3">
                  <c:v>10.88</c:v>
                </c:pt>
                <c:pt idx="4">
                  <c:v>8.23</c:v>
                </c:pt>
                <c:pt idx="5">
                  <c:v>7.5</c:v>
                </c:pt>
                <c:pt idx="6">
                  <c:v>7.62</c:v>
                </c:pt>
                <c:pt idx="7">
                  <c:v>7.95</c:v>
                </c:pt>
                <c:pt idx="8">
                  <c:v>8.4499999999999993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B-074F-ACDA-B0572D3AD4E1}"/>
            </c:ext>
          </c:extLst>
        </c:ser>
        <c:ser>
          <c:idx val="3"/>
          <c:order val="3"/>
          <c:tx>
            <c:strRef>
              <c:f>'Final Data'!$K$3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Data'!$K$4:$K$12</c:f>
              <c:numCache>
                <c:formatCode>General</c:formatCode>
                <c:ptCount val="9"/>
                <c:pt idx="0">
                  <c:v>8.2899999999999991</c:v>
                </c:pt>
                <c:pt idx="1">
                  <c:v>16.82</c:v>
                </c:pt>
                <c:pt idx="2">
                  <c:v>27.49</c:v>
                </c:pt>
                <c:pt idx="3">
                  <c:v>35.96</c:v>
                </c:pt>
                <c:pt idx="4">
                  <c:v>55.73</c:v>
                </c:pt>
                <c:pt idx="5">
                  <c:v>49.37</c:v>
                </c:pt>
                <c:pt idx="6">
                  <c:v>45.23</c:v>
                </c:pt>
                <c:pt idx="7">
                  <c:v>48.25</c:v>
                </c:pt>
                <c:pt idx="8">
                  <c:v>49.95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B-074F-ACDA-B0572D3AD4E1}"/>
            </c:ext>
          </c:extLst>
        </c:ser>
        <c:ser>
          <c:idx val="4"/>
          <c:order val="4"/>
          <c:tx>
            <c:strRef>
              <c:f>'Final Data'!$L$3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Data'!$L$4:$L$12</c:f>
              <c:numCache>
                <c:formatCode>General</c:formatCode>
                <c:ptCount val="9"/>
                <c:pt idx="0">
                  <c:v>8.3699999999999992</c:v>
                </c:pt>
                <c:pt idx="1">
                  <c:v>15.8</c:v>
                </c:pt>
                <c:pt idx="2">
                  <c:v>29.68</c:v>
                </c:pt>
                <c:pt idx="3">
                  <c:v>60.69</c:v>
                </c:pt>
                <c:pt idx="4">
                  <c:v>86.1</c:v>
                </c:pt>
                <c:pt idx="5">
                  <c:v>112.16</c:v>
                </c:pt>
                <c:pt idx="6">
                  <c:v>93.2</c:v>
                </c:pt>
                <c:pt idx="7">
                  <c:v>110.39</c:v>
                </c:pt>
                <c:pt idx="8">
                  <c:v>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B-074F-ACDA-B0572D3AD4E1}"/>
            </c:ext>
          </c:extLst>
        </c:ser>
        <c:ser>
          <c:idx val="5"/>
          <c:order val="5"/>
          <c:tx>
            <c:strRef>
              <c:f>'Final Data'!$M$3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Data'!$M$4:$M$12</c:f>
              <c:numCache>
                <c:formatCode>General</c:formatCode>
                <c:ptCount val="9"/>
                <c:pt idx="0">
                  <c:v>17.86</c:v>
                </c:pt>
                <c:pt idx="1">
                  <c:v>25.04</c:v>
                </c:pt>
                <c:pt idx="2">
                  <c:v>38.049999999999997</c:v>
                </c:pt>
                <c:pt idx="3">
                  <c:v>66.48</c:v>
                </c:pt>
                <c:pt idx="4">
                  <c:v>92.86</c:v>
                </c:pt>
                <c:pt idx="5">
                  <c:v>115.41</c:v>
                </c:pt>
                <c:pt idx="6">
                  <c:v>104.59</c:v>
                </c:pt>
                <c:pt idx="7">
                  <c:v>125.27</c:v>
                </c:pt>
                <c:pt idx="8">
                  <c:v>176.73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B-074F-ACDA-B0572D3AD4E1}"/>
            </c:ext>
          </c:extLst>
        </c:ser>
        <c:ser>
          <c:idx val="6"/>
          <c:order val="6"/>
          <c:tx>
            <c:strRef>
              <c:f>'Final Data'!$N$3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Data'!$N$4:$N$12</c:f>
              <c:numCache>
                <c:formatCode>General</c:formatCode>
                <c:ptCount val="9"/>
                <c:pt idx="0">
                  <c:v>17.86</c:v>
                </c:pt>
                <c:pt idx="1">
                  <c:v>35.71</c:v>
                </c:pt>
                <c:pt idx="2">
                  <c:v>69.540000000000006</c:v>
                </c:pt>
                <c:pt idx="3">
                  <c:v>105.37</c:v>
                </c:pt>
                <c:pt idx="4">
                  <c:v>138.04</c:v>
                </c:pt>
                <c:pt idx="5">
                  <c:v>157.13999999999999</c:v>
                </c:pt>
                <c:pt idx="6">
                  <c:v>149.4</c:v>
                </c:pt>
                <c:pt idx="7">
                  <c:v>156.38999999999999</c:v>
                </c:pt>
                <c:pt idx="8">
                  <c:v>200.13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BB-074F-ACDA-B0572D3AD4E1}"/>
            </c:ext>
          </c:extLst>
        </c:ser>
        <c:ser>
          <c:idx val="7"/>
          <c:order val="7"/>
          <c:tx>
            <c:strRef>
              <c:f>'Final Data'!$O$3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'Final Data'!$G$4:$G$12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'Final Data'!$O$4:$O$12</c:f>
              <c:numCache>
                <c:formatCode>General</c:formatCode>
                <c:ptCount val="9"/>
                <c:pt idx="0">
                  <c:v>17.82</c:v>
                </c:pt>
                <c:pt idx="1">
                  <c:v>35.479999999999997</c:v>
                </c:pt>
                <c:pt idx="2">
                  <c:v>66.09</c:v>
                </c:pt>
                <c:pt idx="3">
                  <c:v>120.47</c:v>
                </c:pt>
                <c:pt idx="4">
                  <c:v>179.04</c:v>
                </c:pt>
                <c:pt idx="5">
                  <c:v>163.25</c:v>
                </c:pt>
                <c:pt idx="6">
                  <c:v>191.93</c:v>
                </c:pt>
                <c:pt idx="7">
                  <c:v>210.04</c:v>
                </c:pt>
                <c:pt idx="8">
                  <c:v>252.85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BB-074F-ACDA-B0572D3A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74128"/>
        <c:axId val="1217943776"/>
      </c:scatterChart>
      <c:valAx>
        <c:axId val="121797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43776"/>
        <c:crosses val="autoZero"/>
        <c:crossBetween val="midCat"/>
      </c:valAx>
      <c:valAx>
        <c:axId val="12179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7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Performance vs. NumTrials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Data'!$G$4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Data'!$H$4:$O$4</c:f>
              <c:numCache>
                <c:formatCode>General</c:formatCode>
                <c:ptCount val="8"/>
                <c:pt idx="0">
                  <c:v>0.24</c:v>
                </c:pt>
                <c:pt idx="1">
                  <c:v>2.2799999999999998</c:v>
                </c:pt>
                <c:pt idx="2">
                  <c:v>6.85</c:v>
                </c:pt>
                <c:pt idx="3">
                  <c:v>8.2899999999999991</c:v>
                </c:pt>
                <c:pt idx="4">
                  <c:v>8.3699999999999992</c:v>
                </c:pt>
                <c:pt idx="5">
                  <c:v>17.86</c:v>
                </c:pt>
                <c:pt idx="6">
                  <c:v>17.86</c:v>
                </c:pt>
                <c:pt idx="7">
                  <c:v>17.82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9-DE4F-924B-E62B38B84E7E}"/>
            </c:ext>
          </c:extLst>
        </c:ser>
        <c:ser>
          <c:idx val="1"/>
          <c:order val="1"/>
          <c:tx>
            <c:strRef>
              <c:f>'Final Data'!$G$5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Data'!$H$5:$O$5</c:f>
              <c:numCache>
                <c:formatCode>General</c:formatCode>
                <c:ptCount val="8"/>
                <c:pt idx="0">
                  <c:v>0.13</c:v>
                </c:pt>
                <c:pt idx="1">
                  <c:v>1.1000000000000001</c:v>
                </c:pt>
                <c:pt idx="2">
                  <c:v>7.82</c:v>
                </c:pt>
                <c:pt idx="3">
                  <c:v>16.82</c:v>
                </c:pt>
                <c:pt idx="4">
                  <c:v>15.8</c:v>
                </c:pt>
                <c:pt idx="5">
                  <c:v>25.04</c:v>
                </c:pt>
                <c:pt idx="6">
                  <c:v>35.71</c:v>
                </c:pt>
                <c:pt idx="7">
                  <c:v>35.479999999999997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9-DE4F-924B-E62B38B84E7E}"/>
            </c:ext>
          </c:extLst>
        </c:ser>
        <c:ser>
          <c:idx val="2"/>
          <c:order val="2"/>
          <c:tx>
            <c:strRef>
              <c:f>'Final Data'!$G$6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Data'!$H$6:$O$6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1.1100000000000001</c:v>
                </c:pt>
                <c:pt idx="2">
                  <c:v>10.15</c:v>
                </c:pt>
                <c:pt idx="3">
                  <c:v>27.49</c:v>
                </c:pt>
                <c:pt idx="4">
                  <c:v>29.68</c:v>
                </c:pt>
                <c:pt idx="5">
                  <c:v>38.049999999999997</c:v>
                </c:pt>
                <c:pt idx="6">
                  <c:v>69.540000000000006</c:v>
                </c:pt>
                <c:pt idx="7">
                  <c:v>66.09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9-DE4F-924B-E62B38B84E7E}"/>
            </c:ext>
          </c:extLst>
        </c:ser>
        <c:ser>
          <c:idx val="3"/>
          <c:order val="3"/>
          <c:tx>
            <c:strRef>
              <c:f>'Final Data'!$G$7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Data'!$H$7:$O$7</c:f>
              <c:numCache>
                <c:formatCode>General</c:formatCode>
                <c:ptCount val="8"/>
                <c:pt idx="0">
                  <c:v>0.2</c:v>
                </c:pt>
                <c:pt idx="1">
                  <c:v>1.1299999999999999</c:v>
                </c:pt>
                <c:pt idx="2">
                  <c:v>10.88</c:v>
                </c:pt>
                <c:pt idx="3">
                  <c:v>35.96</c:v>
                </c:pt>
                <c:pt idx="4">
                  <c:v>60.69</c:v>
                </c:pt>
                <c:pt idx="5">
                  <c:v>66.48</c:v>
                </c:pt>
                <c:pt idx="6">
                  <c:v>105.37</c:v>
                </c:pt>
                <c:pt idx="7">
                  <c:v>120.47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69-DE4F-924B-E62B38B84E7E}"/>
            </c:ext>
          </c:extLst>
        </c:ser>
        <c:ser>
          <c:idx val="4"/>
          <c:order val="4"/>
          <c:tx>
            <c:strRef>
              <c:f>'Final Data'!$G$8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Data'!$H$8:$O$8</c:f>
              <c:numCache>
                <c:formatCode>General</c:formatCode>
                <c:ptCount val="8"/>
                <c:pt idx="0">
                  <c:v>0.13</c:v>
                </c:pt>
                <c:pt idx="1">
                  <c:v>1.26</c:v>
                </c:pt>
                <c:pt idx="2">
                  <c:v>8.23</c:v>
                </c:pt>
                <c:pt idx="3">
                  <c:v>55.73</c:v>
                </c:pt>
                <c:pt idx="4">
                  <c:v>86.1</c:v>
                </c:pt>
                <c:pt idx="5">
                  <c:v>92.86</c:v>
                </c:pt>
                <c:pt idx="6">
                  <c:v>138.04</c:v>
                </c:pt>
                <c:pt idx="7">
                  <c:v>179.04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69-DE4F-924B-E62B38B84E7E}"/>
            </c:ext>
          </c:extLst>
        </c:ser>
        <c:ser>
          <c:idx val="5"/>
          <c:order val="5"/>
          <c:tx>
            <c:strRef>
              <c:f>'Final Data'!$G$9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Data'!$H$9:$O$9</c:f>
              <c:numCache>
                <c:formatCode>General</c:formatCode>
                <c:ptCount val="8"/>
                <c:pt idx="0">
                  <c:v>0.15</c:v>
                </c:pt>
                <c:pt idx="1">
                  <c:v>1.02</c:v>
                </c:pt>
                <c:pt idx="2">
                  <c:v>7.5</c:v>
                </c:pt>
                <c:pt idx="3">
                  <c:v>49.37</c:v>
                </c:pt>
                <c:pt idx="4">
                  <c:v>112.16</c:v>
                </c:pt>
                <c:pt idx="5">
                  <c:v>115.41</c:v>
                </c:pt>
                <c:pt idx="6">
                  <c:v>157.13999999999999</c:v>
                </c:pt>
                <c:pt idx="7">
                  <c:v>163.25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069-DE4F-924B-E62B38B84E7E}"/>
            </c:ext>
          </c:extLst>
        </c:ser>
        <c:ser>
          <c:idx val="6"/>
          <c:order val="6"/>
          <c:tx>
            <c:strRef>
              <c:f>'Final Data'!$G$10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Data'!$H$10:$O$10</c:f>
              <c:numCache>
                <c:formatCode>General</c:formatCode>
                <c:ptCount val="8"/>
                <c:pt idx="0">
                  <c:v>0.11</c:v>
                </c:pt>
                <c:pt idx="1">
                  <c:v>0.95</c:v>
                </c:pt>
                <c:pt idx="2">
                  <c:v>7.62</c:v>
                </c:pt>
                <c:pt idx="3">
                  <c:v>45.23</c:v>
                </c:pt>
                <c:pt idx="4">
                  <c:v>93.2</c:v>
                </c:pt>
                <c:pt idx="5">
                  <c:v>104.59</c:v>
                </c:pt>
                <c:pt idx="6">
                  <c:v>149.4</c:v>
                </c:pt>
                <c:pt idx="7">
                  <c:v>191.93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69-DE4F-924B-E62B38B84E7E}"/>
            </c:ext>
          </c:extLst>
        </c:ser>
        <c:ser>
          <c:idx val="7"/>
          <c:order val="7"/>
          <c:tx>
            <c:strRef>
              <c:f>'Final Data'!$G$11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Data'!$H$11:$O$11</c:f>
              <c:numCache>
                <c:formatCode>General</c:formatCode>
                <c:ptCount val="8"/>
                <c:pt idx="0">
                  <c:v>0.09</c:v>
                </c:pt>
                <c:pt idx="1">
                  <c:v>0.81</c:v>
                </c:pt>
                <c:pt idx="2">
                  <c:v>7.95</c:v>
                </c:pt>
                <c:pt idx="3">
                  <c:v>48.25</c:v>
                </c:pt>
                <c:pt idx="4">
                  <c:v>110.39</c:v>
                </c:pt>
                <c:pt idx="5">
                  <c:v>125.27</c:v>
                </c:pt>
                <c:pt idx="6">
                  <c:v>156.38999999999999</c:v>
                </c:pt>
                <c:pt idx="7">
                  <c:v>210.04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069-DE4F-924B-E62B38B84E7E}"/>
            </c:ext>
          </c:extLst>
        </c:ser>
        <c:ser>
          <c:idx val="8"/>
          <c:order val="8"/>
          <c:tx>
            <c:strRef>
              <c:f>'Final Data'!$G$12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'Final Data'!$H$3:$O$3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'Final Data'!$H$12:$O$12</c:f>
              <c:numCache>
                <c:formatCode>General</c:formatCode>
                <c:ptCount val="8"/>
                <c:pt idx="0">
                  <c:v>0.08</c:v>
                </c:pt>
                <c:pt idx="1">
                  <c:v>0</c:v>
                </c:pt>
                <c:pt idx="2">
                  <c:v>8.4499999999999993</c:v>
                </c:pt>
                <c:pt idx="3">
                  <c:v>49.95</c:v>
                </c:pt>
                <c:pt idx="4">
                  <c:v>2.91</c:v>
                </c:pt>
                <c:pt idx="5">
                  <c:v>176.73</c:v>
                </c:pt>
                <c:pt idx="6">
                  <c:v>200.13</c:v>
                </c:pt>
                <c:pt idx="7">
                  <c:v>252.85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069-DE4F-924B-E62B38B8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24016"/>
        <c:axId val="1364126512"/>
      </c:scatterChart>
      <c:valAx>
        <c:axId val="15730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26512"/>
        <c:crosses val="autoZero"/>
        <c:crossBetween val="midCat"/>
      </c:valAx>
      <c:valAx>
        <c:axId val="13641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Performance vs. NumTrials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0.34070800000000001</c:v>
                </c:pt>
                <c:pt idx="1">
                  <c:v>3.886145</c:v>
                </c:pt>
                <c:pt idx="2">
                  <c:v>10.992443</c:v>
                </c:pt>
                <c:pt idx="3">
                  <c:v>8.1215790000000005</c:v>
                </c:pt>
                <c:pt idx="4">
                  <c:v>9.0921559999999992</c:v>
                </c:pt>
                <c:pt idx="5">
                  <c:v>17.919995</c:v>
                </c:pt>
                <c:pt idx="6">
                  <c:v>17.908173000000001</c:v>
                </c:pt>
                <c:pt idx="7">
                  <c:v>17.823264999999999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9-6945-9088-7C304C16CC7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0.15523200000000001</c:v>
                </c:pt>
                <c:pt idx="1">
                  <c:v>1.504894</c:v>
                </c:pt>
                <c:pt idx="2">
                  <c:v>9.2591889999999992</c:v>
                </c:pt>
                <c:pt idx="3">
                  <c:v>15.281644</c:v>
                </c:pt>
                <c:pt idx="4">
                  <c:v>16.03914</c:v>
                </c:pt>
                <c:pt idx="5">
                  <c:v>24.660527999999999</c:v>
                </c:pt>
                <c:pt idx="6">
                  <c:v>35.699139000000002</c:v>
                </c:pt>
                <c:pt idx="7">
                  <c:v>34.480288000000002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9-6945-9088-7C304C16CC7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0.115437</c:v>
                </c:pt>
                <c:pt idx="1">
                  <c:v>1.539636</c:v>
                </c:pt>
                <c:pt idx="2">
                  <c:v>10.757319000000001</c:v>
                </c:pt>
                <c:pt idx="3">
                  <c:v>29.197998999999999</c:v>
                </c:pt>
                <c:pt idx="4">
                  <c:v>30.177011</c:v>
                </c:pt>
                <c:pt idx="5">
                  <c:v>37.927743999999997</c:v>
                </c:pt>
                <c:pt idx="6">
                  <c:v>66.920967000000005</c:v>
                </c:pt>
                <c:pt idx="7">
                  <c:v>69.436407000000003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49-6945-9088-7C304C16CC7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0.11712500000000001</c:v>
                </c:pt>
                <c:pt idx="1">
                  <c:v>1.1256930000000001</c:v>
                </c:pt>
                <c:pt idx="2">
                  <c:v>10.184405</c:v>
                </c:pt>
                <c:pt idx="3">
                  <c:v>47.256642999999997</c:v>
                </c:pt>
                <c:pt idx="4">
                  <c:v>57.890053999999999</c:v>
                </c:pt>
                <c:pt idx="5">
                  <c:v>67.115261000000004</c:v>
                </c:pt>
                <c:pt idx="6">
                  <c:v>105.973269</c:v>
                </c:pt>
                <c:pt idx="7">
                  <c:v>124.63971100000001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49-6945-9088-7C304C16CC7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0.14564099999999999</c:v>
                </c:pt>
                <c:pt idx="1">
                  <c:v>1.399194</c:v>
                </c:pt>
                <c:pt idx="2">
                  <c:v>10.255414</c:v>
                </c:pt>
                <c:pt idx="3">
                  <c:v>62.515898999999997</c:v>
                </c:pt>
                <c:pt idx="4">
                  <c:v>82.217955000000003</c:v>
                </c:pt>
                <c:pt idx="5">
                  <c:v>93.410605000000004</c:v>
                </c:pt>
                <c:pt idx="6">
                  <c:v>137.41686100000001</c:v>
                </c:pt>
                <c:pt idx="7">
                  <c:v>173.37678099999999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49-6945-9088-7C304C16CC7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0.12074</c:v>
                </c:pt>
                <c:pt idx="1">
                  <c:v>0.95084500000000005</c:v>
                </c:pt>
                <c:pt idx="2">
                  <c:v>8.1625440000000005</c:v>
                </c:pt>
                <c:pt idx="3">
                  <c:v>42.196880999999998</c:v>
                </c:pt>
                <c:pt idx="4">
                  <c:v>78.171328000000003</c:v>
                </c:pt>
                <c:pt idx="5">
                  <c:v>115.65228399999999</c:v>
                </c:pt>
                <c:pt idx="6">
                  <c:v>148.98298500000001</c:v>
                </c:pt>
                <c:pt idx="7">
                  <c:v>165.06872100000001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49-6945-9088-7C304C16CC7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9.4506999999999994E-2</c:v>
                </c:pt>
                <c:pt idx="1">
                  <c:v>0.97351799999999999</c:v>
                </c:pt>
                <c:pt idx="2">
                  <c:v>7.6852289999999996</c:v>
                </c:pt>
                <c:pt idx="3">
                  <c:v>44.325538000000002</c:v>
                </c:pt>
                <c:pt idx="4">
                  <c:v>93.178445999999994</c:v>
                </c:pt>
                <c:pt idx="5">
                  <c:v>99.044628000000003</c:v>
                </c:pt>
                <c:pt idx="6">
                  <c:v>148.00053700000001</c:v>
                </c:pt>
                <c:pt idx="7">
                  <c:v>178.941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49-6945-9088-7C304C16CC7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Sheet1!$B$9:$I$9</c:f>
              <c:numCache>
                <c:formatCode>General</c:formatCode>
                <c:ptCount val="8"/>
                <c:pt idx="0">
                  <c:v>9.5227999999999993E-2</c:v>
                </c:pt>
                <c:pt idx="1">
                  <c:v>0.80985200000000002</c:v>
                </c:pt>
                <c:pt idx="2">
                  <c:v>7.2976640000000002</c:v>
                </c:pt>
                <c:pt idx="3">
                  <c:v>55.493400999999999</c:v>
                </c:pt>
                <c:pt idx="4">
                  <c:v>107.46552800000001</c:v>
                </c:pt>
                <c:pt idx="5">
                  <c:v>117.097809</c:v>
                </c:pt>
                <c:pt idx="6">
                  <c:v>167.51194100000001</c:v>
                </c:pt>
                <c:pt idx="7">
                  <c:v>204.14283800000001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49-6945-9088-7C304C16CC7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Sheet1!$B$10:$I$10</c:f>
              <c:numCache>
                <c:formatCode>General</c:formatCode>
                <c:ptCount val="8"/>
                <c:pt idx="0">
                  <c:v>8.3452999999999999E-2</c:v>
                </c:pt>
                <c:pt idx="1">
                  <c:v>0.71299999999999997</c:v>
                </c:pt>
                <c:pt idx="2">
                  <c:v>7.9604239999999997</c:v>
                </c:pt>
                <c:pt idx="3">
                  <c:v>42.702001000000003</c:v>
                </c:pt>
                <c:pt idx="4">
                  <c:v>133.09886599999999</c:v>
                </c:pt>
                <c:pt idx="5">
                  <c:v>152.64243300000001</c:v>
                </c:pt>
                <c:pt idx="6">
                  <c:v>207.01698400000001</c:v>
                </c:pt>
                <c:pt idx="7">
                  <c:v>263.08013099999999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49-6945-9088-7C304C16C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5744"/>
        <c:axId val="33435792"/>
      </c:scatterChart>
      <c:valAx>
        <c:axId val="326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5792"/>
        <c:crosses val="autoZero"/>
        <c:crossBetween val="midCat"/>
      </c:valAx>
      <c:valAx>
        <c:axId val="334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Performance vs.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0.34070800000000001</c:v>
                </c:pt>
                <c:pt idx="1">
                  <c:v>0.15523200000000001</c:v>
                </c:pt>
                <c:pt idx="2">
                  <c:v>0.115437</c:v>
                </c:pt>
                <c:pt idx="3">
                  <c:v>0.11712500000000001</c:v>
                </c:pt>
                <c:pt idx="4">
                  <c:v>0.14564099999999999</c:v>
                </c:pt>
                <c:pt idx="5">
                  <c:v>0.12074</c:v>
                </c:pt>
                <c:pt idx="6">
                  <c:v>9.4506999999999994E-2</c:v>
                </c:pt>
                <c:pt idx="7">
                  <c:v>9.5227999999999993E-2</c:v>
                </c:pt>
                <c:pt idx="8">
                  <c:v>8.3452999999999999E-2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C84A-B79D-515CD46C97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3.886145</c:v>
                </c:pt>
                <c:pt idx="1">
                  <c:v>1.504894</c:v>
                </c:pt>
                <c:pt idx="2">
                  <c:v>1.539636</c:v>
                </c:pt>
                <c:pt idx="3">
                  <c:v>1.1256930000000001</c:v>
                </c:pt>
                <c:pt idx="4">
                  <c:v>1.399194</c:v>
                </c:pt>
                <c:pt idx="5">
                  <c:v>0.95084500000000005</c:v>
                </c:pt>
                <c:pt idx="6">
                  <c:v>0.97351799999999999</c:v>
                </c:pt>
                <c:pt idx="7">
                  <c:v>0.80985200000000002</c:v>
                </c:pt>
                <c:pt idx="8">
                  <c:v>0.71299999999999997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7-C84A-B79D-515CD46C97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10.992443</c:v>
                </c:pt>
                <c:pt idx="1">
                  <c:v>9.2591889999999992</c:v>
                </c:pt>
                <c:pt idx="2">
                  <c:v>10.757319000000001</c:v>
                </c:pt>
                <c:pt idx="3">
                  <c:v>10.184405</c:v>
                </c:pt>
                <c:pt idx="4">
                  <c:v>10.255414</c:v>
                </c:pt>
                <c:pt idx="5">
                  <c:v>8.1625440000000005</c:v>
                </c:pt>
                <c:pt idx="6">
                  <c:v>7.6852289999999996</c:v>
                </c:pt>
                <c:pt idx="7">
                  <c:v>7.2976640000000002</c:v>
                </c:pt>
                <c:pt idx="8">
                  <c:v>7.9604239999999997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7-C84A-B79D-515CD46C971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8.1215790000000005</c:v>
                </c:pt>
                <c:pt idx="1">
                  <c:v>15.281644</c:v>
                </c:pt>
                <c:pt idx="2">
                  <c:v>29.197998999999999</c:v>
                </c:pt>
                <c:pt idx="3">
                  <c:v>47.256642999999997</c:v>
                </c:pt>
                <c:pt idx="4">
                  <c:v>62.515898999999997</c:v>
                </c:pt>
                <c:pt idx="5">
                  <c:v>42.196880999999998</c:v>
                </c:pt>
                <c:pt idx="6">
                  <c:v>44.325538000000002</c:v>
                </c:pt>
                <c:pt idx="7">
                  <c:v>55.493400999999999</c:v>
                </c:pt>
                <c:pt idx="8">
                  <c:v>42.702001000000003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7-C84A-B79D-515CD46C971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9.0921559999999992</c:v>
                </c:pt>
                <c:pt idx="1">
                  <c:v>16.03914</c:v>
                </c:pt>
                <c:pt idx="2">
                  <c:v>30.177011</c:v>
                </c:pt>
                <c:pt idx="3">
                  <c:v>57.890053999999999</c:v>
                </c:pt>
                <c:pt idx="4">
                  <c:v>82.217955000000003</c:v>
                </c:pt>
                <c:pt idx="5">
                  <c:v>78.171328000000003</c:v>
                </c:pt>
                <c:pt idx="6">
                  <c:v>93.178445999999994</c:v>
                </c:pt>
                <c:pt idx="7">
                  <c:v>107.46552800000001</c:v>
                </c:pt>
                <c:pt idx="8">
                  <c:v>133.09886599999999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D7-C84A-B79D-515CD46C971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17.919995</c:v>
                </c:pt>
                <c:pt idx="1">
                  <c:v>24.660527999999999</c:v>
                </c:pt>
                <c:pt idx="2">
                  <c:v>37.927743999999997</c:v>
                </c:pt>
                <c:pt idx="3">
                  <c:v>67.115261000000004</c:v>
                </c:pt>
                <c:pt idx="4">
                  <c:v>93.410605000000004</c:v>
                </c:pt>
                <c:pt idx="5">
                  <c:v>115.65228399999999</c:v>
                </c:pt>
                <c:pt idx="6">
                  <c:v>99.044628000000003</c:v>
                </c:pt>
                <c:pt idx="7">
                  <c:v>117.097809</c:v>
                </c:pt>
                <c:pt idx="8">
                  <c:v>152.64243300000001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D7-C84A-B79D-515CD46C971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17.908173000000001</c:v>
                </c:pt>
                <c:pt idx="1">
                  <c:v>35.699139000000002</c:v>
                </c:pt>
                <c:pt idx="2">
                  <c:v>66.920967000000005</c:v>
                </c:pt>
                <c:pt idx="3">
                  <c:v>105.973269</c:v>
                </c:pt>
                <c:pt idx="4">
                  <c:v>137.41686100000001</c:v>
                </c:pt>
                <c:pt idx="5">
                  <c:v>148.98298500000001</c:v>
                </c:pt>
                <c:pt idx="6">
                  <c:v>148.00053700000001</c:v>
                </c:pt>
                <c:pt idx="7">
                  <c:v>167.51194100000001</c:v>
                </c:pt>
                <c:pt idx="8">
                  <c:v>207.01698400000001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D7-C84A-B79D-515CD46C971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17.823264999999999</c:v>
                </c:pt>
                <c:pt idx="1">
                  <c:v>34.480288000000002</c:v>
                </c:pt>
                <c:pt idx="2">
                  <c:v>69.436407000000003</c:v>
                </c:pt>
                <c:pt idx="3">
                  <c:v>124.63971100000001</c:v>
                </c:pt>
                <c:pt idx="4">
                  <c:v>173.37678099999999</c:v>
                </c:pt>
                <c:pt idx="5">
                  <c:v>165.06872100000001</c:v>
                </c:pt>
                <c:pt idx="6">
                  <c:v>178.941</c:v>
                </c:pt>
                <c:pt idx="7">
                  <c:v>204.14283800000001</c:v>
                </c:pt>
                <c:pt idx="8">
                  <c:v>263.08013099999999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D7-C84A-B79D-515CD46C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83776"/>
        <c:axId val="1129580752"/>
      </c:scatterChart>
      <c:valAx>
        <c:axId val="4943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80752"/>
        <c:crosses val="autoZero"/>
        <c:crossBetween val="midCat"/>
      </c:valAx>
      <c:valAx>
        <c:axId val="11295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8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42</xdr:row>
      <xdr:rowOff>190500</xdr:rowOff>
    </xdr:from>
    <xdr:to>
      <xdr:col>15</xdr:col>
      <xdr:colOff>647700</xdr:colOff>
      <xdr:row>66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0364A-D06F-2834-1D6B-BDDC9A0FA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15</xdr:row>
      <xdr:rowOff>12700</xdr:rowOff>
    </xdr:from>
    <xdr:to>
      <xdr:col>15</xdr:col>
      <xdr:colOff>660400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BFBCF-54B1-F936-AE93-7292C753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12</xdr:row>
      <xdr:rowOff>25400</xdr:rowOff>
    </xdr:from>
    <xdr:to>
      <xdr:col>8</xdr:col>
      <xdr:colOff>177800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C6944-8D76-87D9-4A40-892EBD13F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12</xdr:row>
      <xdr:rowOff>63500</xdr:rowOff>
    </xdr:from>
    <xdr:to>
      <xdr:col>15</xdr:col>
      <xdr:colOff>171450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CDC0F-A43E-B470-3700-09E830AC0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01" connectionId="1" xr16:uid="{7A9C72BC-4C3F-8C4E-A352-1B4BEB63B13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1" connectionId="2" xr16:uid="{9B9DE550-AC38-BD44-A54F-3909596AF7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ACC1-0AA4-F44F-8EEA-7EB11376056B}">
  <dimension ref="A1:T74"/>
  <sheetViews>
    <sheetView tabSelected="1" zoomScaleNormal="100" workbookViewId="0">
      <selection activeCell="T4" sqref="T4"/>
    </sheetView>
  </sheetViews>
  <sheetFormatPr baseColWidth="10" defaultRowHeight="16" x14ac:dyDescent="0.2"/>
  <cols>
    <col min="1" max="1" width="5.6640625" bestFit="1" customWidth="1"/>
    <col min="2" max="2" width="15" bestFit="1" customWidth="1"/>
    <col min="3" max="3" width="20" bestFit="1" customWidth="1"/>
    <col min="4" max="4" width="9.83203125" bestFit="1" customWidth="1"/>
    <col min="6" max="6" width="7.5" customWidth="1"/>
    <col min="7" max="7" width="6" customWidth="1"/>
    <col min="8" max="8" width="5.1640625" bestFit="1" customWidth="1"/>
    <col min="9" max="9" width="6.1640625" bestFit="1" customWidth="1"/>
    <col min="10" max="12" width="7.1640625" bestFit="1" customWidth="1"/>
    <col min="13" max="14" width="8.1640625" bestFit="1" customWidth="1"/>
  </cols>
  <sheetData>
    <row r="1" spans="1:20" x14ac:dyDescent="0.2">
      <c r="A1" t="s">
        <v>5</v>
      </c>
      <c r="B1" t="s">
        <v>0</v>
      </c>
      <c r="C1" t="s">
        <v>1</v>
      </c>
      <c r="D1" t="s">
        <v>2</v>
      </c>
    </row>
    <row r="2" spans="1:20" x14ac:dyDescent="0.2">
      <c r="A2">
        <v>1</v>
      </c>
      <c r="B2">
        <v>1</v>
      </c>
      <c r="C2">
        <v>0.24</v>
      </c>
      <c r="D2">
        <v>0</v>
      </c>
    </row>
    <row r="3" spans="1:20" x14ac:dyDescent="0.2">
      <c r="A3">
        <v>1</v>
      </c>
      <c r="B3">
        <v>10</v>
      </c>
      <c r="C3">
        <v>2.2799999999999998</v>
      </c>
      <c r="D3">
        <v>40</v>
      </c>
      <c r="G3" s="1"/>
      <c r="H3" s="1">
        <v>1</v>
      </c>
      <c r="I3" s="1">
        <v>10</v>
      </c>
      <c r="J3" s="1">
        <v>100</v>
      </c>
      <c r="K3" s="1">
        <v>1000</v>
      </c>
      <c r="L3" s="1">
        <v>10000</v>
      </c>
      <c r="M3" s="1">
        <v>100000</v>
      </c>
      <c r="N3" s="1">
        <v>500000</v>
      </c>
      <c r="O3" s="1">
        <v>1000000</v>
      </c>
      <c r="P3" t="s">
        <v>3</v>
      </c>
      <c r="Q3" t="s">
        <v>4</v>
      </c>
      <c r="S3" t="s">
        <v>3</v>
      </c>
      <c r="T3" t="s">
        <v>6</v>
      </c>
    </row>
    <row r="4" spans="1:20" x14ac:dyDescent="0.2">
      <c r="A4">
        <v>1</v>
      </c>
      <c r="B4">
        <v>100</v>
      </c>
      <c r="C4">
        <v>6.85</v>
      </c>
      <c r="D4">
        <v>32</v>
      </c>
      <c r="G4" s="2">
        <v>1</v>
      </c>
      <c r="H4">
        <v>0.24</v>
      </c>
      <c r="I4">
        <v>2.2799999999999998</v>
      </c>
      <c r="J4">
        <v>6.85</v>
      </c>
      <c r="K4">
        <v>8.2899999999999991</v>
      </c>
      <c r="L4">
        <v>8.3699999999999992</v>
      </c>
      <c r="M4">
        <v>17.86</v>
      </c>
      <c r="N4">
        <v>17.86</v>
      </c>
      <c r="O4">
        <v>17.82</v>
      </c>
      <c r="S4">
        <f>O8/O4</f>
        <v>10.047138047138047</v>
      </c>
      <c r="T4">
        <f>S7*(1-S8)</f>
        <v>0.98236092265943009</v>
      </c>
    </row>
    <row r="5" spans="1:20" x14ac:dyDescent="0.2">
      <c r="A5">
        <v>1</v>
      </c>
      <c r="B5">
        <v>1000</v>
      </c>
      <c r="C5">
        <v>8.2899999999999991</v>
      </c>
      <c r="D5">
        <v>28.3</v>
      </c>
      <c r="G5" s="2">
        <v>2</v>
      </c>
      <c r="H5">
        <v>0.13</v>
      </c>
      <c r="I5">
        <v>1.1000000000000001</v>
      </c>
      <c r="J5">
        <v>7.82</v>
      </c>
      <c r="K5">
        <v>16.82</v>
      </c>
      <c r="L5">
        <v>15.8</v>
      </c>
      <c r="M5">
        <v>25.04</v>
      </c>
      <c r="N5">
        <v>35.71</v>
      </c>
      <c r="O5">
        <v>35.479999999999997</v>
      </c>
      <c r="P5">
        <f>N5/N4</f>
        <v>1.9994400895856663</v>
      </c>
      <c r="Q5">
        <f>(2/1)*(1-1/P5)</f>
        <v>0.9997199663959675</v>
      </c>
      <c r="S5">
        <v>10.050000000000001</v>
      </c>
    </row>
    <row r="6" spans="1:20" x14ac:dyDescent="0.2">
      <c r="A6">
        <v>1</v>
      </c>
      <c r="B6">
        <v>10000</v>
      </c>
      <c r="C6">
        <v>8.3699999999999992</v>
      </c>
      <c r="D6">
        <v>27.12</v>
      </c>
      <c r="G6" s="2">
        <v>4</v>
      </c>
      <c r="H6">
        <v>0.14000000000000001</v>
      </c>
      <c r="I6">
        <v>1.1100000000000001</v>
      </c>
      <c r="J6">
        <v>10.15</v>
      </c>
      <c r="K6">
        <v>27.49</v>
      </c>
      <c r="L6">
        <v>29.68</v>
      </c>
      <c r="M6">
        <v>38.049999999999997</v>
      </c>
      <c r="N6">
        <v>69.540000000000006</v>
      </c>
      <c r="O6">
        <v>66.09</v>
      </c>
      <c r="P6">
        <f>N6/N4</f>
        <v>3.8936170212765964</v>
      </c>
      <c r="Q6">
        <f>(4/3)*(1-1/P6)</f>
        <v>0.99089253187613846</v>
      </c>
    </row>
    <row r="7" spans="1:20" x14ac:dyDescent="0.2">
      <c r="A7">
        <v>1</v>
      </c>
      <c r="B7">
        <v>100000</v>
      </c>
      <c r="C7">
        <v>17.86</v>
      </c>
      <c r="D7">
        <v>26.97</v>
      </c>
      <c r="G7" s="2">
        <v>8</v>
      </c>
      <c r="H7">
        <v>0.2</v>
      </c>
      <c r="I7">
        <v>1.1299999999999999</v>
      </c>
      <c r="J7">
        <v>10.88</v>
      </c>
      <c r="K7">
        <v>35.96</v>
      </c>
      <c r="L7">
        <v>60.69</v>
      </c>
      <c r="M7">
        <v>66.48</v>
      </c>
      <c r="N7">
        <v>105.37</v>
      </c>
      <c r="O7">
        <v>120.47</v>
      </c>
      <c r="P7">
        <f>N7/N4</f>
        <v>5.8997760358342672</v>
      </c>
      <c r="Q7">
        <f>(8/7)*(1-1/P7)</f>
        <v>0.94914518906167378</v>
      </c>
      <c r="S7">
        <f>12/11</f>
        <v>1.0909090909090908</v>
      </c>
    </row>
    <row r="8" spans="1:20" x14ac:dyDescent="0.2">
      <c r="A8">
        <v>1</v>
      </c>
      <c r="B8">
        <v>500000</v>
      </c>
      <c r="C8">
        <v>17.86</v>
      </c>
      <c r="D8">
        <v>26.8</v>
      </c>
      <c r="G8" s="2">
        <v>12</v>
      </c>
      <c r="H8">
        <v>0.13</v>
      </c>
      <c r="I8">
        <v>1.26</v>
      </c>
      <c r="J8">
        <v>8.23</v>
      </c>
      <c r="K8">
        <v>55.73</v>
      </c>
      <c r="L8">
        <v>86.1</v>
      </c>
      <c r="M8">
        <v>92.86</v>
      </c>
      <c r="N8">
        <v>138.04</v>
      </c>
      <c r="O8">
        <v>179.04</v>
      </c>
      <c r="P8">
        <f>N8/N4</f>
        <v>7.7290033594624861</v>
      </c>
      <c r="Q8">
        <f>(12/11)*(1-1/P8)</f>
        <v>0.94976423171149327</v>
      </c>
      <c r="S8">
        <f>1/S5</f>
        <v>9.9502487562189046E-2</v>
      </c>
    </row>
    <row r="9" spans="1:20" x14ac:dyDescent="0.2">
      <c r="A9">
        <v>1</v>
      </c>
      <c r="B9">
        <v>1000000</v>
      </c>
      <c r="C9">
        <v>17.82</v>
      </c>
      <c r="D9">
        <v>26.91</v>
      </c>
      <c r="G9" s="2">
        <v>16</v>
      </c>
      <c r="H9">
        <v>0.15</v>
      </c>
      <c r="I9">
        <v>1.02</v>
      </c>
      <c r="J9">
        <v>7.5</v>
      </c>
      <c r="K9">
        <v>49.37</v>
      </c>
      <c r="L9">
        <v>112.16</v>
      </c>
      <c r="M9">
        <v>115.41</v>
      </c>
      <c r="N9">
        <v>157.13999999999999</v>
      </c>
      <c r="O9">
        <v>163.25</v>
      </c>
      <c r="P9">
        <f>N9/N4</f>
        <v>8.7984322508398645</v>
      </c>
      <c r="Q9">
        <f>(16/15)*(1-1/P9)</f>
        <v>0.94543294726570781</v>
      </c>
    </row>
    <row r="10" spans="1:20" x14ac:dyDescent="0.2">
      <c r="A10">
        <v>2</v>
      </c>
      <c r="B10">
        <v>1</v>
      </c>
      <c r="C10">
        <v>0.13</v>
      </c>
      <c r="D10">
        <v>0</v>
      </c>
      <c r="G10" s="2">
        <v>20</v>
      </c>
      <c r="H10">
        <v>0.11</v>
      </c>
      <c r="I10">
        <v>0.95</v>
      </c>
      <c r="J10">
        <v>7.62</v>
      </c>
      <c r="K10">
        <v>45.23</v>
      </c>
      <c r="L10">
        <v>93.2</v>
      </c>
      <c r="M10">
        <v>104.59</v>
      </c>
      <c r="N10">
        <v>149.4</v>
      </c>
      <c r="O10">
        <v>191.93</v>
      </c>
      <c r="P10">
        <f>N10/N4</f>
        <v>8.3650615901455776</v>
      </c>
      <c r="Q10">
        <f>(20/19)*(1-1/P10)</f>
        <v>0.92679489889382083</v>
      </c>
    </row>
    <row r="11" spans="1:20" x14ac:dyDescent="0.2">
      <c r="A11">
        <v>2</v>
      </c>
      <c r="B11">
        <v>10</v>
      </c>
      <c r="C11">
        <v>1.1000000000000001</v>
      </c>
      <c r="D11">
        <v>20</v>
      </c>
      <c r="G11" s="2">
        <v>24</v>
      </c>
      <c r="H11">
        <v>0.09</v>
      </c>
      <c r="I11">
        <v>0.81</v>
      </c>
      <c r="J11">
        <v>7.95</v>
      </c>
      <c r="K11">
        <v>48.25</v>
      </c>
      <c r="L11">
        <v>110.39</v>
      </c>
      <c r="M11">
        <v>125.27</v>
      </c>
      <c r="N11">
        <v>156.38999999999999</v>
      </c>
      <c r="O11">
        <v>210.04</v>
      </c>
      <c r="P11">
        <f>N11/N4</f>
        <v>8.7564389697648366</v>
      </c>
      <c r="Q11">
        <f>(24/23)*(1-1/P11)</f>
        <v>0.92431129534024459</v>
      </c>
    </row>
    <row r="12" spans="1:20" x14ac:dyDescent="0.2">
      <c r="A12">
        <v>2</v>
      </c>
      <c r="B12">
        <v>100</v>
      </c>
      <c r="C12">
        <v>7.82</v>
      </c>
      <c r="D12">
        <v>20</v>
      </c>
      <c r="G12" s="2">
        <v>32</v>
      </c>
      <c r="H12">
        <v>0.08</v>
      </c>
      <c r="I12">
        <v>0</v>
      </c>
      <c r="J12">
        <v>8.4499999999999993</v>
      </c>
      <c r="K12">
        <v>49.95</v>
      </c>
      <c r="L12">
        <v>2.91</v>
      </c>
      <c r="M12">
        <v>176.73</v>
      </c>
      <c r="N12">
        <v>200.13</v>
      </c>
      <c r="O12">
        <v>252.85</v>
      </c>
      <c r="P12">
        <f>N12/N4</f>
        <v>11.20548712206047</v>
      </c>
      <c r="Q12">
        <f>(32/31)*(1-1/P12)</f>
        <v>0.94013729785316968</v>
      </c>
    </row>
    <row r="13" spans="1:20" x14ac:dyDescent="0.2">
      <c r="A13">
        <v>2</v>
      </c>
      <c r="B13">
        <v>1000</v>
      </c>
      <c r="C13">
        <v>16.82</v>
      </c>
      <c r="D13">
        <v>26.6</v>
      </c>
    </row>
    <row r="14" spans="1:20" x14ac:dyDescent="0.2">
      <c r="A14">
        <v>2</v>
      </c>
      <c r="B14">
        <v>10000</v>
      </c>
      <c r="C14">
        <v>15.8</v>
      </c>
      <c r="D14">
        <v>26.78</v>
      </c>
    </row>
    <row r="15" spans="1:20" x14ac:dyDescent="0.2">
      <c r="A15">
        <v>2</v>
      </c>
      <c r="B15">
        <v>100000</v>
      </c>
      <c r="C15">
        <v>25.04</v>
      </c>
      <c r="D15">
        <v>26.78</v>
      </c>
    </row>
    <row r="16" spans="1:20" x14ac:dyDescent="0.2">
      <c r="A16">
        <v>2</v>
      </c>
      <c r="B16">
        <v>500000</v>
      </c>
      <c r="C16">
        <v>35.71</v>
      </c>
      <c r="D16">
        <v>26.87</v>
      </c>
    </row>
    <row r="17" spans="1:4" x14ac:dyDescent="0.2">
      <c r="A17">
        <v>2</v>
      </c>
      <c r="B17">
        <v>1000000</v>
      </c>
      <c r="C17">
        <v>35.479999999999997</v>
      </c>
      <c r="D17">
        <v>26.83</v>
      </c>
    </row>
    <row r="18" spans="1:4" x14ac:dyDescent="0.2">
      <c r="A18">
        <v>4</v>
      </c>
      <c r="B18">
        <v>1</v>
      </c>
      <c r="C18">
        <v>0.14000000000000001</v>
      </c>
      <c r="D18">
        <v>0</v>
      </c>
    </row>
    <row r="19" spans="1:4" x14ac:dyDescent="0.2">
      <c r="A19">
        <v>4</v>
      </c>
      <c r="B19">
        <v>10</v>
      </c>
      <c r="C19">
        <v>1.1100000000000001</v>
      </c>
      <c r="D19">
        <v>10</v>
      </c>
    </row>
    <row r="20" spans="1:4" x14ac:dyDescent="0.2">
      <c r="A20">
        <v>4</v>
      </c>
      <c r="B20">
        <v>100</v>
      </c>
      <c r="C20">
        <v>10.15</v>
      </c>
      <c r="D20">
        <v>28</v>
      </c>
    </row>
    <row r="21" spans="1:4" x14ac:dyDescent="0.2">
      <c r="A21">
        <v>4</v>
      </c>
      <c r="B21">
        <v>1000</v>
      </c>
      <c r="C21">
        <v>27.49</v>
      </c>
      <c r="D21">
        <v>27.2</v>
      </c>
    </row>
    <row r="22" spans="1:4" x14ac:dyDescent="0.2">
      <c r="A22">
        <v>4</v>
      </c>
      <c r="B22">
        <v>10000</v>
      </c>
      <c r="C22">
        <v>29.68</v>
      </c>
      <c r="D22">
        <v>26.84</v>
      </c>
    </row>
    <row r="23" spans="1:4" x14ac:dyDescent="0.2">
      <c r="A23">
        <v>4</v>
      </c>
      <c r="B23">
        <v>100000</v>
      </c>
      <c r="C23">
        <v>38.049999999999997</v>
      </c>
      <c r="D23">
        <v>26.89</v>
      </c>
    </row>
    <row r="24" spans="1:4" x14ac:dyDescent="0.2">
      <c r="A24">
        <v>4</v>
      </c>
      <c r="B24">
        <v>500000</v>
      </c>
      <c r="C24">
        <v>69.540000000000006</v>
      </c>
      <c r="D24">
        <v>26.86</v>
      </c>
    </row>
    <row r="25" spans="1:4" x14ac:dyDescent="0.2">
      <c r="A25">
        <v>4</v>
      </c>
      <c r="B25">
        <v>1000000</v>
      </c>
      <c r="C25">
        <v>66.09</v>
      </c>
      <c r="D25">
        <v>26.87</v>
      </c>
    </row>
    <row r="26" spans="1:4" x14ac:dyDescent="0.2">
      <c r="A26">
        <v>8</v>
      </c>
      <c r="B26">
        <v>1</v>
      </c>
      <c r="C26">
        <v>0.2</v>
      </c>
      <c r="D26">
        <v>0</v>
      </c>
    </row>
    <row r="27" spans="1:4" x14ac:dyDescent="0.2">
      <c r="A27">
        <v>8</v>
      </c>
      <c r="B27">
        <v>10</v>
      </c>
      <c r="C27">
        <v>1.1299999999999999</v>
      </c>
      <c r="D27">
        <v>20</v>
      </c>
    </row>
    <row r="28" spans="1:4" x14ac:dyDescent="0.2">
      <c r="A28">
        <v>8</v>
      </c>
      <c r="B28">
        <v>100</v>
      </c>
      <c r="C28">
        <v>10.88</v>
      </c>
      <c r="D28">
        <v>28</v>
      </c>
    </row>
    <row r="29" spans="1:4" x14ac:dyDescent="0.2">
      <c r="A29">
        <v>8</v>
      </c>
      <c r="B29">
        <v>1000</v>
      </c>
      <c r="C29">
        <v>35.96</v>
      </c>
      <c r="D29">
        <v>27.5</v>
      </c>
    </row>
    <row r="30" spans="1:4" x14ac:dyDescent="0.2">
      <c r="A30">
        <v>8</v>
      </c>
      <c r="B30">
        <v>10000</v>
      </c>
      <c r="C30">
        <v>60.69</v>
      </c>
      <c r="D30">
        <v>27.28</v>
      </c>
    </row>
    <row r="31" spans="1:4" x14ac:dyDescent="0.2">
      <c r="A31">
        <v>8</v>
      </c>
      <c r="B31">
        <v>100000</v>
      </c>
      <c r="C31">
        <v>66.48</v>
      </c>
      <c r="D31">
        <v>26.92</v>
      </c>
    </row>
    <row r="32" spans="1:4" x14ac:dyDescent="0.2">
      <c r="A32">
        <v>8</v>
      </c>
      <c r="B32">
        <v>500000</v>
      </c>
      <c r="C32">
        <v>105.37</v>
      </c>
      <c r="D32">
        <v>26.97</v>
      </c>
    </row>
    <row r="33" spans="1:4" x14ac:dyDescent="0.2">
      <c r="A33">
        <v>8</v>
      </c>
      <c r="B33">
        <v>1000000</v>
      </c>
      <c r="C33">
        <v>120.47</v>
      </c>
      <c r="D33">
        <v>26.9</v>
      </c>
    </row>
    <row r="34" spans="1:4" x14ac:dyDescent="0.2">
      <c r="A34">
        <v>12</v>
      </c>
      <c r="B34">
        <v>1</v>
      </c>
      <c r="C34">
        <v>0.13</v>
      </c>
      <c r="D34">
        <v>100</v>
      </c>
    </row>
    <row r="35" spans="1:4" x14ac:dyDescent="0.2">
      <c r="A35">
        <v>12</v>
      </c>
      <c r="B35">
        <v>10</v>
      </c>
      <c r="C35">
        <v>1.26</v>
      </c>
      <c r="D35">
        <v>40</v>
      </c>
    </row>
    <row r="36" spans="1:4" x14ac:dyDescent="0.2">
      <c r="A36">
        <v>12</v>
      </c>
      <c r="B36">
        <v>100</v>
      </c>
      <c r="C36">
        <v>8.23</v>
      </c>
      <c r="D36">
        <v>20</v>
      </c>
    </row>
    <row r="37" spans="1:4" x14ac:dyDescent="0.2">
      <c r="A37">
        <v>12</v>
      </c>
      <c r="B37">
        <v>1000</v>
      </c>
      <c r="C37">
        <v>55.73</v>
      </c>
      <c r="D37">
        <v>25.3</v>
      </c>
    </row>
    <row r="38" spans="1:4" x14ac:dyDescent="0.2">
      <c r="A38">
        <v>12</v>
      </c>
      <c r="B38">
        <v>10000</v>
      </c>
      <c r="C38">
        <v>86.1</v>
      </c>
      <c r="D38">
        <v>26.62</v>
      </c>
    </row>
    <row r="39" spans="1:4" x14ac:dyDescent="0.2">
      <c r="A39">
        <v>12</v>
      </c>
      <c r="B39">
        <v>100000</v>
      </c>
      <c r="C39">
        <v>92.86</v>
      </c>
      <c r="D39">
        <v>26.86</v>
      </c>
    </row>
    <row r="40" spans="1:4" x14ac:dyDescent="0.2">
      <c r="A40">
        <v>12</v>
      </c>
      <c r="B40">
        <v>500000</v>
      </c>
      <c r="C40">
        <v>138.04</v>
      </c>
      <c r="D40">
        <v>26.94</v>
      </c>
    </row>
    <row r="41" spans="1:4" x14ac:dyDescent="0.2">
      <c r="A41">
        <v>12</v>
      </c>
      <c r="B41">
        <v>1000000</v>
      </c>
      <c r="C41">
        <v>179.04</v>
      </c>
      <c r="D41">
        <v>26.85</v>
      </c>
    </row>
    <row r="42" spans="1:4" x14ac:dyDescent="0.2">
      <c r="A42">
        <v>16</v>
      </c>
      <c r="B42">
        <v>1</v>
      </c>
      <c r="C42">
        <v>0.15</v>
      </c>
      <c r="D42">
        <v>0</v>
      </c>
    </row>
    <row r="43" spans="1:4" x14ac:dyDescent="0.2">
      <c r="A43">
        <v>16</v>
      </c>
      <c r="B43">
        <v>10</v>
      </c>
      <c r="C43">
        <v>1.02</v>
      </c>
      <c r="D43">
        <v>30</v>
      </c>
    </row>
    <row r="44" spans="1:4" x14ac:dyDescent="0.2">
      <c r="A44">
        <v>16</v>
      </c>
      <c r="B44">
        <v>100</v>
      </c>
      <c r="C44">
        <v>7.5</v>
      </c>
      <c r="D44">
        <v>34</v>
      </c>
    </row>
    <row r="45" spans="1:4" x14ac:dyDescent="0.2">
      <c r="A45">
        <v>16</v>
      </c>
      <c r="B45">
        <v>1000</v>
      </c>
      <c r="C45">
        <v>49.37</v>
      </c>
      <c r="D45">
        <v>29.1</v>
      </c>
    </row>
    <row r="46" spans="1:4" x14ac:dyDescent="0.2">
      <c r="A46">
        <v>16</v>
      </c>
      <c r="B46">
        <v>10000</v>
      </c>
      <c r="C46">
        <v>112.16</v>
      </c>
      <c r="D46">
        <v>27.71</v>
      </c>
    </row>
    <row r="47" spans="1:4" x14ac:dyDescent="0.2">
      <c r="A47">
        <v>16</v>
      </c>
      <c r="B47">
        <v>100000</v>
      </c>
      <c r="C47">
        <v>115.41</v>
      </c>
      <c r="D47">
        <v>26.86</v>
      </c>
    </row>
    <row r="48" spans="1:4" x14ac:dyDescent="0.2">
      <c r="A48">
        <v>16</v>
      </c>
      <c r="B48">
        <v>500000</v>
      </c>
      <c r="C48">
        <v>157.13999999999999</v>
      </c>
      <c r="D48">
        <v>26.9</v>
      </c>
    </row>
    <row r="49" spans="1:4" x14ac:dyDescent="0.2">
      <c r="A49">
        <v>16</v>
      </c>
      <c r="B49">
        <v>1000000</v>
      </c>
      <c r="C49">
        <v>163.25</v>
      </c>
      <c r="D49">
        <v>26.82</v>
      </c>
    </row>
    <row r="50" spans="1:4" x14ac:dyDescent="0.2">
      <c r="A50">
        <v>20</v>
      </c>
      <c r="B50">
        <v>1</v>
      </c>
      <c r="C50">
        <v>0.11</v>
      </c>
      <c r="D50">
        <v>0</v>
      </c>
    </row>
    <row r="51" spans="1:4" x14ac:dyDescent="0.2">
      <c r="A51">
        <v>20</v>
      </c>
      <c r="B51">
        <v>10</v>
      </c>
      <c r="C51">
        <v>0.95</v>
      </c>
      <c r="D51">
        <v>40</v>
      </c>
    </row>
    <row r="52" spans="1:4" x14ac:dyDescent="0.2">
      <c r="A52">
        <v>20</v>
      </c>
      <c r="B52">
        <v>100</v>
      </c>
      <c r="C52">
        <v>7.62</v>
      </c>
      <c r="D52">
        <v>22</v>
      </c>
    </row>
    <row r="53" spans="1:4" x14ac:dyDescent="0.2">
      <c r="A53">
        <v>20</v>
      </c>
      <c r="B53">
        <v>1000</v>
      </c>
      <c r="C53">
        <v>45.23</v>
      </c>
      <c r="D53">
        <v>29.1</v>
      </c>
    </row>
    <row r="54" spans="1:4" x14ac:dyDescent="0.2">
      <c r="A54">
        <v>20</v>
      </c>
      <c r="B54">
        <v>10000</v>
      </c>
      <c r="C54">
        <v>93.2</v>
      </c>
      <c r="D54">
        <v>27.06</v>
      </c>
    </row>
    <row r="55" spans="1:4" x14ac:dyDescent="0.2">
      <c r="A55">
        <v>20</v>
      </c>
      <c r="B55">
        <v>100000</v>
      </c>
      <c r="C55">
        <v>104.59</v>
      </c>
      <c r="D55">
        <v>26.78</v>
      </c>
    </row>
    <row r="56" spans="1:4" x14ac:dyDescent="0.2">
      <c r="A56">
        <v>20</v>
      </c>
      <c r="B56">
        <v>500000</v>
      </c>
      <c r="C56">
        <v>149.4</v>
      </c>
      <c r="D56">
        <v>26.89</v>
      </c>
    </row>
    <row r="57" spans="1:4" x14ac:dyDescent="0.2">
      <c r="A57">
        <v>20</v>
      </c>
      <c r="B57">
        <v>1000000</v>
      </c>
      <c r="C57">
        <v>191.93</v>
      </c>
      <c r="D57">
        <v>26.91</v>
      </c>
    </row>
    <row r="58" spans="1:4" x14ac:dyDescent="0.2">
      <c r="A58">
        <v>24</v>
      </c>
      <c r="B58">
        <v>1</v>
      </c>
      <c r="C58">
        <v>0.09</v>
      </c>
      <c r="D58">
        <v>0</v>
      </c>
    </row>
    <row r="59" spans="1:4" x14ac:dyDescent="0.2">
      <c r="A59">
        <v>24</v>
      </c>
      <c r="B59">
        <v>10</v>
      </c>
      <c r="C59">
        <v>0.81</v>
      </c>
      <c r="D59">
        <v>40</v>
      </c>
    </row>
    <row r="60" spans="1:4" x14ac:dyDescent="0.2">
      <c r="A60">
        <v>24</v>
      </c>
      <c r="B60">
        <v>100</v>
      </c>
      <c r="C60">
        <v>7.95</v>
      </c>
      <c r="D60">
        <v>40</v>
      </c>
    </row>
    <row r="61" spans="1:4" x14ac:dyDescent="0.2">
      <c r="A61">
        <v>24</v>
      </c>
      <c r="B61">
        <v>1000</v>
      </c>
      <c r="C61">
        <v>48.25</v>
      </c>
      <c r="D61">
        <v>28</v>
      </c>
    </row>
    <row r="62" spans="1:4" x14ac:dyDescent="0.2">
      <c r="A62">
        <v>24</v>
      </c>
      <c r="B62">
        <v>10000</v>
      </c>
      <c r="C62">
        <v>110.39</v>
      </c>
      <c r="D62">
        <v>26.43</v>
      </c>
    </row>
    <row r="63" spans="1:4" x14ac:dyDescent="0.2">
      <c r="A63">
        <v>24</v>
      </c>
      <c r="B63">
        <v>100000</v>
      </c>
      <c r="C63">
        <v>125.27</v>
      </c>
      <c r="D63">
        <v>26.82</v>
      </c>
    </row>
    <row r="64" spans="1:4" x14ac:dyDescent="0.2">
      <c r="A64">
        <v>24</v>
      </c>
      <c r="B64">
        <v>500000</v>
      </c>
      <c r="C64">
        <v>156.38999999999999</v>
      </c>
      <c r="D64">
        <v>26.91</v>
      </c>
    </row>
    <row r="65" spans="1:4" x14ac:dyDescent="0.2">
      <c r="A65">
        <v>24</v>
      </c>
      <c r="B65">
        <v>1000000</v>
      </c>
      <c r="C65">
        <v>210.04</v>
      </c>
      <c r="D65">
        <v>26.9</v>
      </c>
    </row>
    <row r="66" spans="1:4" x14ac:dyDescent="0.2">
      <c r="A66">
        <v>32</v>
      </c>
      <c r="B66">
        <v>1</v>
      </c>
      <c r="C66">
        <v>0.08</v>
      </c>
      <c r="D66">
        <v>0</v>
      </c>
    </row>
    <row r="67" spans="1:4" x14ac:dyDescent="0.2">
      <c r="A67">
        <v>32</v>
      </c>
      <c r="B67">
        <v>10</v>
      </c>
      <c r="C67">
        <v>0</v>
      </c>
      <c r="D67">
        <v>40</v>
      </c>
    </row>
    <row r="68" spans="1:4" x14ac:dyDescent="0.2">
      <c r="A68">
        <v>32</v>
      </c>
      <c r="B68">
        <v>100</v>
      </c>
      <c r="C68">
        <v>8.4499999999999993</v>
      </c>
      <c r="D68">
        <v>27</v>
      </c>
    </row>
    <row r="69" spans="1:4" x14ac:dyDescent="0.2">
      <c r="A69">
        <v>32</v>
      </c>
      <c r="B69">
        <v>1000</v>
      </c>
      <c r="C69">
        <v>49.95</v>
      </c>
      <c r="D69">
        <v>30.8</v>
      </c>
    </row>
    <row r="70" spans="1:4" x14ac:dyDescent="0.2">
      <c r="A70">
        <v>32</v>
      </c>
      <c r="B70">
        <v>10000</v>
      </c>
      <c r="C70">
        <v>2.91</v>
      </c>
      <c r="D70">
        <v>27.38</v>
      </c>
    </row>
    <row r="71" spans="1:4" x14ac:dyDescent="0.2">
      <c r="A71">
        <v>32</v>
      </c>
      <c r="B71">
        <v>100000</v>
      </c>
      <c r="C71">
        <v>176.73</v>
      </c>
      <c r="D71">
        <v>26.99</v>
      </c>
    </row>
    <row r="72" spans="1:4" x14ac:dyDescent="0.2">
      <c r="A72">
        <v>32</v>
      </c>
      <c r="B72">
        <v>500000</v>
      </c>
      <c r="C72">
        <v>200.13</v>
      </c>
      <c r="D72">
        <v>26.83</v>
      </c>
    </row>
    <row r="73" spans="1:4" x14ac:dyDescent="0.2">
      <c r="A73">
        <v>32</v>
      </c>
      <c r="B73">
        <v>1000000</v>
      </c>
      <c r="C73">
        <v>252.85</v>
      </c>
      <c r="D73">
        <v>26.86</v>
      </c>
    </row>
    <row r="74" spans="1:4" x14ac:dyDescent="0.2">
      <c r="D74">
        <f>MEDIAN(D2:D73)</f>
        <v>26.895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3148-F40C-E84E-A542-401DD097E4C7}">
  <dimension ref="A1:I10"/>
  <sheetViews>
    <sheetView topLeftCell="A6" workbookViewId="0">
      <selection activeCell="I38" sqref="I38"/>
    </sheetView>
  </sheetViews>
  <sheetFormatPr baseColWidth="10" defaultRowHeight="16" x14ac:dyDescent="0.2"/>
  <cols>
    <col min="1" max="1" width="3.1640625" bestFit="1" customWidth="1"/>
    <col min="2" max="3" width="9.1640625" bestFit="1" customWidth="1"/>
    <col min="4" max="5" width="10.1640625" bestFit="1" customWidth="1"/>
    <col min="6" max="9" width="11.1640625" bestFit="1" customWidth="1"/>
  </cols>
  <sheetData>
    <row r="1" spans="1:9" x14ac:dyDescent="0.2"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500000</v>
      </c>
      <c r="I1">
        <v>1000000</v>
      </c>
    </row>
    <row r="2" spans="1:9" x14ac:dyDescent="0.2">
      <c r="A2">
        <v>1</v>
      </c>
      <c r="B2">
        <v>0.34070800000000001</v>
      </c>
      <c r="C2">
        <v>3.886145</v>
      </c>
      <c r="D2">
        <v>10.992443</v>
      </c>
      <c r="E2">
        <v>8.1215790000000005</v>
      </c>
      <c r="F2">
        <v>9.0921559999999992</v>
      </c>
      <c r="G2">
        <v>17.919995</v>
      </c>
      <c r="H2">
        <v>17.908173000000001</v>
      </c>
      <c r="I2">
        <v>17.823264999999999</v>
      </c>
    </row>
    <row r="3" spans="1:9" x14ac:dyDescent="0.2">
      <c r="A3">
        <v>2</v>
      </c>
      <c r="B3">
        <v>0.15523200000000001</v>
      </c>
      <c r="C3">
        <v>1.504894</v>
      </c>
      <c r="D3">
        <v>9.2591889999999992</v>
      </c>
      <c r="E3">
        <v>15.281644</v>
      </c>
      <c r="F3">
        <v>16.03914</v>
      </c>
      <c r="G3">
        <v>24.660527999999999</v>
      </c>
      <c r="H3">
        <v>35.699139000000002</v>
      </c>
      <c r="I3">
        <v>34.480288000000002</v>
      </c>
    </row>
    <row r="4" spans="1:9" x14ac:dyDescent="0.2">
      <c r="A4">
        <v>4</v>
      </c>
      <c r="B4">
        <v>0.115437</v>
      </c>
      <c r="C4">
        <v>1.539636</v>
      </c>
      <c r="D4">
        <v>10.757319000000001</v>
      </c>
      <c r="E4">
        <v>29.197998999999999</v>
      </c>
      <c r="F4">
        <v>30.177011</v>
      </c>
      <c r="G4">
        <v>37.927743999999997</v>
      </c>
      <c r="H4">
        <v>66.920967000000005</v>
      </c>
      <c r="I4">
        <v>69.436407000000003</v>
      </c>
    </row>
    <row r="5" spans="1:9" x14ac:dyDescent="0.2">
      <c r="A5">
        <v>8</v>
      </c>
      <c r="B5">
        <v>0.11712500000000001</v>
      </c>
      <c r="C5">
        <v>1.1256930000000001</v>
      </c>
      <c r="D5">
        <v>10.184405</v>
      </c>
      <c r="E5">
        <v>47.256642999999997</v>
      </c>
      <c r="F5">
        <v>57.890053999999999</v>
      </c>
      <c r="G5">
        <v>67.115261000000004</v>
      </c>
      <c r="H5">
        <v>105.973269</v>
      </c>
      <c r="I5">
        <v>124.63971100000001</v>
      </c>
    </row>
    <row r="6" spans="1:9" x14ac:dyDescent="0.2">
      <c r="A6">
        <v>12</v>
      </c>
      <c r="B6">
        <v>0.14564099999999999</v>
      </c>
      <c r="C6">
        <v>1.399194</v>
      </c>
      <c r="D6">
        <v>10.255414</v>
      </c>
      <c r="E6">
        <v>62.515898999999997</v>
      </c>
      <c r="F6">
        <v>82.217955000000003</v>
      </c>
      <c r="G6">
        <v>93.410605000000004</v>
      </c>
      <c r="H6">
        <v>137.41686100000001</v>
      </c>
      <c r="I6">
        <v>173.37678099999999</v>
      </c>
    </row>
    <row r="7" spans="1:9" x14ac:dyDescent="0.2">
      <c r="A7">
        <v>16</v>
      </c>
      <c r="B7">
        <v>0.12074</v>
      </c>
      <c r="C7">
        <v>0.95084500000000005</v>
      </c>
      <c r="D7">
        <v>8.1625440000000005</v>
      </c>
      <c r="E7">
        <v>42.196880999999998</v>
      </c>
      <c r="F7">
        <v>78.171328000000003</v>
      </c>
      <c r="G7">
        <v>115.65228399999999</v>
      </c>
      <c r="H7">
        <v>148.98298500000001</v>
      </c>
      <c r="I7">
        <v>165.06872100000001</v>
      </c>
    </row>
    <row r="8" spans="1:9" x14ac:dyDescent="0.2">
      <c r="A8">
        <v>20</v>
      </c>
      <c r="B8">
        <v>9.4506999999999994E-2</v>
      </c>
      <c r="C8">
        <v>0.97351799999999999</v>
      </c>
      <c r="D8">
        <v>7.6852289999999996</v>
      </c>
      <c r="E8">
        <v>44.325538000000002</v>
      </c>
      <c r="F8">
        <v>93.178445999999994</v>
      </c>
      <c r="G8">
        <v>99.044628000000003</v>
      </c>
      <c r="H8">
        <v>148.00053700000001</v>
      </c>
      <c r="I8">
        <v>178.941</v>
      </c>
    </row>
    <row r="9" spans="1:9" x14ac:dyDescent="0.2">
      <c r="A9">
        <v>24</v>
      </c>
      <c r="B9">
        <v>9.5227999999999993E-2</v>
      </c>
      <c r="C9">
        <v>0.80985200000000002</v>
      </c>
      <c r="D9">
        <v>7.2976640000000002</v>
      </c>
      <c r="E9">
        <v>55.493400999999999</v>
      </c>
      <c r="F9">
        <v>107.46552800000001</v>
      </c>
      <c r="G9">
        <v>117.097809</v>
      </c>
      <c r="H9">
        <v>167.51194100000001</v>
      </c>
      <c r="I9">
        <v>204.14283800000001</v>
      </c>
    </row>
    <row r="10" spans="1:9" x14ac:dyDescent="0.2">
      <c r="A10">
        <v>32</v>
      </c>
      <c r="B10">
        <v>8.3452999999999999E-2</v>
      </c>
      <c r="C10">
        <v>0.71299999999999997</v>
      </c>
      <c r="D10">
        <v>7.9604239999999997</v>
      </c>
      <c r="E10">
        <v>42.702001000000003</v>
      </c>
      <c r="F10">
        <v>133.09886599999999</v>
      </c>
      <c r="G10">
        <v>152.64243300000001</v>
      </c>
      <c r="H10">
        <v>207.01698400000001</v>
      </c>
      <c r="I10">
        <v>263.08013099999999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Final Data</vt:lpstr>
      <vt:lpstr>Sheet1</vt:lpstr>
      <vt:lpstr>'Final Data'!proj01</vt:lpstr>
      <vt:lpstr>Sheet1!proj1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2023-04-18T01:57:00Z</dcterms:created>
  <dcterms:modified xsi:type="dcterms:W3CDTF">2023-04-19T04:14:52Z</dcterms:modified>
</cp:coreProperties>
</file>