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6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9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rmit.desai/github/SmartComp19/figs/"/>
    </mc:Choice>
  </mc:AlternateContent>
  <xr:revisionPtr revIDLastSave="0" documentId="13_ncr:1_{662003AD-D7C0-284C-A59F-52C1212C5DAE}" xr6:coauthVersionLast="40" xr6:coauthVersionMax="40" xr10:uidLastSave="{00000000-0000-0000-0000-000000000000}"/>
  <bookViews>
    <workbookView xWindow="0" yWindow="460" windowWidth="33600" windowHeight="19520" activeTab="2" xr2:uid="{00000000-000D-0000-FFFF-FFFF00000000}"/>
  </bookViews>
  <sheets>
    <sheet name="Combined Data" sheetId="13" r:id="rId1"/>
    <sheet name="Per Hop Latency Graphs" sheetId="16" r:id="rId2"/>
    <sheet name="E2E Latency Graphs" sheetId="17" r:id="rId3"/>
    <sheet name="Dup Graphs" sheetId="18" r:id="rId4"/>
    <sheet name="Hop Graphs" sheetId="19" r:id="rId5"/>
    <sheet name="DNS Run1" sheetId="1" r:id="rId6"/>
    <sheet name="DNS Run2" sheetId="5" r:id="rId7"/>
    <sheet name="Wendy DNS Run1" sheetId="12" r:id="rId8"/>
    <sheet name="NEARBYRun1" sheetId="6" r:id="rId9"/>
    <sheet name="NEARBY Run2" sheetId="8" r:id="rId10"/>
    <sheet name="Wendy NearBy Run1" sheetId="15" r:id="rId11"/>
    <sheet name="BLERun1" sheetId="7" r:id="rId12"/>
    <sheet name="BLE Run2" sheetId="11" r:id="rId13"/>
    <sheet name="OLD grp1 Ave Latency" sheetId="2" r:id="rId14"/>
    <sheet name="OLD grp1 Duplicates" sheetId="3" r:id="rId15"/>
    <sheet name="OLD Grp2 " sheetId="4" r:id="rId16"/>
    <sheet name="OLDGrp2 Cmp" sheetId="9" r:id="rId17"/>
    <sheet name="OLDGrp3" sheetId="1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8" l="1"/>
  <c r="J31" i="18"/>
  <c r="K78" i="18"/>
  <c r="C55" i="16"/>
  <c r="D55" i="16"/>
  <c r="E55" i="16"/>
  <c r="F55" i="16"/>
  <c r="B55" i="16"/>
  <c r="C78" i="16"/>
  <c r="D78" i="16"/>
  <c r="E78" i="16"/>
  <c r="F78" i="16"/>
  <c r="B78" i="16"/>
  <c r="C79" i="16"/>
  <c r="D79" i="16"/>
  <c r="E79" i="16"/>
  <c r="F79" i="16"/>
  <c r="B79" i="16"/>
  <c r="C56" i="16"/>
  <c r="D56" i="16"/>
  <c r="E56" i="16"/>
  <c r="F56" i="16"/>
  <c r="B56" i="16"/>
  <c r="J55" i="16"/>
  <c r="K55" i="16"/>
  <c r="J56" i="16"/>
  <c r="K56" i="16"/>
  <c r="C79" i="17"/>
  <c r="D79" i="17"/>
  <c r="E79" i="17"/>
  <c r="F79" i="17"/>
  <c r="B79" i="17"/>
  <c r="J32" i="17"/>
  <c r="Q31" i="17"/>
  <c r="K79" i="17" s="1"/>
  <c r="Q30" i="17"/>
  <c r="E49" i="13"/>
  <c r="E50" i="13"/>
  <c r="E53" i="13"/>
  <c r="E41" i="13"/>
  <c r="E37" i="13"/>
  <c r="R27" i="13"/>
  <c r="P30" i="13"/>
  <c r="P29" i="13"/>
  <c r="Q29" i="13"/>
  <c r="R29" i="13"/>
  <c r="S29" i="13"/>
  <c r="S26" i="13"/>
  <c r="R26" i="13"/>
  <c r="Q26" i="13"/>
  <c r="P26" i="13"/>
  <c r="F71" i="13"/>
  <c r="E71" i="13"/>
  <c r="AA13" i="13"/>
  <c r="J31" i="19"/>
  <c r="Q32" i="19"/>
  <c r="K79" i="19" s="1"/>
  <c r="Q31" i="19"/>
  <c r="K56" i="19" s="1"/>
  <c r="P6" i="19"/>
  <c r="K55" i="19" s="1"/>
  <c r="J7" i="19"/>
  <c r="J6" i="19"/>
  <c r="B78" i="19"/>
  <c r="F79" i="19"/>
  <c r="E79" i="19"/>
  <c r="D79" i="19"/>
  <c r="C79" i="19"/>
  <c r="B79" i="19"/>
  <c r="F78" i="19"/>
  <c r="E78" i="19"/>
  <c r="D78" i="19"/>
  <c r="C78" i="19"/>
  <c r="F56" i="19"/>
  <c r="E56" i="19"/>
  <c r="D56" i="19"/>
  <c r="C56" i="19"/>
  <c r="B56" i="19"/>
  <c r="J55" i="19"/>
  <c r="F55" i="19"/>
  <c r="E55" i="19"/>
  <c r="D55" i="19"/>
  <c r="C55" i="19"/>
  <c r="B55" i="19"/>
  <c r="J56" i="19"/>
  <c r="C79" i="18"/>
  <c r="D79" i="18"/>
  <c r="E79" i="18"/>
  <c r="F79" i="18"/>
  <c r="B79" i="18"/>
  <c r="C55" i="18"/>
  <c r="D55" i="18"/>
  <c r="E55" i="18"/>
  <c r="F55" i="18"/>
  <c r="C56" i="18"/>
  <c r="D56" i="18"/>
  <c r="E56" i="18"/>
  <c r="F56" i="18"/>
  <c r="B56" i="18"/>
  <c r="B55" i="18"/>
  <c r="S27" i="13"/>
  <c r="H66" i="13" s="1"/>
  <c r="J32" i="18" s="1"/>
  <c r="J79" i="18" s="1"/>
  <c r="S30" i="13"/>
  <c r="H68" i="13" s="1"/>
  <c r="Q32" i="18" s="1"/>
  <c r="K79" i="18" s="1"/>
  <c r="R30" i="13"/>
  <c r="G66" i="13"/>
  <c r="J32" i="19" s="1"/>
  <c r="J79" i="19" s="1"/>
  <c r="Q31" i="18"/>
  <c r="K56" i="18" s="1"/>
  <c r="P27" i="13"/>
  <c r="E66" i="13"/>
  <c r="J32" i="16" s="1"/>
  <c r="J79" i="16" s="1"/>
  <c r="P14" i="13"/>
  <c r="Q14" i="13"/>
  <c r="R14" i="13"/>
  <c r="S14" i="13"/>
  <c r="P15" i="13"/>
  <c r="Q15" i="13"/>
  <c r="R15" i="13"/>
  <c r="S15" i="13"/>
  <c r="P16" i="13"/>
  <c r="Q16" i="13"/>
  <c r="R16" i="13"/>
  <c r="S16" i="13"/>
  <c r="P17" i="13"/>
  <c r="Q17" i="13"/>
  <c r="R17" i="13"/>
  <c r="S17" i="13"/>
  <c r="F78" i="18"/>
  <c r="E78" i="18"/>
  <c r="D78" i="18"/>
  <c r="C78" i="18"/>
  <c r="B78" i="18"/>
  <c r="J31" i="17"/>
  <c r="J56" i="17" s="1"/>
  <c r="J7" i="17"/>
  <c r="F78" i="17"/>
  <c r="E78" i="17"/>
  <c r="D78" i="17"/>
  <c r="C78" i="17"/>
  <c r="B78" i="17"/>
  <c r="F23" i="13"/>
  <c r="F47" i="13" s="1"/>
  <c r="H23" i="13"/>
  <c r="H47" i="13" s="1"/>
  <c r="G23" i="13"/>
  <c r="G47" i="13" s="1"/>
  <c r="E23" i="13"/>
  <c r="E47" i="13" s="1"/>
  <c r="E74" i="13"/>
  <c r="F75" i="13"/>
  <c r="G75" i="13"/>
  <c r="H75" i="13"/>
  <c r="E75" i="13"/>
  <c r="J7" i="16"/>
  <c r="E73" i="13"/>
  <c r="F73" i="13"/>
  <c r="G73" i="13"/>
  <c r="H73" i="13"/>
  <c r="F74" i="13"/>
  <c r="G74" i="13"/>
  <c r="H74" i="13"/>
  <c r="F72" i="13"/>
  <c r="G72" i="13"/>
  <c r="H72" i="13"/>
  <c r="E72" i="13"/>
  <c r="E70" i="13"/>
  <c r="F70" i="13"/>
  <c r="G70" i="13"/>
  <c r="H70" i="13"/>
  <c r="G71" i="13"/>
  <c r="H71" i="13"/>
  <c r="F69" i="13"/>
  <c r="G69" i="13"/>
  <c r="H69" i="13"/>
  <c r="E69" i="13"/>
  <c r="G68" i="13"/>
  <c r="Q27" i="13"/>
  <c r="F66" i="13" s="1"/>
  <c r="Q30" i="13"/>
  <c r="F68" i="13" s="1"/>
  <c r="E68" i="13"/>
  <c r="Q32" i="16" s="1"/>
  <c r="K79" i="16" s="1"/>
  <c r="H62" i="13"/>
  <c r="P9" i="13"/>
  <c r="Q9" i="13"/>
  <c r="F57" i="13" s="1"/>
  <c r="R9" i="13"/>
  <c r="S9" i="13"/>
  <c r="AA19" i="13"/>
  <c r="AB19" i="13"/>
  <c r="AC19" i="13"/>
  <c r="AD19" i="13"/>
  <c r="P19" i="13"/>
  <c r="E60" i="13" s="1"/>
  <c r="Q19" i="13"/>
  <c r="F60" i="13" s="1"/>
  <c r="R19" i="13"/>
  <c r="G60" i="13" s="1"/>
  <c r="S19" i="13"/>
  <c r="H60" i="13" s="1"/>
  <c r="P20" i="13"/>
  <c r="E61" i="13" s="1"/>
  <c r="Q20" i="13"/>
  <c r="F61" i="13" s="1"/>
  <c r="R20" i="13"/>
  <c r="G61" i="13" s="1"/>
  <c r="S20" i="13"/>
  <c r="H61" i="13" s="1"/>
  <c r="P21" i="13"/>
  <c r="Q21" i="13"/>
  <c r="R21" i="13"/>
  <c r="S21" i="13"/>
  <c r="P22" i="13"/>
  <c r="E62" i="13" s="1"/>
  <c r="Q22" i="13"/>
  <c r="F62" i="13" s="1"/>
  <c r="R22" i="13"/>
  <c r="G62" i="13" s="1"/>
  <c r="S22" i="13"/>
  <c r="P23" i="13"/>
  <c r="E63" i="13" s="1"/>
  <c r="Q23" i="13"/>
  <c r="F63" i="13" s="1"/>
  <c r="R23" i="13"/>
  <c r="G63" i="13" s="1"/>
  <c r="S23" i="13"/>
  <c r="H63" i="13" s="1"/>
  <c r="S18" i="13"/>
  <c r="H59" i="13" s="1"/>
  <c r="R18" i="13"/>
  <c r="G59" i="13" s="1"/>
  <c r="Q18" i="13"/>
  <c r="F59" i="13" s="1"/>
  <c r="P18" i="13"/>
  <c r="E59" i="13" s="1"/>
  <c r="AD4" i="13"/>
  <c r="AD5" i="13"/>
  <c r="AD6" i="13"/>
  <c r="AD7" i="13"/>
  <c r="AD8" i="13"/>
  <c r="AD9" i="13"/>
  <c r="AD10" i="13"/>
  <c r="AD18" i="13"/>
  <c r="AD17" i="13"/>
  <c r="AC17" i="13"/>
  <c r="AB17" i="13"/>
  <c r="AA17" i="13"/>
  <c r="AD16" i="13"/>
  <c r="AC16" i="13"/>
  <c r="AB16" i="13"/>
  <c r="AA16" i="13"/>
  <c r="AD15" i="13"/>
  <c r="AC15" i="13"/>
  <c r="AB15" i="13"/>
  <c r="AA15" i="13"/>
  <c r="AD14" i="13"/>
  <c r="AC14" i="13"/>
  <c r="AB14" i="13"/>
  <c r="AA14" i="13"/>
  <c r="AD13" i="13"/>
  <c r="AC13" i="13"/>
  <c r="AB13" i="13"/>
  <c r="AD12" i="13"/>
  <c r="AC12" i="13"/>
  <c r="AB12" i="13"/>
  <c r="AA12" i="13"/>
  <c r="AD11" i="13"/>
  <c r="AC11" i="13"/>
  <c r="AB11" i="13"/>
  <c r="AA11" i="13"/>
  <c r="AC18" i="13"/>
  <c r="AB18" i="13"/>
  <c r="AA18" i="13"/>
  <c r="AC10" i="13"/>
  <c r="AB10" i="13"/>
  <c r="AA10" i="13"/>
  <c r="AC9" i="13"/>
  <c r="AB9" i="13"/>
  <c r="AA9" i="13"/>
  <c r="AC8" i="13"/>
  <c r="AB8" i="13"/>
  <c r="AA8" i="13"/>
  <c r="AC7" i="13"/>
  <c r="AB7" i="13"/>
  <c r="AA7" i="13"/>
  <c r="AC6" i="13"/>
  <c r="AB6" i="13"/>
  <c r="AA6" i="13"/>
  <c r="AC5" i="13"/>
  <c r="AB5" i="13"/>
  <c r="AA5" i="13"/>
  <c r="AC4" i="13"/>
  <c r="AB4" i="13"/>
  <c r="AA4" i="13"/>
  <c r="P12" i="13"/>
  <c r="Q12" i="13"/>
  <c r="R12" i="13"/>
  <c r="S12" i="13"/>
  <c r="P13" i="13"/>
  <c r="Q13" i="13"/>
  <c r="R13" i="13"/>
  <c r="G55" i="13" s="1"/>
  <c r="S13" i="13"/>
  <c r="E65" i="13"/>
  <c r="F65" i="13"/>
  <c r="J8" i="17" s="1"/>
  <c r="J78" i="17" s="1"/>
  <c r="S11" i="13"/>
  <c r="R11" i="13"/>
  <c r="Q11" i="13"/>
  <c r="P11" i="13"/>
  <c r="P25" i="13"/>
  <c r="Q25" i="13"/>
  <c r="R25" i="13"/>
  <c r="S25" i="13"/>
  <c r="P28" i="13"/>
  <c r="E67" i="13" s="1"/>
  <c r="P7" i="16" s="1"/>
  <c r="K78" i="16" s="1"/>
  <c r="Q28" i="13"/>
  <c r="R28" i="13"/>
  <c r="S28" i="13"/>
  <c r="P4" i="13"/>
  <c r="S10" i="13"/>
  <c r="R10" i="13"/>
  <c r="Q10" i="13"/>
  <c r="P10" i="13"/>
  <c r="S8" i="13"/>
  <c r="R8" i="13"/>
  <c r="Q8" i="13"/>
  <c r="P8" i="13"/>
  <c r="S7" i="13"/>
  <c r="R7" i="13"/>
  <c r="Q7" i="13"/>
  <c r="P7" i="13"/>
  <c r="S6" i="13"/>
  <c r="R6" i="13"/>
  <c r="Q6" i="13"/>
  <c r="F55" i="13" s="1"/>
  <c r="P6" i="13"/>
  <c r="E55" i="13" s="1"/>
  <c r="S5" i="13"/>
  <c r="H54" i="13" s="1"/>
  <c r="R5" i="13"/>
  <c r="Q5" i="13"/>
  <c r="P5" i="13"/>
  <c r="S4" i="13"/>
  <c r="R4" i="13"/>
  <c r="G53" i="13" s="1"/>
  <c r="Q4" i="13"/>
  <c r="F53" i="13" s="1"/>
  <c r="E19" i="13"/>
  <c r="E44" i="13" s="1"/>
  <c r="F19" i="13"/>
  <c r="F44" i="13" s="1"/>
  <c r="G19" i="13"/>
  <c r="G44" i="13" s="1"/>
  <c r="H19" i="13"/>
  <c r="H44" i="13" s="1"/>
  <c r="E20" i="13"/>
  <c r="E45" i="13" s="1"/>
  <c r="F20" i="13"/>
  <c r="F45" i="13" s="1"/>
  <c r="G20" i="13"/>
  <c r="G45" i="13" s="1"/>
  <c r="H20" i="13"/>
  <c r="H45" i="13" s="1"/>
  <c r="E21" i="13"/>
  <c r="F21" i="13"/>
  <c r="G21" i="13"/>
  <c r="H21" i="13"/>
  <c r="E22" i="13"/>
  <c r="E46" i="13" s="1"/>
  <c r="F22" i="13"/>
  <c r="F46" i="13" s="1"/>
  <c r="G22" i="13"/>
  <c r="G46" i="13" s="1"/>
  <c r="H22" i="13"/>
  <c r="H46" i="13" s="1"/>
  <c r="E27" i="13"/>
  <c r="J31" i="16" s="1"/>
  <c r="F27" i="13"/>
  <c r="F50" i="13" s="1"/>
  <c r="G27" i="13"/>
  <c r="G50" i="13" s="1"/>
  <c r="H27" i="13"/>
  <c r="H50" i="13" s="1"/>
  <c r="E30" i="13"/>
  <c r="E52" i="13" s="1"/>
  <c r="Q31" i="16" s="1"/>
  <c r="F30" i="13"/>
  <c r="F52" i="13" s="1"/>
  <c r="G30" i="13"/>
  <c r="G52" i="13" s="1"/>
  <c r="H30" i="13"/>
  <c r="H52" i="13" s="1"/>
  <c r="H18" i="13"/>
  <c r="H43" i="13" s="1"/>
  <c r="G18" i="13"/>
  <c r="G43" i="13" s="1"/>
  <c r="F18" i="13"/>
  <c r="F43" i="13" s="1"/>
  <c r="E18" i="13"/>
  <c r="E43" i="13" s="1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26" i="13"/>
  <c r="F26" i="13"/>
  <c r="G26" i="13"/>
  <c r="H26" i="13"/>
  <c r="E29" i="13"/>
  <c r="F29" i="13"/>
  <c r="G29" i="13"/>
  <c r="H29" i="13"/>
  <c r="H11" i="13"/>
  <c r="G11" i="13"/>
  <c r="F11" i="13"/>
  <c r="E11" i="13"/>
  <c r="E4" i="13"/>
  <c r="H4" i="13"/>
  <c r="G4" i="13"/>
  <c r="F4" i="13"/>
  <c r="E5" i="13"/>
  <c r="F5" i="13"/>
  <c r="G5" i="13"/>
  <c r="G38" i="13" s="1"/>
  <c r="H5" i="13"/>
  <c r="E6" i="13"/>
  <c r="F6" i="13"/>
  <c r="G6" i="13"/>
  <c r="H6" i="13"/>
  <c r="E7" i="13"/>
  <c r="F7" i="13"/>
  <c r="G7" i="13"/>
  <c r="H7" i="13"/>
  <c r="E8" i="13"/>
  <c r="F8" i="13"/>
  <c r="G8" i="13"/>
  <c r="H8" i="13"/>
  <c r="E9" i="13"/>
  <c r="F9" i="13"/>
  <c r="G9" i="13"/>
  <c r="H9" i="13"/>
  <c r="E25" i="13"/>
  <c r="F25" i="13"/>
  <c r="G25" i="13"/>
  <c r="H25" i="13"/>
  <c r="E28" i="13"/>
  <c r="F28" i="13"/>
  <c r="G28" i="13"/>
  <c r="G51" i="13" s="1"/>
  <c r="H28" i="13"/>
  <c r="T78" i="4"/>
  <c r="S78" i="4"/>
  <c r="B59" i="10"/>
  <c r="C59" i="10"/>
  <c r="D59" i="10"/>
  <c r="E59" i="10"/>
  <c r="D37" i="10"/>
  <c r="C37" i="10"/>
  <c r="R52" i="2"/>
  <c r="R53" i="2"/>
  <c r="R54" i="2"/>
  <c r="R55" i="2"/>
  <c r="R56" i="2"/>
  <c r="R57" i="2"/>
  <c r="R51" i="2"/>
  <c r="R93" i="2"/>
  <c r="R94" i="2"/>
  <c r="R95" i="2"/>
  <c r="R96" i="2"/>
  <c r="R97" i="2"/>
  <c r="R98" i="2"/>
  <c r="R92" i="2"/>
  <c r="N78" i="4"/>
  <c r="C4" i="10"/>
  <c r="K56" i="17" l="1"/>
  <c r="J79" i="17"/>
  <c r="G65" i="13"/>
  <c r="J8" i="19" s="1"/>
  <c r="J78" i="19" s="1"/>
  <c r="J8" i="16"/>
  <c r="J78" i="16" s="1"/>
  <c r="F51" i="13"/>
  <c r="P6" i="17" s="1"/>
  <c r="K55" i="17" s="1"/>
  <c r="E38" i="13"/>
  <c r="F38" i="13"/>
  <c r="H55" i="13"/>
  <c r="G57" i="13"/>
  <c r="E57" i="13"/>
  <c r="G67" i="13"/>
  <c r="P7" i="19" s="1"/>
  <c r="K78" i="19" s="1"/>
  <c r="G54" i="13"/>
  <c r="F67" i="13"/>
  <c r="P7" i="17" s="1"/>
  <c r="K78" i="17" s="1"/>
  <c r="E56" i="13"/>
  <c r="H65" i="13"/>
  <c r="J8" i="18" s="1"/>
  <c r="J78" i="18" s="1"/>
  <c r="F54" i="13"/>
  <c r="H56" i="13"/>
  <c r="H67" i="13"/>
  <c r="P7" i="18" s="1"/>
  <c r="E54" i="13"/>
  <c r="F58" i="13"/>
  <c r="G58" i="13"/>
  <c r="H58" i="13"/>
  <c r="F56" i="13"/>
  <c r="G56" i="13"/>
  <c r="E58" i="13"/>
  <c r="H57" i="13"/>
  <c r="H37" i="13"/>
  <c r="J6" i="16"/>
  <c r="E40" i="13"/>
  <c r="E39" i="13"/>
  <c r="H51" i="13"/>
  <c r="H38" i="13"/>
  <c r="F37" i="13"/>
  <c r="G49" i="13"/>
  <c r="G41" i="13"/>
  <c r="G39" i="13"/>
  <c r="E51" i="13"/>
  <c r="P6" i="16" s="1"/>
  <c r="H49" i="13"/>
  <c r="J6" i="18" s="1"/>
  <c r="J55" i="18" s="1"/>
  <c r="H40" i="13"/>
  <c r="H39" i="13"/>
  <c r="G37" i="13"/>
  <c r="F49" i="13"/>
  <c r="J6" i="17" s="1"/>
  <c r="J55" i="17" s="1"/>
  <c r="F40" i="13"/>
  <c r="F39" i="13"/>
  <c r="F41" i="13"/>
  <c r="H53" i="13"/>
  <c r="H41" i="13"/>
  <c r="G40" i="13"/>
  <c r="J56" i="18" l="1"/>
  <c r="P6" i="18"/>
  <c r="K55" i="18" s="1"/>
</calcChain>
</file>

<file path=xl/sharedStrings.xml><?xml version="1.0" encoding="utf-8"?>
<sst xmlns="http://schemas.openxmlformats.org/spreadsheetml/2006/main" count="1770" uniqueCount="127">
  <si>
    <t>Device</t>
  </si>
  <si>
    <t>TestGrp</t>
  </si>
  <si>
    <t xml:space="preserve"> MsgLength</t>
  </si>
  <si>
    <t>TotalMsgSent</t>
  </si>
  <si>
    <t>TotalMsgRcvd</t>
  </si>
  <si>
    <t>ExpectedNumRcvd</t>
  </si>
  <si>
    <t xml:space="preserve"> AveLatency/Hop</t>
  </si>
  <si>
    <t xml:space="preserve"> AveLatency/E2E</t>
  </si>
  <si>
    <t xml:space="preserve"> MaxLatency</t>
  </si>
  <si>
    <t>AveHopCnt</t>
  </si>
  <si>
    <t>MaxHopCnt</t>
  </si>
  <si>
    <t>Average#Dups</t>
  </si>
  <si>
    <t>MaxDupCnt</t>
  </si>
  <si>
    <t>MinDupCnt</t>
  </si>
  <si>
    <t>TotalDupCnt</t>
  </si>
  <si>
    <t>ALL</t>
  </si>
  <si>
    <t>1Byte</t>
  </si>
  <si>
    <t>10Byte</t>
  </si>
  <si>
    <t>100Byte</t>
  </si>
  <si>
    <t>710Byte</t>
  </si>
  <si>
    <t>720Byte</t>
  </si>
  <si>
    <t>1KByte</t>
  </si>
  <si>
    <t>AveLatency/E2E</t>
  </si>
  <si>
    <t>MinLatency</t>
  </si>
  <si>
    <t>MinHops</t>
  </si>
  <si>
    <t>HUA</t>
  </si>
  <si>
    <t>J5</t>
  </si>
  <si>
    <t>J7</t>
  </si>
  <si>
    <t>J2</t>
  </si>
  <si>
    <t>N8</t>
  </si>
  <si>
    <t>5JN</t>
  </si>
  <si>
    <t>Android 8</t>
  </si>
  <si>
    <t>Android 6</t>
  </si>
  <si>
    <t>J5, J7,HUA,5JN</t>
  </si>
  <si>
    <t>Android 5</t>
  </si>
  <si>
    <t>1 Byte</t>
  </si>
  <si>
    <t>10 Byte</t>
  </si>
  <si>
    <t>100 Byte</t>
  </si>
  <si>
    <t>710 Byte</t>
  </si>
  <si>
    <t>720 Byte</t>
  </si>
  <si>
    <t>1K Byte</t>
  </si>
  <si>
    <t>average</t>
  </si>
  <si>
    <t>Grp1 Dups</t>
  </si>
  <si>
    <t>Grp2 Dups</t>
  </si>
  <si>
    <t>Average</t>
  </si>
  <si>
    <t>10KByte</t>
  </si>
  <si>
    <t>BLE</t>
  </si>
  <si>
    <t>P7</t>
  </si>
  <si>
    <t>T4</t>
  </si>
  <si>
    <t>T2</t>
  </si>
  <si>
    <t>T3</t>
  </si>
  <si>
    <t>T1</t>
  </si>
  <si>
    <t>A1</t>
  </si>
  <si>
    <t>RUN1</t>
  </si>
  <si>
    <t>DNS</t>
  </si>
  <si>
    <t>NEARBY</t>
  </si>
  <si>
    <t>RUN2</t>
  </si>
  <si>
    <t>AVERAGE RUN1 &amp; RUN2</t>
  </si>
  <si>
    <t>Why is latency so much less on Grp2?</t>
  </si>
  <si>
    <t>Run2 - Grp2</t>
  </si>
  <si>
    <t>Run2-Grp1</t>
  </si>
  <si>
    <t>Run1 - Grp1</t>
  </si>
  <si>
    <t>Run1- Grp2</t>
  </si>
  <si>
    <t>Run1-Grp3</t>
  </si>
  <si>
    <t>Run2 - Grp3</t>
  </si>
  <si>
    <t>asus1</t>
  </si>
  <si>
    <t>g4</t>
  </si>
  <si>
    <t>j7nirmit</t>
  </si>
  <si>
    <t>j71</t>
  </si>
  <si>
    <t>j7pete</t>
  </si>
  <si>
    <t>gpwendy</t>
  </si>
  <si>
    <t>hero3</t>
  </si>
  <si>
    <t>hero2</t>
  </si>
  <si>
    <t>herowendy</t>
  </si>
  <si>
    <t>j2pete</t>
  </si>
  <si>
    <t>Wendy - 10</t>
  </si>
  <si>
    <t>H - 6 run1</t>
  </si>
  <si>
    <t>H - 6 Run2</t>
  </si>
  <si>
    <t>WendyDNS</t>
  </si>
  <si>
    <t>DUPLICATES</t>
  </si>
  <si>
    <t>DNS-Run2</t>
  </si>
  <si>
    <t>DNS-Run1</t>
  </si>
  <si>
    <t>Wendy - Grp1</t>
  </si>
  <si>
    <t>Wendy Grp2</t>
  </si>
  <si>
    <t>DNS - ALL</t>
  </si>
  <si>
    <t># Devices</t>
  </si>
  <si>
    <t>Run#</t>
  </si>
  <si>
    <t>MsgLength</t>
  </si>
  <si>
    <t>j7cait</t>
  </si>
  <si>
    <t>s51</t>
  </si>
  <si>
    <t>hua1</t>
  </si>
  <si>
    <t>Protocol</t>
  </si>
  <si>
    <t>#Devices</t>
  </si>
  <si>
    <t>Average Latency - per Hop</t>
  </si>
  <si>
    <t>GRP1</t>
  </si>
  <si>
    <t>10Byte - Grp2</t>
  </si>
  <si>
    <t>GRP2</t>
  </si>
  <si>
    <t>GRP3</t>
  </si>
  <si>
    <t>1 Byte - Grp 3</t>
  </si>
  <si>
    <t>Compare # devices</t>
  </si>
  <si>
    <t>DNS - 6</t>
  </si>
  <si>
    <t>DNS -10</t>
  </si>
  <si>
    <t>Grp1 - 10B</t>
  </si>
  <si>
    <t>NEARBY - 6</t>
  </si>
  <si>
    <t>NEARBY-10</t>
  </si>
  <si>
    <t>Average Latency - E2E</t>
  </si>
  <si>
    <t>Grp2 - 10B</t>
  </si>
  <si>
    <t>Total Duplicates</t>
  </si>
  <si>
    <t>Ave Hops</t>
  </si>
  <si>
    <t>** Didn't include this in the calculation/graphs as it seems to be an outlier</t>
  </si>
  <si>
    <t>NOTES:</t>
  </si>
  <si>
    <t xml:space="preserve">   6 Device data = average of 2 runs</t>
  </si>
  <si>
    <t>10 Device data = 1 run</t>
  </si>
  <si>
    <t>*only 1 run in these numbers - removed outlier data from run2</t>
  </si>
  <si>
    <t>THIS DATA IS USED FOR THE GRAPHS</t>
  </si>
  <si>
    <t>Data For these graphs is from "combined data" A36-&gt;H75 (2 runs for 6 devices; 1 run for 10 devices)</t>
  </si>
  <si>
    <t>Grp3 - 1B</t>
  </si>
  <si>
    <t>(from 6 device case)</t>
  </si>
  <si>
    <t>WiFi</t>
  </si>
  <si>
    <t>BT-Nearby</t>
  </si>
  <si>
    <t>BTLE</t>
  </si>
  <si>
    <t>From old test data</t>
  </si>
  <si>
    <t>BT</t>
  </si>
  <si>
    <t>3x10</t>
  </si>
  <si>
    <t>30x67</t>
  </si>
  <si>
    <t>3x1000</t>
  </si>
  <si>
    <t>42x117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</si>
</sst>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20" fillId="0" borderId="0" xfId="0" applyFont="1" applyAlignment="1">
      <alignment horizontal="center"/>
    </xf>
    <xf numFmtId="0" fontId="14" fillId="0" borderId="0" xfId="0" applyFont="1"/>
    <xf numFmtId="0" fontId="0" fillId="33" borderId="0" xfId="0" applyFill="1"/>
    <xf numFmtId="0" fontId="0" fillId="0" borderId="0" xfId="0" applyFill="1"/>
    <xf numFmtId="0" fontId="18" fillId="34" borderId="0" xfId="0" applyFont="1" applyFill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18" fillId="0" borderId="0" xfId="0" applyFont="1" applyFill="1"/>
    <xf numFmtId="0" fontId="2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4" fillId="0" borderId="13" xfId="0" applyFont="1" applyBorder="1"/>
    <xf numFmtId="0" fontId="14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Latency Per Hop Grp1 - 6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Graphs'!$A$6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 Hop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Graphs'!$B$6:$G$6</c:f>
              <c:numCache>
                <c:formatCode>General</c:formatCode>
                <c:ptCount val="6"/>
                <c:pt idx="0">
                  <c:v>6.6</c:v>
                </c:pt>
                <c:pt idx="1">
                  <c:v>9.6736111111100005</c:v>
                </c:pt>
                <c:pt idx="2">
                  <c:v>20.111111111109999</c:v>
                </c:pt>
                <c:pt idx="3">
                  <c:v>102.08750000000001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C-034A-9F2F-B7EFA703F9DC}"/>
            </c:ext>
          </c:extLst>
        </c:ser>
        <c:ser>
          <c:idx val="1"/>
          <c:order val="1"/>
          <c:tx>
            <c:strRef>
              <c:f>'Per Hop Latency Graphs'!$A$7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 Hop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Graphs'!$B$7:$G$7</c:f>
              <c:numCache>
                <c:formatCode>General</c:formatCode>
                <c:ptCount val="6"/>
                <c:pt idx="0">
                  <c:v>0.10096153846155001</c:v>
                </c:pt>
                <c:pt idx="1">
                  <c:v>1.31818181818</c:v>
                </c:pt>
                <c:pt idx="2">
                  <c:v>0.46153846153799999</c:v>
                </c:pt>
                <c:pt idx="3">
                  <c:v>1.9791666666649999</c:v>
                </c:pt>
                <c:pt idx="4">
                  <c:v>0.88095238095149997</c:v>
                </c:pt>
                <c:pt idx="5">
                  <c:v>14.792857142855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C-034A-9F2F-B7EFA703F9DC}"/>
            </c:ext>
          </c:extLst>
        </c:ser>
        <c:ser>
          <c:idx val="2"/>
          <c:order val="2"/>
          <c:tx>
            <c:strRef>
              <c:f>'Per Hop Latency Graphs'!$A$8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 Hop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Graphs'!$B$8:$G$8</c:f>
              <c:numCache>
                <c:formatCode>General</c:formatCode>
                <c:ptCount val="6"/>
                <c:pt idx="0">
                  <c:v>85.527777777799997</c:v>
                </c:pt>
                <c:pt idx="1">
                  <c:v>12.078571428550001</c:v>
                </c:pt>
                <c:pt idx="2">
                  <c:v>18.737500000000001</c:v>
                </c:pt>
                <c:pt idx="3">
                  <c:v>63.735714285700006</c:v>
                </c:pt>
                <c:pt idx="4">
                  <c:v>34.841269841249996</c:v>
                </c:pt>
                <c:pt idx="5">
                  <c:v>130.2467532467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C-034A-9F2F-B7EFA703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48288"/>
        <c:axId val="139000656"/>
      </c:barChart>
      <c:catAx>
        <c:axId val="1601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0656"/>
        <c:crosses val="autoZero"/>
        <c:auto val="1"/>
        <c:lblAlgn val="ctr"/>
        <c:lblOffset val="100"/>
        <c:noMultiLvlLbl val="0"/>
      </c:catAx>
      <c:valAx>
        <c:axId val="1390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</a:t>
            </a:r>
            <a:r>
              <a:rPr lang="en-US" baseline="0"/>
              <a:t> per hop latency 6 vs 10 GRP 2/3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Graphs'!$I$78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'Per Hop Latency Graphs'!$J$78:$K$78</c:f>
              <c:numCache>
                <c:formatCode>General</c:formatCode>
                <c:ptCount val="2"/>
                <c:pt idx="0">
                  <c:v>114.27678571429999</c:v>
                </c:pt>
                <c:pt idx="1">
                  <c:v>177.83484848500001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B-E34E-911C-12F46ADBEA1D}"/>
            </c:ext>
          </c:extLst>
        </c:ser>
        <c:ser>
          <c:idx val="1"/>
          <c:order val="1"/>
          <c:tx>
            <c:strRef>
              <c:f>'Per Hop Latency Graphs'!$I$79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Hop Latency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'Per Hop Latency Graphs'!$J$79:$K$79</c:f>
              <c:numCache>
                <c:formatCode>General</c:formatCode>
                <c:ptCount val="2"/>
                <c:pt idx="0">
                  <c:v>291.48275862100002</c:v>
                </c:pt>
                <c:pt idx="1">
                  <c:v>109.023432923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B-E34E-911C-12F46ADBE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20256"/>
        <c:axId val="1860653967"/>
      </c:barChart>
      <c:catAx>
        <c:axId val="136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967"/>
        <c:crosses val="autoZero"/>
        <c:auto val="1"/>
        <c:lblAlgn val="ctr"/>
        <c:lblOffset val="100"/>
        <c:noMultiLvlLbl val="0"/>
      </c:catAx>
      <c:valAx>
        <c:axId val="18606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Latency E2E Grp1 - 6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Graphs'!$A$6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'E2E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Graphs'!$B$6:$G$6</c:f>
              <c:numCache>
                <c:formatCode>General</c:formatCode>
                <c:ptCount val="6"/>
                <c:pt idx="0">
                  <c:v>12.4</c:v>
                </c:pt>
                <c:pt idx="1">
                  <c:v>16.100000000000001</c:v>
                </c:pt>
                <c:pt idx="2">
                  <c:v>32.9</c:v>
                </c:pt>
                <c:pt idx="3">
                  <c:v>149.30000000000001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E-CC4A-851D-49B82D2414C6}"/>
            </c:ext>
          </c:extLst>
        </c:ser>
        <c:ser>
          <c:idx val="1"/>
          <c:order val="1"/>
          <c:tx>
            <c:strRef>
              <c:f>'E2E Latency Graphs'!$A$7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'E2E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Graphs'!$B$7:$G$7</c:f>
              <c:numCache>
                <c:formatCode>General</c:formatCode>
                <c:ptCount val="6"/>
                <c:pt idx="0">
                  <c:v>0.2</c:v>
                </c:pt>
                <c:pt idx="1">
                  <c:v>2.9</c:v>
                </c:pt>
                <c:pt idx="2">
                  <c:v>1.2</c:v>
                </c:pt>
                <c:pt idx="3">
                  <c:v>2.8</c:v>
                </c:pt>
                <c:pt idx="4">
                  <c:v>1.3</c:v>
                </c:pt>
                <c:pt idx="5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E-CC4A-851D-49B82D2414C6}"/>
            </c:ext>
          </c:extLst>
        </c:ser>
        <c:ser>
          <c:idx val="2"/>
          <c:order val="2"/>
          <c:tx>
            <c:strRef>
              <c:f>'E2E Latency Graphs'!$A$8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'E2E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Graphs'!$B$8:$G$8</c:f>
              <c:numCache>
                <c:formatCode>General</c:formatCode>
                <c:ptCount val="6"/>
                <c:pt idx="0">
                  <c:v>181.6</c:v>
                </c:pt>
                <c:pt idx="1">
                  <c:v>18.8</c:v>
                </c:pt>
                <c:pt idx="2">
                  <c:v>32.299999999999997</c:v>
                </c:pt>
                <c:pt idx="3">
                  <c:v>123.10000000000001</c:v>
                </c:pt>
                <c:pt idx="4">
                  <c:v>52.800000000000004</c:v>
                </c:pt>
                <c:pt idx="5">
                  <c:v>193.4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E-CC4A-851D-49B82D24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48288"/>
        <c:axId val="139000656"/>
      </c:barChart>
      <c:catAx>
        <c:axId val="1601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0656"/>
        <c:crosses val="autoZero"/>
        <c:auto val="1"/>
        <c:lblAlgn val="ctr"/>
        <c:lblOffset val="100"/>
        <c:noMultiLvlLbl val="0"/>
      </c:catAx>
      <c:valAx>
        <c:axId val="1390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Latency E2E Grp2 (10byte msg) -6devices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Graphs'!$J$5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Graphs'!$I$6:$I$8</c:f>
              <c:strCache>
                <c:ptCount val="3"/>
                <c:pt idx="0">
                  <c:v>DNS</c:v>
                </c:pt>
                <c:pt idx="1">
                  <c:v>BLE</c:v>
                </c:pt>
                <c:pt idx="2">
                  <c:v>NEARBY</c:v>
                </c:pt>
              </c:strCache>
            </c:strRef>
          </c:cat>
          <c:val>
            <c:numRef>
              <c:f>'E2E Latency Graphs'!$J$6:$J$8</c:f>
              <c:numCache>
                <c:formatCode>General</c:formatCode>
                <c:ptCount val="3"/>
                <c:pt idx="0">
                  <c:v>14.45</c:v>
                </c:pt>
                <c:pt idx="1">
                  <c:v>18.600000000000001</c:v>
                </c:pt>
                <c:pt idx="2">
                  <c:v>197.5666666665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5-9741-BC3C-C5EB86C0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30880"/>
        <c:axId val="107296416"/>
      </c:barChart>
      <c:catAx>
        <c:axId val="160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6416"/>
        <c:crosses val="autoZero"/>
        <c:auto val="1"/>
        <c:lblAlgn val="ctr"/>
        <c:lblOffset val="100"/>
        <c:noMultiLvlLbl val="0"/>
      </c:catAx>
      <c:valAx>
        <c:axId val="1072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E2E- Grp3 6 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Graphs'!$P$5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Graphs'!$O$6:$O$7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'E2E Latency Graphs'!$P$6:$P$7</c:f>
              <c:numCache>
                <c:formatCode>General</c:formatCode>
                <c:ptCount val="2"/>
                <c:pt idx="0">
                  <c:v>328.96096622150003</c:v>
                </c:pt>
                <c:pt idx="1">
                  <c:v>278.26339950350001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E-D94C-B815-80EA5182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911087"/>
        <c:axId val="1860912767"/>
      </c:barChart>
      <c:catAx>
        <c:axId val="18609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2767"/>
        <c:crosses val="autoZero"/>
        <c:auto val="1"/>
        <c:lblAlgn val="ctr"/>
        <c:lblOffset val="100"/>
        <c:noMultiLvlLbl val="0"/>
      </c:catAx>
      <c:valAx>
        <c:axId val="1860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Averge E2E </a:t>
            </a:r>
            <a:r>
              <a:rPr lang="en-US" baseline="0"/>
              <a:t>Latency -Grp2 - 10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Graphs'!$J$30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Graphs'!$I$31:$I$32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'E2E Latency Graphs'!$J$31:$J$32</c:f>
              <c:numCache>
                <c:formatCode>General</c:formatCode>
                <c:ptCount val="2"/>
                <c:pt idx="0">
                  <c:v>118.222222222</c:v>
                </c:pt>
                <c:pt idx="1">
                  <c:v>563.53333333299997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4-7E48-9FB3-D21CBD05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15583"/>
        <c:axId val="2094539663"/>
      </c:barChart>
      <c:catAx>
        <c:axId val="18834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39663"/>
        <c:crosses val="autoZero"/>
        <c:auto val="1"/>
        <c:lblAlgn val="ctr"/>
        <c:lblOffset val="100"/>
        <c:noMultiLvlLbl val="0"/>
      </c:catAx>
      <c:valAx>
        <c:axId val="20945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E2E </a:t>
            </a:r>
            <a:r>
              <a:rPr lang="en-US" baseline="0"/>
              <a:t>Latency - Grp 3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Graphs'!$Q$29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Graphs'!$P$30:$P$31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'E2E Latency Graphs'!$Q$30:$Q$31</c:f>
              <c:numCache>
                <c:formatCode>General</c:formatCode>
                <c:ptCount val="2"/>
                <c:pt idx="0">
                  <c:v>344.69040247700002</c:v>
                </c:pt>
                <c:pt idx="1">
                  <c:v>227.788249694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8-8F48-879C-BF7FED45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45424"/>
        <c:axId val="1888500415"/>
      </c:barChart>
      <c:catAx>
        <c:axId val="1416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00415"/>
        <c:crosses val="autoZero"/>
        <c:auto val="1"/>
        <c:lblAlgn val="ctr"/>
        <c:lblOffset val="100"/>
        <c:noMultiLvlLbl val="0"/>
      </c:catAx>
      <c:valAx>
        <c:axId val="1888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 Ave E2E latency - 6 vs 10 devices - Grp1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Graphs'!$A$55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'E2E Latency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'E2E Latency Graphs'!$B$55:$F$55</c:f>
              <c:numCache>
                <c:formatCode>General</c:formatCode>
                <c:ptCount val="5"/>
                <c:pt idx="0">
                  <c:v>12.4</c:v>
                </c:pt>
                <c:pt idx="1">
                  <c:v>16.100000000000001</c:v>
                </c:pt>
                <c:pt idx="2">
                  <c:v>32.9</c:v>
                </c:pt>
                <c:pt idx="3">
                  <c:v>149.30000000000001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1-FC41-88DE-3C761E779B37}"/>
            </c:ext>
          </c:extLst>
        </c:ser>
        <c:ser>
          <c:idx val="1"/>
          <c:order val="1"/>
          <c:tx>
            <c:strRef>
              <c:f>'E2E Latency Graphs'!$A$56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'E2E Latency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'E2E Latency Graphs'!$B$56:$F$56</c:f>
              <c:numCache>
                <c:formatCode>General</c:formatCode>
                <c:ptCount val="5"/>
                <c:pt idx="0">
                  <c:v>29.888888888899999</c:v>
                </c:pt>
                <c:pt idx="1">
                  <c:v>47.777777777799997</c:v>
                </c:pt>
                <c:pt idx="2">
                  <c:v>28.777777777800001</c:v>
                </c:pt>
                <c:pt idx="3">
                  <c:v>369.66666666700002</c:v>
                </c:pt>
                <c:pt idx="4">
                  <c:v>463.444444444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1-FC41-88DE-3C761E77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59823"/>
        <c:axId val="106835424"/>
      </c:barChart>
      <c:catAx>
        <c:axId val="18834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5424"/>
        <c:crosses val="autoZero"/>
        <c:auto val="1"/>
        <c:lblAlgn val="ctr"/>
        <c:lblOffset val="100"/>
        <c:noMultiLvlLbl val="0"/>
      </c:catAx>
      <c:valAx>
        <c:axId val="106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</a:t>
            </a:r>
            <a:r>
              <a:rPr lang="en-US" baseline="0"/>
              <a:t> E2E latency - 6 vs 10 dev - Grps 3 &amp;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Graphs'!$I$55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'E2E Latency Graphs'!$J$55:$K$55</c:f>
              <c:numCache>
                <c:formatCode>General</c:formatCode>
                <c:ptCount val="2"/>
                <c:pt idx="0">
                  <c:v>14.45</c:v>
                </c:pt>
                <c:pt idx="1">
                  <c:v>328.96096622150003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A-934F-ABF2-021619A1B4BE}"/>
            </c:ext>
          </c:extLst>
        </c:ser>
        <c:ser>
          <c:idx val="1"/>
          <c:order val="1"/>
          <c:tx>
            <c:strRef>
              <c:f>'E2E Latency Graphs'!$I$56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'E2E Latency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'E2E Latency Graphs'!$J$56:$K$56</c:f>
              <c:numCache>
                <c:formatCode>General</c:formatCode>
                <c:ptCount val="2"/>
                <c:pt idx="0">
                  <c:v>118.222222222</c:v>
                </c:pt>
                <c:pt idx="1">
                  <c:v>227.788249694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A-934F-ABF2-021619A1B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62287"/>
        <c:axId val="1877777919"/>
      </c:barChart>
      <c:catAx>
        <c:axId val="18773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77919"/>
        <c:crosses val="autoZero"/>
        <c:auto val="1"/>
        <c:lblAlgn val="ctr"/>
        <c:lblOffset val="100"/>
        <c:noMultiLvlLbl val="0"/>
      </c:catAx>
      <c:valAx>
        <c:axId val="1877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 E2E latency - 6 vs 10 Grp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Graphs'!$A$78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'E2E Latency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'E2E Latency Graphs'!$B$78:$F$78</c:f>
              <c:numCache>
                <c:formatCode>General</c:formatCode>
                <c:ptCount val="5"/>
                <c:pt idx="0">
                  <c:v>181.6</c:v>
                </c:pt>
                <c:pt idx="1">
                  <c:v>18.8</c:v>
                </c:pt>
                <c:pt idx="2">
                  <c:v>32.299999999999997</c:v>
                </c:pt>
                <c:pt idx="3">
                  <c:v>123.10000000000001</c:v>
                </c:pt>
                <c:pt idx="4">
                  <c:v>52.800000000000004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D-EB46-A261-6F1C23E141F7}"/>
            </c:ext>
          </c:extLst>
        </c:ser>
        <c:ser>
          <c:idx val="1"/>
          <c:order val="1"/>
          <c:tx>
            <c:strRef>
              <c:f>'E2E Latency Graphs'!$A$79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'E2E Latency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'E2E Latency Graphs'!$B$79:$F$79</c:f>
              <c:numCache>
                <c:formatCode>General</c:formatCode>
                <c:ptCount val="5"/>
                <c:pt idx="0">
                  <c:v>155.444444444</c:v>
                </c:pt>
                <c:pt idx="1">
                  <c:v>258.11111111100001</c:v>
                </c:pt>
                <c:pt idx="2">
                  <c:v>259.33333333299998</c:v>
                </c:pt>
                <c:pt idx="3">
                  <c:v>346</c:v>
                </c:pt>
                <c:pt idx="4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D-EB46-A261-6F1C23E1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84319"/>
        <c:axId val="1877944463"/>
      </c:barChart>
      <c:catAx>
        <c:axId val="18770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44463"/>
        <c:crosses val="autoZero"/>
        <c:auto val="1"/>
        <c:lblAlgn val="ctr"/>
        <c:lblOffset val="100"/>
        <c:noMultiLvlLbl val="0"/>
      </c:catAx>
      <c:valAx>
        <c:axId val="1877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</a:t>
            </a:r>
            <a:r>
              <a:rPr lang="en-US" baseline="0"/>
              <a:t> E2E latency 6 vs 10 GRP 2/3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Graphs'!$I$78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Graphs'!$J$77:$K$77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'E2E Latency Graphs'!$J$78:$K$78</c:f>
              <c:numCache>
                <c:formatCode>General</c:formatCode>
                <c:ptCount val="2"/>
                <c:pt idx="0">
                  <c:v>197.5666666665</c:v>
                </c:pt>
                <c:pt idx="1">
                  <c:v>278.26339950350001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2642-9179-2B6BD518EE26}"/>
            </c:ext>
          </c:extLst>
        </c:ser>
        <c:ser>
          <c:idx val="1"/>
          <c:order val="1"/>
          <c:tx>
            <c:strRef>
              <c:f>'E2E Latency Graphs'!$I$79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'E2E Latency Graphs'!$J$77:$K$77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'E2E Latency Graphs'!$J$79:$K$79</c:f>
              <c:numCache>
                <c:formatCode>General</c:formatCode>
                <c:ptCount val="2"/>
                <c:pt idx="0">
                  <c:v>563.53333333299997</c:v>
                </c:pt>
                <c:pt idx="1">
                  <c:v>227.788249694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9-2642-9179-2B6BD518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20256"/>
        <c:axId val="1860653967"/>
      </c:barChart>
      <c:catAx>
        <c:axId val="136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967"/>
        <c:crosses val="autoZero"/>
        <c:auto val="1"/>
        <c:lblAlgn val="ctr"/>
        <c:lblOffset val="100"/>
        <c:noMultiLvlLbl val="0"/>
      </c:catAx>
      <c:valAx>
        <c:axId val="18606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Latency per Hop Grp2 (10byte msg) -6devices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Graphs'!$J$5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Graphs'!$I$6:$I$8</c:f>
              <c:strCache>
                <c:ptCount val="3"/>
                <c:pt idx="0">
                  <c:v>DNS</c:v>
                </c:pt>
                <c:pt idx="1">
                  <c:v>BLE</c:v>
                </c:pt>
                <c:pt idx="2">
                  <c:v>NEARBY</c:v>
                </c:pt>
              </c:strCache>
            </c:strRef>
          </c:cat>
          <c:val>
            <c:numRef>
              <c:f>'Per Hop Latency Graphs'!$J$6:$J$8</c:f>
              <c:numCache>
                <c:formatCode>General</c:formatCode>
                <c:ptCount val="3"/>
                <c:pt idx="0">
                  <c:v>13.546875</c:v>
                </c:pt>
                <c:pt idx="1">
                  <c:v>10.33333333335</c:v>
                </c:pt>
                <c:pt idx="2">
                  <c:v>114.27678571429999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F847-92DA-7ABC4349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30880"/>
        <c:axId val="107296416"/>
      </c:barChart>
      <c:catAx>
        <c:axId val="160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6416"/>
        <c:crosses val="autoZero"/>
        <c:auto val="1"/>
        <c:lblAlgn val="ctr"/>
        <c:lblOffset val="100"/>
        <c:noMultiLvlLbl val="0"/>
      </c:catAx>
      <c:valAx>
        <c:axId val="1072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Graphs'!$A$31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'E2E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Graphs'!$B$31:$G$31</c:f>
              <c:numCache>
                <c:formatCode>General</c:formatCode>
                <c:ptCount val="6"/>
                <c:pt idx="0">
                  <c:v>29.888888888899999</c:v>
                </c:pt>
                <c:pt idx="1">
                  <c:v>47.777777777799997</c:v>
                </c:pt>
                <c:pt idx="2">
                  <c:v>28.777777777800001</c:v>
                </c:pt>
                <c:pt idx="3">
                  <c:v>369.66666666700002</c:v>
                </c:pt>
                <c:pt idx="4">
                  <c:v>463.444444444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5-7840-B797-FD2A4380316D}"/>
            </c:ext>
          </c:extLst>
        </c:ser>
        <c:ser>
          <c:idx val="1"/>
          <c:order val="1"/>
          <c:tx>
            <c:strRef>
              <c:f>'E2E Latency Graphs'!$A$32</c:f>
              <c:strCache>
                <c:ptCount val="1"/>
                <c:pt idx="0">
                  <c:v>BT-Nearby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'E2E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Graphs'!$B$32:$G$32</c:f>
              <c:numCache>
                <c:formatCode>General</c:formatCode>
                <c:ptCount val="6"/>
                <c:pt idx="0">
                  <c:v>155.444444444</c:v>
                </c:pt>
                <c:pt idx="1">
                  <c:v>258.11111111100001</c:v>
                </c:pt>
                <c:pt idx="2">
                  <c:v>259.33333333299998</c:v>
                </c:pt>
                <c:pt idx="3">
                  <c:v>346</c:v>
                </c:pt>
                <c:pt idx="4">
                  <c:v>252</c:v>
                </c:pt>
                <c:pt idx="5">
                  <c:v>193.4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5-7840-B797-FD2A4380316D}"/>
            </c:ext>
          </c:extLst>
        </c:ser>
        <c:ser>
          <c:idx val="2"/>
          <c:order val="2"/>
          <c:tx>
            <c:strRef>
              <c:f>'E2E Latency Graphs'!$A$33</c:f>
              <c:strCache>
                <c:ptCount val="1"/>
                <c:pt idx="0">
                  <c:v>BTLE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'E2E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Graphs'!$B$33:$G$33</c:f>
              <c:numCache>
                <c:formatCode>General</c:formatCode>
                <c:ptCount val="6"/>
                <c:pt idx="0">
                  <c:v>0.2</c:v>
                </c:pt>
                <c:pt idx="1">
                  <c:v>2.9</c:v>
                </c:pt>
                <c:pt idx="2">
                  <c:v>1.2</c:v>
                </c:pt>
                <c:pt idx="3">
                  <c:v>2.8</c:v>
                </c:pt>
                <c:pt idx="4">
                  <c:v>1.3</c:v>
                </c:pt>
                <c:pt idx="5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5-7840-B797-FD2A4380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Payload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At val="1.0000000000000002E-3"/>
        <c:auto val="1"/>
        <c:lblAlgn val="ctr"/>
        <c:lblOffset val="100"/>
        <c:noMultiLvlLbl val="0"/>
      </c:catAx>
      <c:valAx>
        <c:axId val="16235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Avg.</a:t>
                </a:r>
                <a:r>
                  <a:rPr lang="en-US" sz="1600" baseline="0"/>
                  <a:t> e</a:t>
                </a:r>
                <a:r>
                  <a:rPr lang="en-US" sz="1600"/>
                  <a:t>nd-to-end</a:t>
                </a:r>
                <a:r>
                  <a:rPr lang="en-US" sz="1600" baseline="0"/>
                  <a:t> latency (seconds)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0952380952380951E-2"/>
              <c:y val="0.10016534122918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Graphs'!$A$101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'E2E Latency Graphs'!$B$100:$E$100</c:f>
              <c:strCache>
                <c:ptCount val="4"/>
                <c:pt idx="0">
                  <c:v>3x10</c:v>
                </c:pt>
                <c:pt idx="1">
                  <c:v>30x67</c:v>
                </c:pt>
                <c:pt idx="2">
                  <c:v>3x1000</c:v>
                </c:pt>
                <c:pt idx="3">
                  <c:v>42x117</c:v>
                </c:pt>
              </c:strCache>
            </c:strRef>
          </c:cat>
          <c:val>
            <c:numRef>
              <c:f>'E2E Latency Graphs'!$B$101:$E$101</c:f>
              <c:numCache>
                <c:formatCode>General</c:formatCode>
                <c:ptCount val="4"/>
                <c:pt idx="0">
                  <c:v>27</c:v>
                </c:pt>
                <c:pt idx="1">
                  <c:v>54</c:v>
                </c:pt>
                <c:pt idx="2">
                  <c:v>98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7-1E45-A611-A96BC8C36BCD}"/>
            </c:ext>
          </c:extLst>
        </c:ser>
        <c:ser>
          <c:idx val="1"/>
          <c:order val="1"/>
          <c:tx>
            <c:strRef>
              <c:f>'E2E Latency Graphs'!$A$102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'E2E Latency Graphs'!$B$100:$E$100</c:f>
              <c:strCache>
                <c:ptCount val="4"/>
                <c:pt idx="0">
                  <c:v>3x10</c:v>
                </c:pt>
                <c:pt idx="1">
                  <c:v>30x67</c:v>
                </c:pt>
                <c:pt idx="2">
                  <c:v>3x1000</c:v>
                </c:pt>
                <c:pt idx="3">
                  <c:v>42x117</c:v>
                </c:pt>
              </c:strCache>
            </c:strRef>
          </c:cat>
          <c:val>
            <c:numRef>
              <c:f>'E2E Latency Graphs'!$B$102:$E$102</c:f>
              <c:numCache>
                <c:formatCode>General</c:formatCode>
                <c:ptCount val="4"/>
                <c:pt idx="0">
                  <c:v>23</c:v>
                </c:pt>
                <c:pt idx="1">
                  <c:v>179</c:v>
                </c:pt>
                <c:pt idx="2">
                  <c:v>97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7-1E45-A611-A96BC8C36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Payload config (Messages</a:t>
                </a:r>
                <a:r>
                  <a:rPr lang="en-US" sz="1600" baseline="0"/>
                  <a:t> x Bytes</a:t>
                </a:r>
                <a:r>
                  <a:rPr lang="en-US" sz="16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At val="1.0000000000000002E-3"/>
        <c:auto val="1"/>
        <c:lblAlgn val="ctr"/>
        <c:lblOffset val="100"/>
        <c:noMultiLvlLbl val="0"/>
      </c:catAx>
      <c:valAx>
        <c:axId val="16235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Avg.</a:t>
                </a:r>
                <a:r>
                  <a:rPr lang="en-US" sz="1600" baseline="0"/>
                  <a:t> e</a:t>
                </a:r>
                <a:r>
                  <a:rPr lang="en-US" sz="1600"/>
                  <a:t>nd-to-end</a:t>
                </a:r>
                <a:r>
                  <a:rPr lang="en-US" sz="1600" baseline="0"/>
                  <a:t> latency (seconds)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0952380952380951E-2"/>
              <c:y val="0.10016534122918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Graphs'!$A$105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'E2E Latency Graphs'!$B$104:$E$104</c:f>
              <c:strCache>
                <c:ptCount val="4"/>
                <c:pt idx="0">
                  <c:v>3x10</c:v>
                </c:pt>
                <c:pt idx="1">
                  <c:v>30x67</c:v>
                </c:pt>
                <c:pt idx="2">
                  <c:v>3x1000</c:v>
                </c:pt>
                <c:pt idx="3">
                  <c:v>42x117</c:v>
                </c:pt>
              </c:strCache>
            </c:strRef>
          </c:cat>
          <c:val>
            <c:numRef>
              <c:f>'E2E Latency Graphs'!$B$105:$E$105</c:f>
              <c:numCache>
                <c:formatCode>General</c:formatCode>
                <c:ptCount val="4"/>
                <c:pt idx="0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2-7D42-B150-5899DCA2402D}"/>
            </c:ext>
          </c:extLst>
        </c:ser>
        <c:ser>
          <c:idx val="1"/>
          <c:order val="1"/>
          <c:tx>
            <c:strRef>
              <c:f>'E2E Latency Graphs'!$A$106</c:f>
              <c:strCache>
                <c:ptCount val="1"/>
                <c:pt idx="0">
                  <c:v>BT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'E2E Latency Graphs'!$B$104:$E$104</c:f>
              <c:strCache>
                <c:ptCount val="4"/>
                <c:pt idx="0">
                  <c:v>3x10</c:v>
                </c:pt>
                <c:pt idx="1">
                  <c:v>30x67</c:v>
                </c:pt>
                <c:pt idx="2">
                  <c:v>3x1000</c:v>
                </c:pt>
                <c:pt idx="3">
                  <c:v>42x117</c:v>
                </c:pt>
              </c:strCache>
            </c:strRef>
          </c:cat>
          <c:val>
            <c:numRef>
              <c:f>'E2E Latency Graphs'!$B$106:$E$106</c:f>
              <c:numCache>
                <c:formatCode>General</c:formatCode>
                <c:ptCount val="4"/>
                <c:pt idx="0">
                  <c:v>1.3</c:v>
                </c:pt>
                <c:pt idx="1">
                  <c:v>1.2</c:v>
                </c:pt>
                <c:pt idx="2">
                  <c:v>1.5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7D42-B150-5899DCA2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Payload config (Messages</a:t>
                </a:r>
                <a:r>
                  <a:rPr lang="en-US" sz="1600" baseline="0"/>
                  <a:t> x Bytes</a:t>
                </a:r>
                <a:r>
                  <a:rPr lang="en-US" sz="16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 val="autoZero"/>
        <c:auto val="1"/>
        <c:lblAlgn val="ctr"/>
        <c:lblOffset val="100"/>
        <c:noMultiLvlLbl val="0"/>
      </c:catAx>
      <c:valAx>
        <c:axId val="1623519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Avg. hop count</a:t>
                </a:r>
              </a:p>
            </c:rich>
          </c:tx>
          <c:layout>
            <c:manualLayout>
              <c:xMode val="edge"/>
              <c:yMode val="edge"/>
              <c:x val="2.0952380952380951E-2"/>
              <c:y val="0.3297826457216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Duplicates Grp2 (10byte msg) -6devices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Graphs'!$J$5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Graphs'!$I$6:$I$8</c:f>
              <c:strCache>
                <c:ptCount val="3"/>
                <c:pt idx="0">
                  <c:v>DNS</c:v>
                </c:pt>
                <c:pt idx="1">
                  <c:v>BLE</c:v>
                </c:pt>
                <c:pt idx="2">
                  <c:v>NEARBY</c:v>
                </c:pt>
              </c:strCache>
            </c:strRef>
          </c:cat>
          <c:val>
            <c:numRef>
              <c:f>'Dup Graphs'!$J$6:$J$8</c:f>
              <c:numCache>
                <c:formatCode>General</c:formatCode>
                <c:ptCount val="3"/>
                <c:pt idx="0">
                  <c:v>2856.5</c:v>
                </c:pt>
                <c:pt idx="1">
                  <c:v>142.5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7-B74C-8560-63DD5EB5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30880"/>
        <c:axId val="107296416"/>
      </c:barChart>
      <c:catAx>
        <c:axId val="160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6416"/>
        <c:crosses val="autoZero"/>
        <c:auto val="1"/>
        <c:lblAlgn val="ctr"/>
        <c:lblOffset val="100"/>
        <c:noMultiLvlLbl val="0"/>
      </c:catAx>
      <c:valAx>
        <c:axId val="1072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Duplicates E2E- Grp3 6 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Graphs'!$P$5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Graphs'!$O$6:$O$7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'Dup Graphs'!$P$6:$P$7</c:f>
              <c:numCache>
                <c:formatCode>General</c:formatCode>
                <c:ptCount val="2"/>
                <c:pt idx="0">
                  <c:v>7565</c:v>
                </c:pt>
                <c:pt idx="1">
                  <c:v>925.5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3-2F43-A81F-9414ABF1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911087"/>
        <c:axId val="1860912767"/>
      </c:barChart>
      <c:catAx>
        <c:axId val="18609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2767"/>
        <c:crosses val="autoZero"/>
        <c:auto val="1"/>
        <c:lblAlgn val="ctr"/>
        <c:lblOffset val="100"/>
        <c:noMultiLvlLbl val="0"/>
      </c:catAx>
      <c:valAx>
        <c:axId val="1860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Duplicates Grp1 10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Graphs'!$A$31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'Dup Graphs'!$B$30:$F$30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Graphs'!$B$31:$F$31</c:f>
              <c:numCache>
                <c:formatCode>General</c:formatCode>
                <c:ptCount val="5"/>
                <c:pt idx="0">
                  <c:v>1412</c:v>
                </c:pt>
                <c:pt idx="1">
                  <c:v>1322</c:v>
                </c:pt>
                <c:pt idx="2">
                  <c:v>1479</c:v>
                </c:pt>
                <c:pt idx="3">
                  <c:v>120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B-8F43-88C9-DD2A648F9AA4}"/>
            </c:ext>
          </c:extLst>
        </c:ser>
        <c:ser>
          <c:idx val="1"/>
          <c:order val="1"/>
          <c:tx>
            <c:strRef>
              <c:f>'Dup Graphs'!$A$32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'Dup Graphs'!$B$30:$F$30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Graphs'!$B$32:$F$32</c:f>
              <c:numCache>
                <c:formatCode>General</c:formatCode>
                <c:ptCount val="5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B-8F43-88C9-DD2A648F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 val="autoZero"/>
        <c:auto val="1"/>
        <c:lblAlgn val="ctr"/>
        <c:lblOffset val="100"/>
        <c:noMultiLvlLbl val="0"/>
      </c:catAx>
      <c:valAx>
        <c:axId val="162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Duplicate</a:t>
            </a:r>
            <a:r>
              <a:rPr lang="en-US" baseline="0"/>
              <a:t> -Grp2 - 10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Graphs'!$J$30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Graphs'!$I$31:$I$32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'Dup Graphs'!$J$31:$J$32</c:f>
              <c:numCache>
                <c:formatCode>General</c:formatCode>
                <c:ptCount val="2"/>
                <c:pt idx="0">
                  <c:v>9518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9-3A4C-A9A4-ADBC30D3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15583"/>
        <c:axId val="2094539663"/>
      </c:barChart>
      <c:catAx>
        <c:axId val="18834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39663"/>
        <c:crosses val="autoZero"/>
        <c:auto val="1"/>
        <c:lblAlgn val="ctr"/>
        <c:lblOffset val="100"/>
        <c:noMultiLvlLbl val="0"/>
      </c:catAx>
      <c:valAx>
        <c:axId val="20945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Duplicates </a:t>
            </a:r>
            <a:r>
              <a:rPr lang="en-US" baseline="0"/>
              <a:t> - Grp 3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Graphs'!$Q$30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Graphs'!$P$31:$P$32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'Dup Graphs'!$Q$31:$Q$32</c:f>
              <c:numCache>
                <c:formatCode>General</c:formatCode>
                <c:ptCount val="2"/>
                <c:pt idx="0">
                  <c:v>18194</c:v>
                </c:pt>
                <c:pt idx="1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2-6D4B-B6EE-7CC2AF67D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45424"/>
        <c:axId val="1888500415"/>
      </c:barChart>
      <c:catAx>
        <c:axId val="1416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00415"/>
        <c:crosses val="autoZero"/>
        <c:auto val="1"/>
        <c:lblAlgn val="ctr"/>
        <c:lblOffset val="100"/>
        <c:noMultiLvlLbl val="0"/>
      </c:catAx>
      <c:valAx>
        <c:axId val="1888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 Total Duplicates - 6 vs 10 devices - Grp1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Graphs'!$A$55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'Dup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Graphs'!$B$55:$F$55</c:f>
              <c:numCache>
                <c:formatCode>General</c:formatCode>
                <c:ptCount val="5"/>
                <c:pt idx="0">
                  <c:v>603</c:v>
                </c:pt>
                <c:pt idx="1">
                  <c:v>627.5</c:v>
                </c:pt>
                <c:pt idx="2">
                  <c:v>583</c:v>
                </c:pt>
                <c:pt idx="3">
                  <c:v>69.5</c:v>
                </c:pt>
                <c:pt idx="4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724F-90F5-C453CD1D30EF}"/>
            </c:ext>
          </c:extLst>
        </c:ser>
        <c:ser>
          <c:idx val="1"/>
          <c:order val="1"/>
          <c:tx>
            <c:strRef>
              <c:f>'Dup Graphs'!$A$56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'Dup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Graphs'!$B$56:$F$56</c:f>
              <c:numCache>
                <c:formatCode>General</c:formatCode>
                <c:ptCount val="5"/>
                <c:pt idx="0">
                  <c:v>1412</c:v>
                </c:pt>
                <c:pt idx="1">
                  <c:v>1322</c:v>
                </c:pt>
                <c:pt idx="2">
                  <c:v>1479</c:v>
                </c:pt>
                <c:pt idx="3">
                  <c:v>120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724F-90F5-C453CD1D3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59823"/>
        <c:axId val="106835424"/>
      </c:barChart>
      <c:catAx>
        <c:axId val="18834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5424"/>
        <c:crosses val="autoZero"/>
        <c:auto val="1"/>
        <c:lblAlgn val="ctr"/>
        <c:lblOffset val="100"/>
        <c:noMultiLvlLbl val="0"/>
      </c:catAx>
      <c:valAx>
        <c:axId val="106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</a:t>
            </a:r>
            <a:r>
              <a:rPr lang="en-US" baseline="0"/>
              <a:t> Total Duplicates - 6 vs 10 dev - Grps 3 &amp;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Graphs'!$I$55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'Dup Graphs'!$J$55:$K$55</c:f>
              <c:numCache>
                <c:formatCode>General</c:formatCode>
                <c:ptCount val="2"/>
                <c:pt idx="0">
                  <c:v>2856.5</c:v>
                </c:pt>
                <c:pt idx="1">
                  <c:v>7565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1-DC42-8A1F-D1EF0889CC36}"/>
            </c:ext>
          </c:extLst>
        </c:ser>
        <c:ser>
          <c:idx val="1"/>
          <c:order val="1"/>
          <c:tx>
            <c:strRef>
              <c:f>'Dup Graphs'!$I$56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'Dup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'Dup Graphs'!$J$56:$K$56</c:f>
              <c:numCache>
                <c:formatCode>General</c:formatCode>
                <c:ptCount val="2"/>
                <c:pt idx="0">
                  <c:v>9518</c:v>
                </c:pt>
                <c:pt idx="1">
                  <c:v>18194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1-DC42-8A1F-D1EF0889C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62287"/>
        <c:axId val="1877777919"/>
      </c:barChart>
      <c:catAx>
        <c:axId val="18773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77919"/>
        <c:crosses val="autoZero"/>
        <c:auto val="1"/>
        <c:lblAlgn val="ctr"/>
        <c:lblOffset val="100"/>
        <c:noMultiLvlLbl val="0"/>
      </c:catAx>
      <c:valAx>
        <c:axId val="1877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Per Hop - Grp3 6 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Graphs'!$P$5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Graphs'!$O$6:$O$7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'Per Hop Latency Graphs'!$P$6:$P$7</c:f>
              <c:numCache>
                <c:formatCode>General</c:formatCode>
                <c:ptCount val="2"/>
                <c:pt idx="0">
                  <c:v>277.16626765550001</c:v>
                </c:pt>
                <c:pt idx="1">
                  <c:v>177.83484848500001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8-4D46-A4EA-709EA821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911087"/>
        <c:axId val="1860912767"/>
      </c:barChart>
      <c:catAx>
        <c:axId val="18609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2767"/>
        <c:crosses val="autoZero"/>
        <c:auto val="1"/>
        <c:lblAlgn val="ctr"/>
        <c:lblOffset val="100"/>
        <c:noMultiLvlLbl val="0"/>
      </c:catAx>
      <c:valAx>
        <c:axId val="1860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 Total Duplicate - 6 vs 10 Grp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Graphs'!$A$78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'Dup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Graphs'!$B$78:$F$78</c:f>
              <c:numCache>
                <c:formatCode>General</c:formatCode>
                <c:ptCount val="5"/>
                <c:pt idx="0">
                  <c:v>17</c:v>
                </c:pt>
                <c:pt idx="1">
                  <c:v>17.5</c:v>
                </c:pt>
                <c:pt idx="2">
                  <c:v>15</c:v>
                </c:pt>
                <c:pt idx="3">
                  <c:v>15.5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3-CE47-B212-BCCDA9230BDA}"/>
            </c:ext>
          </c:extLst>
        </c:ser>
        <c:ser>
          <c:idx val="1"/>
          <c:order val="1"/>
          <c:tx>
            <c:strRef>
              <c:f>'Dup Graphs'!$A$79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'Dup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Graphs'!$B$79:$F$79</c:f>
              <c:numCache>
                <c:formatCode>General</c:formatCode>
                <c:ptCount val="5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3-CE47-B212-BCCDA923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84319"/>
        <c:axId val="1877944463"/>
      </c:barChart>
      <c:catAx>
        <c:axId val="18770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44463"/>
        <c:crosses val="autoZero"/>
        <c:auto val="1"/>
        <c:lblAlgn val="ctr"/>
        <c:lblOffset val="100"/>
        <c:noMultiLvlLbl val="0"/>
      </c:catAx>
      <c:valAx>
        <c:axId val="1877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</a:t>
            </a:r>
            <a:r>
              <a:rPr lang="en-US" baseline="0"/>
              <a:t> Duplicate 6 vs 10 GRP 2/3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Graphs'!$I$78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'Dup Graphs'!$J$78:$K$78</c:f>
              <c:numCache>
                <c:formatCode>General</c:formatCode>
                <c:ptCount val="2"/>
                <c:pt idx="0">
                  <c:v>88</c:v>
                </c:pt>
                <c:pt idx="1">
                  <c:v>925.5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6-A84A-A7DE-28D0EDBFFC2A}"/>
            </c:ext>
          </c:extLst>
        </c:ser>
        <c:ser>
          <c:idx val="1"/>
          <c:order val="1"/>
          <c:tx>
            <c:strRef>
              <c:f>'Dup Graphs'!$I$79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'Dup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'Dup Graphs'!$J$79:$K$79</c:f>
              <c:numCache>
                <c:formatCode>General</c:formatCode>
                <c:ptCount val="2"/>
                <c:pt idx="0">
                  <c:v>70</c:v>
                </c:pt>
                <c:pt idx="1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6-A84A-A7DE-28D0EDBF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20256"/>
        <c:axId val="1860653967"/>
      </c:barChart>
      <c:catAx>
        <c:axId val="136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967"/>
        <c:crosses val="autoZero"/>
        <c:auto val="1"/>
        <c:lblAlgn val="ctr"/>
        <c:lblOffset val="100"/>
        <c:noMultiLvlLbl val="0"/>
      </c:catAx>
      <c:valAx>
        <c:axId val="18606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Graphs'!$A$6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'Dup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'Dup Graphs'!$B$6:$G$6</c:f>
              <c:numCache>
                <c:formatCode>General</c:formatCode>
                <c:ptCount val="6"/>
                <c:pt idx="0">
                  <c:v>603</c:v>
                </c:pt>
                <c:pt idx="1">
                  <c:v>627.5</c:v>
                </c:pt>
                <c:pt idx="2">
                  <c:v>583</c:v>
                </c:pt>
                <c:pt idx="3">
                  <c:v>69.5</c:v>
                </c:pt>
                <c:pt idx="4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A-6443-80B3-70D44DE89EC3}"/>
            </c:ext>
          </c:extLst>
        </c:ser>
        <c:ser>
          <c:idx val="1"/>
          <c:order val="1"/>
          <c:tx>
            <c:strRef>
              <c:f>'Dup Graphs'!$A$7</c:f>
              <c:strCache>
                <c:ptCount val="1"/>
                <c:pt idx="0">
                  <c:v>BT-Nearby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'Dup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'Dup Graphs'!$B$7:$G$7</c:f>
              <c:numCache>
                <c:formatCode>General</c:formatCode>
                <c:ptCount val="6"/>
                <c:pt idx="0">
                  <c:v>17</c:v>
                </c:pt>
                <c:pt idx="1">
                  <c:v>17.5</c:v>
                </c:pt>
                <c:pt idx="2">
                  <c:v>15</c:v>
                </c:pt>
                <c:pt idx="3">
                  <c:v>15.5</c:v>
                </c:pt>
                <c:pt idx="4">
                  <c:v>19</c:v>
                </c:pt>
                <c:pt idx="5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A-6443-80B3-70D44DE89EC3}"/>
            </c:ext>
          </c:extLst>
        </c:ser>
        <c:ser>
          <c:idx val="2"/>
          <c:order val="2"/>
          <c:tx>
            <c:strRef>
              <c:f>'Dup Graphs'!$A$8</c:f>
              <c:strCache>
                <c:ptCount val="1"/>
                <c:pt idx="0">
                  <c:v>BTLE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'Dup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'Dup Graphs'!$B$8:$G$8</c:f>
              <c:numCache>
                <c:formatCode>General</c:formatCode>
                <c:ptCount val="6"/>
                <c:pt idx="0">
                  <c:v>37.5</c:v>
                </c:pt>
                <c:pt idx="1">
                  <c:v>20.5</c:v>
                </c:pt>
                <c:pt idx="2">
                  <c:v>33.5</c:v>
                </c:pt>
                <c:pt idx="3">
                  <c:v>18.5</c:v>
                </c:pt>
                <c:pt idx="4">
                  <c:v>20.5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A-6443-80B3-70D44DE8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Payload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At val="1.0000000000000002E-3"/>
        <c:auto val="1"/>
        <c:lblAlgn val="ctr"/>
        <c:lblOffset val="100"/>
        <c:noMultiLvlLbl val="0"/>
      </c:catAx>
      <c:valAx>
        <c:axId val="162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Total duplicates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Hops Grp2 (10byte msg) -6devices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Graphs'!$J$5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Graphs'!$I$6:$I$8</c:f>
              <c:strCache>
                <c:ptCount val="3"/>
                <c:pt idx="0">
                  <c:v>DNS</c:v>
                </c:pt>
                <c:pt idx="1">
                  <c:v>BLE</c:v>
                </c:pt>
                <c:pt idx="2">
                  <c:v>NEARBY</c:v>
                </c:pt>
              </c:strCache>
            </c:strRef>
          </c:cat>
          <c:val>
            <c:numRef>
              <c:f>'Hop Graphs'!$J$6:$J$8</c:f>
              <c:numCache>
                <c:formatCode>General</c:formatCode>
                <c:ptCount val="3"/>
                <c:pt idx="0">
                  <c:v>1.0335000000000001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6-384E-B75F-8F9F0BBF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30880"/>
        <c:axId val="107296416"/>
      </c:barChart>
      <c:catAx>
        <c:axId val="160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6416"/>
        <c:crosses val="autoZero"/>
        <c:auto val="1"/>
        <c:lblAlgn val="ctr"/>
        <c:lblOffset val="100"/>
        <c:noMultiLvlLbl val="0"/>
      </c:catAx>
      <c:valAx>
        <c:axId val="1072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Hops E2E- Grp3 6 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Graphs'!$P$5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Graphs'!$O$6:$O$7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'Hop Graphs'!$P$6:$P$7</c:f>
              <c:numCache>
                <c:formatCode>General</c:formatCode>
                <c:ptCount val="2"/>
                <c:pt idx="0">
                  <c:v>1.1200000000000001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0-7741-8264-076DB903C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911087"/>
        <c:axId val="1860912767"/>
      </c:barChart>
      <c:catAx>
        <c:axId val="18609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2767"/>
        <c:crosses val="autoZero"/>
        <c:auto val="1"/>
        <c:lblAlgn val="ctr"/>
        <c:lblOffset val="100"/>
        <c:noMultiLvlLbl val="0"/>
      </c:catAx>
      <c:valAx>
        <c:axId val="1860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Hops Grp1 10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Graphs'!$A$31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'Hop Graphs'!$B$30:$F$30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Graphs'!$B$31:$F$31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3-224F-BB4F-203287CF54C9}"/>
            </c:ext>
          </c:extLst>
        </c:ser>
        <c:ser>
          <c:idx val="1"/>
          <c:order val="1"/>
          <c:tx>
            <c:strRef>
              <c:f>'Hop Graphs'!$A$32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'Hop Graphs'!$B$30:$F$30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Graphs'!$B$32:$F$32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3-224F-BB4F-203287CF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 val="autoZero"/>
        <c:auto val="1"/>
        <c:lblAlgn val="ctr"/>
        <c:lblOffset val="100"/>
        <c:noMultiLvlLbl val="0"/>
      </c:catAx>
      <c:valAx>
        <c:axId val="162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Hops</a:t>
            </a:r>
            <a:r>
              <a:rPr lang="en-US" baseline="0"/>
              <a:t>-Grp2 - 10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Graphs'!$J$30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Graphs'!$I$31:$I$32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'Hop Graphs'!$J$31:$J$32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6-B946-9C45-C4A01509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15583"/>
        <c:axId val="2094539663"/>
      </c:barChart>
      <c:catAx>
        <c:axId val="18834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39663"/>
        <c:crosses val="autoZero"/>
        <c:auto val="1"/>
        <c:lblAlgn val="ctr"/>
        <c:lblOffset val="100"/>
        <c:noMultiLvlLbl val="0"/>
      </c:catAx>
      <c:valAx>
        <c:axId val="20945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Hope</a:t>
            </a:r>
            <a:r>
              <a:rPr lang="en-US" baseline="0"/>
              <a:t>- Grp 3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Graphs'!$Q$30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Graphs'!$P$31:$P$32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'Hop Graphs'!$Q$31:$Q$32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B-7D4C-9ADE-465D3D373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45424"/>
        <c:axId val="1888500415"/>
      </c:barChart>
      <c:catAx>
        <c:axId val="1416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00415"/>
        <c:crosses val="autoZero"/>
        <c:auto val="1"/>
        <c:lblAlgn val="ctr"/>
        <c:lblOffset val="100"/>
        <c:noMultiLvlLbl val="0"/>
      </c:catAx>
      <c:valAx>
        <c:axId val="1888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 Ave Hops - 6 vs 10 devices - Grp1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Graphs'!$A$55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'Hop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Graphs'!$B$55:$F$55</c:f>
              <c:numCache>
                <c:formatCode>General</c:formatCode>
                <c:ptCount val="5"/>
                <c:pt idx="0">
                  <c:v>1.5</c:v>
                </c:pt>
                <c:pt idx="1">
                  <c:v>1.3</c:v>
                </c:pt>
                <c:pt idx="2">
                  <c:v>1.3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E-1F48-80DA-2BC2A598DB26}"/>
            </c:ext>
          </c:extLst>
        </c:ser>
        <c:ser>
          <c:idx val="1"/>
          <c:order val="1"/>
          <c:tx>
            <c:strRef>
              <c:f>'Hop Graphs'!$A$56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'Hop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Graphs'!$B$56:$F$56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E-1F48-80DA-2BC2A598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59823"/>
        <c:axId val="106835424"/>
      </c:barChart>
      <c:catAx>
        <c:axId val="18834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5424"/>
        <c:crosses val="autoZero"/>
        <c:auto val="1"/>
        <c:lblAlgn val="ctr"/>
        <c:lblOffset val="100"/>
        <c:noMultiLvlLbl val="0"/>
      </c:catAx>
      <c:valAx>
        <c:axId val="106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</a:t>
            </a:r>
            <a:r>
              <a:rPr lang="en-US" baseline="0"/>
              <a:t> Ave Hops - 6 vs 10 dev - Grps 3 &amp;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Graphs'!$I$55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'Hop Graphs'!$J$55:$K$55</c:f>
              <c:numCache>
                <c:formatCode>General</c:formatCode>
                <c:ptCount val="2"/>
                <c:pt idx="0">
                  <c:v>1.0335000000000001</c:v>
                </c:pt>
                <c:pt idx="1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1-D14F-914F-13B91DC5111E}"/>
            </c:ext>
          </c:extLst>
        </c:ser>
        <c:ser>
          <c:idx val="1"/>
          <c:order val="1"/>
          <c:tx>
            <c:strRef>
              <c:f>'Hop Graphs'!$I$56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'Hop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'Hop Graphs'!$J$56:$K$56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1-D14F-914F-13B91DC5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62287"/>
        <c:axId val="1877777919"/>
      </c:barChart>
      <c:catAx>
        <c:axId val="18773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77919"/>
        <c:crosses val="autoZero"/>
        <c:auto val="1"/>
        <c:lblAlgn val="ctr"/>
        <c:lblOffset val="100"/>
        <c:noMultiLvlLbl val="0"/>
      </c:catAx>
      <c:valAx>
        <c:axId val="1877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Graphs'!$A$31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'Per Hop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Graphs'!$B$31:$G$31</c:f>
              <c:numCache>
                <c:formatCode>General</c:formatCode>
                <c:ptCount val="6"/>
                <c:pt idx="0">
                  <c:v>20.692307692300002</c:v>
                </c:pt>
                <c:pt idx="1">
                  <c:v>19.5454545455</c:v>
                </c:pt>
                <c:pt idx="2">
                  <c:v>17.266666666700001</c:v>
                </c:pt>
                <c:pt idx="3">
                  <c:v>221.8</c:v>
                </c:pt>
                <c:pt idx="4">
                  <c:v>347.58333333299998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E-3C4C-8964-648087927915}"/>
            </c:ext>
          </c:extLst>
        </c:ser>
        <c:ser>
          <c:idx val="1"/>
          <c:order val="1"/>
          <c:tx>
            <c:strRef>
              <c:f>'Per Hop Latency Graphs'!$A$32</c:f>
              <c:strCache>
                <c:ptCount val="1"/>
                <c:pt idx="0">
                  <c:v>BT-Nearby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'Per Hop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Graphs'!$B$32:$G$32</c:f>
              <c:numCache>
                <c:formatCode>General</c:formatCode>
                <c:ptCount val="6"/>
                <c:pt idx="0">
                  <c:v>69.95</c:v>
                </c:pt>
                <c:pt idx="1">
                  <c:v>145.1875</c:v>
                </c:pt>
                <c:pt idx="2">
                  <c:v>145.875</c:v>
                </c:pt>
                <c:pt idx="3">
                  <c:v>194.625</c:v>
                </c:pt>
                <c:pt idx="4">
                  <c:v>168</c:v>
                </c:pt>
                <c:pt idx="5">
                  <c:v>130.2467532467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E-3C4C-8964-648087927915}"/>
            </c:ext>
          </c:extLst>
        </c:ser>
        <c:ser>
          <c:idx val="2"/>
          <c:order val="2"/>
          <c:tx>
            <c:strRef>
              <c:f>'Per Hop Latency Graphs'!$A$33</c:f>
              <c:strCache>
                <c:ptCount val="1"/>
                <c:pt idx="0">
                  <c:v>BTLE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'Per Hop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Graphs'!$B$33:$G$33</c:f>
              <c:numCache>
                <c:formatCode>General</c:formatCode>
                <c:ptCount val="6"/>
                <c:pt idx="0">
                  <c:v>0.10096153846155001</c:v>
                </c:pt>
                <c:pt idx="1">
                  <c:v>1.31818181818</c:v>
                </c:pt>
                <c:pt idx="2">
                  <c:v>0.46153846153799999</c:v>
                </c:pt>
                <c:pt idx="3">
                  <c:v>1.9791666666649999</c:v>
                </c:pt>
                <c:pt idx="4">
                  <c:v>0.88095238095149997</c:v>
                </c:pt>
                <c:pt idx="5">
                  <c:v>14.792857142855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3-A046-B21F-4F530309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Payload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At val="1.0000000000000002E-3"/>
        <c:auto val="1"/>
        <c:lblAlgn val="ctr"/>
        <c:lblOffset val="100"/>
        <c:noMultiLvlLbl val="0"/>
      </c:catAx>
      <c:valAx>
        <c:axId val="16235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Avg. single-hop</a:t>
                </a:r>
                <a:r>
                  <a:rPr lang="en-US" sz="1600" baseline="0"/>
                  <a:t> latency (seconds)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2857142857142857E-2"/>
              <c:y val="5.35763229263563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 Ave Hops- 6 vs 10 Grp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Graphs'!$A$78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'Hop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Graphs'!$B$78:$F$78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F-A84E-B3D9-D30385E552B7}"/>
            </c:ext>
          </c:extLst>
        </c:ser>
        <c:ser>
          <c:idx val="1"/>
          <c:order val="1"/>
          <c:tx>
            <c:strRef>
              <c:f>'Hop Graphs'!$A$79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'Hop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Graphs'!$B$79:$F$79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F-A84E-B3D9-D30385E5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84319"/>
        <c:axId val="1877944463"/>
      </c:barChart>
      <c:catAx>
        <c:axId val="18770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44463"/>
        <c:crosses val="autoZero"/>
        <c:auto val="1"/>
        <c:lblAlgn val="ctr"/>
        <c:lblOffset val="100"/>
        <c:noMultiLvlLbl val="0"/>
      </c:catAx>
      <c:valAx>
        <c:axId val="1877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</a:t>
            </a:r>
            <a:r>
              <a:rPr lang="en-US" baseline="0"/>
              <a:t> Ave Hops 6 vs 10 GRP 2/3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Graphs'!$I$78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'Hop Graphs'!$J$78:$K$78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F-9D42-BC9D-F72B4D5C57EE}"/>
            </c:ext>
          </c:extLst>
        </c:ser>
        <c:ser>
          <c:idx val="1"/>
          <c:order val="1"/>
          <c:tx>
            <c:strRef>
              <c:f>'Hop Graphs'!$I$79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'Hop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'Hop Graphs'!$J$79:$K$79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F-9D42-BC9D-F72B4D5C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20256"/>
        <c:axId val="1860653967"/>
      </c:barChart>
      <c:catAx>
        <c:axId val="136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967"/>
        <c:crosses val="autoZero"/>
        <c:auto val="1"/>
        <c:lblAlgn val="ctr"/>
        <c:lblOffset val="100"/>
        <c:noMultiLvlLbl val="0"/>
      </c:catAx>
      <c:valAx>
        <c:axId val="18606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Graphs'!$A$6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'Hop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'Hop Graphs'!$B$6:$G$6</c:f>
              <c:numCache>
                <c:formatCode>General</c:formatCode>
                <c:ptCount val="6"/>
                <c:pt idx="0">
                  <c:v>1.5</c:v>
                </c:pt>
                <c:pt idx="1">
                  <c:v>1.3</c:v>
                </c:pt>
                <c:pt idx="2">
                  <c:v>1.3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2C49-9BDA-0284691A95EC}"/>
            </c:ext>
          </c:extLst>
        </c:ser>
        <c:ser>
          <c:idx val="1"/>
          <c:order val="1"/>
          <c:tx>
            <c:strRef>
              <c:f>'Hop Graphs'!$A$7</c:f>
              <c:strCache>
                <c:ptCount val="1"/>
                <c:pt idx="0">
                  <c:v>BT-Nearby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'Hop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'Hop Graphs'!$B$7:$G$7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F-2C49-9BDA-0284691A95EC}"/>
            </c:ext>
          </c:extLst>
        </c:ser>
        <c:ser>
          <c:idx val="2"/>
          <c:order val="2"/>
          <c:tx>
            <c:strRef>
              <c:f>'Hop Graphs'!$A$8</c:f>
              <c:strCache>
                <c:ptCount val="1"/>
                <c:pt idx="0">
                  <c:v>BTLE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'Hop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'Hop Graphs'!$B$8:$G$8</c:f>
              <c:numCache>
                <c:formatCode>General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F-2C49-9BDA-0284691A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Payload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At val="1.0000000000000002E-3"/>
        <c:auto val="1"/>
        <c:lblAlgn val="ctr"/>
        <c:lblOffset val="100"/>
        <c:noMultiLvlLbl val="0"/>
      </c:catAx>
      <c:valAx>
        <c:axId val="162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Avg. hop count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'DNS Run1'!$R$11:$R$16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'DNS Run1'!$S$11:$S$16</c:f>
              <c:numCache>
                <c:formatCode>General</c:formatCode>
                <c:ptCount val="6"/>
                <c:pt idx="0">
                  <c:v>5.2</c:v>
                </c:pt>
                <c:pt idx="1">
                  <c:v>13.125</c:v>
                </c:pt>
                <c:pt idx="2">
                  <c:v>33</c:v>
                </c:pt>
                <c:pt idx="3">
                  <c:v>72.25</c:v>
                </c:pt>
                <c:pt idx="4">
                  <c:v>46.8</c:v>
                </c:pt>
                <c:pt idx="5">
                  <c:v>312.39999999999998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0-764F-A710-AA894B34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80624"/>
        <c:axId val="101991248"/>
      </c:lineChart>
      <c:catAx>
        <c:axId val="1075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1248"/>
        <c:crosses val="autoZero"/>
        <c:auto val="1"/>
        <c:lblAlgn val="ctr"/>
        <c:lblOffset val="100"/>
        <c:noMultiLvlLbl val="0"/>
      </c:catAx>
      <c:valAx>
        <c:axId val="1019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Run1 Grp 1 latency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Latency'!$B$38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Latency'!$B$39:$B$44</c:f>
              <c:numCache>
                <c:formatCode>General</c:formatCode>
                <c:ptCount val="6"/>
                <c:pt idx="0">
                  <c:v>5.2</c:v>
                </c:pt>
                <c:pt idx="1">
                  <c:v>13.125</c:v>
                </c:pt>
                <c:pt idx="2">
                  <c:v>33</c:v>
                </c:pt>
                <c:pt idx="3">
                  <c:v>72.25</c:v>
                </c:pt>
                <c:pt idx="4">
                  <c:v>46.8</c:v>
                </c:pt>
                <c:pt idx="5">
                  <c:v>312.39999999999998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C-3947-9F3D-5F3FAFBF3832}"/>
            </c:ext>
          </c:extLst>
        </c:ser>
        <c:ser>
          <c:idx val="1"/>
          <c:order val="1"/>
          <c:tx>
            <c:strRef>
              <c:f>'OLD grp1 Ave Latency'!$C$38</c:f>
              <c:strCache>
                <c:ptCount val="1"/>
                <c:pt idx="0">
                  <c:v>5JN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Latency'!$C$39:$C$44</c:f>
              <c:numCache>
                <c:formatCode>General</c:formatCode>
                <c:ptCount val="6"/>
                <c:pt idx="0">
                  <c:v>15</c:v>
                </c:pt>
                <c:pt idx="1">
                  <c:v>21</c:v>
                </c:pt>
                <c:pt idx="2">
                  <c:v>49</c:v>
                </c:pt>
                <c:pt idx="3">
                  <c:v>48</c:v>
                </c:pt>
                <c:pt idx="4">
                  <c:v>48</c:v>
                </c:pt>
                <c:pt idx="5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C-3947-9F3D-5F3FAFBF3832}"/>
            </c:ext>
          </c:extLst>
        </c:ser>
        <c:ser>
          <c:idx val="2"/>
          <c:order val="2"/>
          <c:tx>
            <c:strRef>
              <c:f>'OLD grp1 Ave Latency'!$D$38</c:f>
              <c:strCache>
                <c:ptCount val="1"/>
                <c:pt idx="0">
                  <c:v>HUA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Latency'!$D$39:$D$44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48</c:v>
                </c:pt>
                <c:pt idx="3">
                  <c:v>188</c:v>
                </c:pt>
                <c:pt idx="4">
                  <c:v>47</c:v>
                </c:pt>
                <c:pt idx="5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C-3947-9F3D-5F3FAFBF3832}"/>
            </c:ext>
          </c:extLst>
        </c:ser>
        <c:ser>
          <c:idx val="3"/>
          <c:order val="3"/>
          <c:tx>
            <c:strRef>
              <c:f>'OLD grp1 Ave Latency'!$E$38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Latency'!$E$39:$E$44</c:f>
              <c:numCache>
                <c:formatCode>General</c:formatCode>
                <c:ptCount val="6"/>
                <c:pt idx="0">
                  <c:v>7</c:v>
                </c:pt>
                <c:pt idx="1">
                  <c:v>26</c:v>
                </c:pt>
                <c:pt idx="2">
                  <c:v>28</c:v>
                </c:pt>
                <c:pt idx="3">
                  <c:v>47</c:v>
                </c:pt>
                <c:pt idx="4">
                  <c:v>46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C-3947-9F3D-5F3FAFBF3832}"/>
            </c:ext>
          </c:extLst>
        </c:ser>
        <c:ser>
          <c:idx val="4"/>
          <c:order val="4"/>
          <c:tx>
            <c:strRef>
              <c:f>'OLD grp1 Ave Latency'!$F$38</c:f>
              <c:strCache>
                <c:ptCount val="1"/>
                <c:pt idx="0">
                  <c:v>J7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Latency'!$F$39:$F$44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28</c:v>
                </c:pt>
                <c:pt idx="3">
                  <c:v>186</c:v>
                </c:pt>
                <c:pt idx="4">
                  <c:v>47</c:v>
                </c:pt>
                <c:pt idx="5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C-3947-9F3D-5F3FAFBF3832}"/>
            </c:ext>
          </c:extLst>
        </c:ser>
        <c:ser>
          <c:idx val="5"/>
          <c:order val="5"/>
          <c:tx>
            <c:strRef>
              <c:f>'OLD grp1 Ave Latency'!$G$38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Latency'!$G$39:$G$44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111</c:v>
                </c:pt>
                <c:pt idx="3">
                  <c:v>109</c:v>
                </c:pt>
                <c:pt idx="4">
                  <c:v>46</c:v>
                </c:pt>
                <c:pt idx="5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CC-3947-9F3D-5F3FAFBF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93584"/>
        <c:axId val="34169392"/>
      </c:lineChart>
      <c:catAx>
        <c:axId val="735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392"/>
        <c:crosses val="autoZero"/>
        <c:auto val="1"/>
        <c:lblAlgn val="ctr"/>
        <c:lblOffset val="100"/>
        <c:noMultiLvlLbl val="0"/>
      </c:catAx>
      <c:valAx>
        <c:axId val="341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Run2 Grp1 Latency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Latency'!$K$38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Latency'!$K$39:$K$44</c:f>
              <c:numCache>
                <c:formatCode>General</c:formatCode>
                <c:ptCount val="6"/>
                <c:pt idx="0">
                  <c:v>14.4</c:v>
                </c:pt>
                <c:pt idx="1">
                  <c:v>11.2</c:v>
                </c:pt>
                <c:pt idx="2">
                  <c:v>13</c:v>
                </c:pt>
                <c:pt idx="3">
                  <c:v>184.8</c:v>
                </c:pt>
                <c:pt idx="4">
                  <c:v>251.8</c:v>
                </c:pt>
                <c:pt idx="5">
                  <c:v>407.6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6-9C4D-92E9-0148EE113D46}"/>
            </c:ext>
          </c:extLst>
        </c:ser>
        <c:ser>
          <c:idx val="1"/>
          <c:order val="1"/>
          <c:tx>
            <c:strRef>
              <c:f>'OLD grp1 Ave Latency'!$L$38</c:f>
              <c:strCache>
                <c:ptCount val="1"/>
                <c:pt idx="0">
                  <c:v>5JN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Latency'!$L$39:$L$44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11</c:v>
                </c:pt>
                <c:pt idx="3">
                  <c:v>48</c:v>
                </c:pt>
                <c:pt idx="4">
                  <c:v>154</c:v>
                </c:pt>
                <c:pt idx="5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6-9C4D-92E9-0148EE113D46}"/>
            </c:ext>
          </c:extLst>
        </c:ser>
        <c:ser>
          <c:idx val="2"/>
          <c:order val="2"/>
          <c:tx>
            <c:strRef>
              <c:f>'OLD grp1 Ave Latency'!$M$38</c:f>
              <c:strCache>
                <c:ptCount val="1"/>
                <c:pt idx="0">
                  <c:v>HUA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Latency'!$M$39:$M$44</c:f>
              <c:numCache>
                <c:formatCode>General</c:formatCode>
                <c:ptCount val="6"/>
                <c:pt idx="0">
                  <c:v>27</c:v>
                </c:pt>
                <c:pt idx="1">
                  <c:v>10</c:v>
                </c:pt>
                <c:pt idx="2">
                  <c:v>11</c:v>
                </c:pt>
                <c:pt idx="3">
                  <c:v>187</c:v>
                </c:pt>
                <c:pt idx="4">
                  <c:v>323</c:v>
                </c:pt>
                <c:pt idx="5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6-9C4D-92E9-0148EE113D46}"/>
            </c:ext>
          </c:extLst>
        </c:ser>
        <c:ser>
          <c:idx val="3"/>
          <c:order val="3"/>
          <c:tx>
            <c:strRef>
              <c:f>'OLD grp1 Ave Latency'!$N$38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Latency'!$N$39:$N$44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186</c:v>
                </c:pt>
                <c:pt idx="4">
                  <c:v>147</c:v>
                </c:pt>
                <c:pt idx="5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6-9C4D-92E9-0148EE113D46}"/>
            </c:ext>
          </c:extLst>
        </c:ser>
        <c:ser>
          <c:idx val="4"/>
          <c:order val="4"/>
          <c:tx>
            <c:strRef>
              <c:f>'OLD grp1 Ave Latency'!$O$38</c:f>
              <c:strCache>
                <c:ptCount val="1"/>
                <c:pt idx="0">
                  <c:v>J7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Latency'!$O$39:$O$44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185</c:v>
                </c:pt>
                <c:pt idx="4">
                  <c:v>316</c:v>
                </c:pt>
                <c:pt idx="5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6-9C4D-92E9-0148EE113D46}"/>
            </c:ext>
          </c:extLst>
        </c:ser>
        <c:ser>
          <c:idx val="5"/>
          <c:order val="5"/>
          <c:tx>
            <c:strRef>
              <c:f>'OLD grp1 Ave Latency'!$P$38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Latency'!$P$39:$P$44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19</c:v>
                </c:pt>
                <c:pt idx="3">
                  <c:v>318</c:v>
                </c:pt>
                <c:pt idx="4">
                  <c:v>319</c:v>
                </c:pt>
                <c:pt idx="5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6-9C4D-92E9-0148EE11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9536"/>
        <c:axId val="142406080"/>
      </c:lineChart>
      <c:catAx>
        <c:axId val="1030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6080"/>
        <c:crosses val="autoZero"/>
        <c:auto val="1"/>
        <c:lblAlgn val="ctr"/>
        <c:lblOffset val="100"/>
        <c:noMultiLvlLbl val="0"/>
      </c:catAx>
      <c:valAx>
        <c:axId val="1424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Run1 Grp 1 Latency - NEARBY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Latency'!$B$50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Latency'!$B$51:$B$57</c:f>
              <c:numCache>
                <c:formatCode>General</c:formatCode>
                <c:ptCount val="7"/>
                <c:pt idx="0">
                  <c:v>142</c:v>
                </c:pt>
                <c:pt idx="1">
                  <c:v>25</c:v>
                </c:pt>
                <c:pt idx="2">
                  <c:v>41.4</c:v>
                </c:pt>
                <c:pt idx="3">
                  <c:v>177.2</c:v>
                </c:pt>
                <c:pt idx="4">
                  <c:v>20.399999999999999</c:v>
                </c:pt>
                <c:pt idx="5">
                  <c:v>36.200000000000003</c:v>
                </c:pt>
                <c:pt idx="6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4-F44D-A45D-0BBE16266E21}"/>
            </c:ext>
          </c:extLst>
        </c:ser>
        <c:ser>
          <c:idx val="1"/>
          <c:order val="1"/>
          <c:tx>
            <c:strRef>
              <c:f>'OLD grp1 Ave Latency'!$C$50</c:f>
              <c:strCache>
                <c:ptCount val="1"/>
                <c:pt idx="0">
                  <c:v>5JN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Latency'!$C$51:$C$57</c:f>
              <c:numCache>
                <c:formatCode>General</c:formatCode>
                <c:ptCount val="7"/>
                <c:pt idx="0">
                  <c:v>0</c:v>
                </c:pt>
                <c:pt idx="1">
                  <c:v>95</c:v>
                </c:pt>
                <c:pt idx="2">
                  <c:v>39</c:v>
                </c:pt>
                <c:pt idx="3">
                  <c:v>699</c:v>
                </c:pt>
                <c:pt idx="4">
                  <c:v>0</c:v>
                </c:pt>
                <c:pt idx="5">
                  <c:v>0</c:v>
                </c:pt>
                <c:pt idx="6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4-F44D-A45D-0BBE16266E21}"/>
            </c:ext>
          </c:extLst>
        </c:ser>
        <c:ser>
          <c:idx val="2"/>
          <c:order val="2"/>
          <c:tx>
            <c:strRef>
              <c:f>'OLD grp1 Ave Latency'!$D$50</c:f>
              <c:strCache>
                <c:ptCount val="1"/>
                <c:pt idx="0">
                  <c:v>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Latency'!$D$51:$D$57</c:f>
              <c:numCache>
                <c:formatCode>General</c:formatCode>
                <c:ptCount val="7"/>
                <c:pt idx="0">
                  <c:v>214</c:v>
                </c:pt>
                <c:pt idx="1">
                  <c:v>5</c:v>
                </c:pt>
                <c:pt idx="2">
                  <c:v>38</c:v>
                </c:pt>
                <c:pt idx="3">
                  <c:v>40</c:v>
                </c:pt>
                <c:pt idx="4">
                  <c:v>102</c:v>
                </c:pt>
                <c:pt idx="5">
                  <c:v>152</c:v>
                </c:pt>
                <c:pt idx="6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4-F44D-A45D-0BBE16266E21}"/>
            </c:ext>
          </c:extLst>
        </c:ser>
        <c:ser>
          <c:idx val="3"/>
          <c:order val="3"/>
          <c:tx>
            <c:strRef>
              <c:f>'OLD grp1 Ave Latency'!$E$50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Latency'!$E$51:$E$57</c:f>
              <c:numCache>
                <c:formatCode>General</c:formatCode>
                <c:ptCount val="7"/>
                <c:pt idx="0">
                  <c:v>245</c:v>
                </c:pt>
                <c:pt idx="1">
                  <c:v>25</c:v>
                </c:pt>
                <c:pt idx="2">
                  <c:v>130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4-F44D-A45D-0BBE16266E21}"/>
            </c:ext>
          </c:extLst>
        </c:ser>
        <c:ser>
          <c:idx val="4"/>
          <c:order val="4"/>
          <c:tx>
            <c:strRef>
              <c:f>'OLD grp1 Ave Latency'!$F$50</c:f>
              <c:strCache>
                <c:ptCount val="1"/>
                <c:pt idx="0">
                  <c:v>J7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Latency'!$F$51:$F$57</c:f>
              <c:numCache>
                <c:formatCode>General</c:formatCode>
                <c:ptCount val="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107</c:v>
                </c:pt>
                <c:pt idx="4">
                  <c:v>0</c:v>
                </c:pt>
                <c:pt idx="5">
                  <c:v>0</c:v>
                </c:pt>
                <c:pt idx="6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44-F44D-A45D-0BBE16266E21}"/>
            </c:ext>
          </c:extLst>
        </c:ser>
        <c:ser>
          <c:idx val="5"/>
          <c:order val="5"/>
          <c:tx>
            <c:strRef>
              <c:f>'OLD grp1 Ave Latency'!$G$50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Latency'!$G$51:$G$57</c:f>
              <c:numCache>
                <c:formatCode>General</c:formatCode>
                <c:ptCount val="7"/>
                <c:pt idx="0">
                  <c:v>212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44-F44D-A45D-0BBE1626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85568"/>
        <c:axId val="134220880"/>
      </c:lineChart>
      <c:catAx>
        <c:axId val="1371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880"/>
        <c:crosses val="autoZero"/>
        <c:auto val="1"/>
        <c:lblAlgn val="ctr"/>
        <c:lblOffset val="100"/>
        <c:noMultiLvlLbl val="0"/>
      </c:catAx>
      <c:valAx>
        <c:axId val="1342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Run2 Grp1 Latency - NEARBY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Latency'!$K$50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Latency'!$K$51:$K$57</c:f>
              <c:numCache>
                <c:formatCode>General</c:formatCode>
                <c:ptCount val="7"/>
                <c:pt idx="0">
                  <c:v>32.6</c:v>
                </c:pt>
                <c:pt idx="1">
                  <c:v>109.8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B-0D46-927E-39290025F7B1}"/>
            </c:ext>
          </c:extLst>
        </c:ser>
        <c:ser>
          <c:idx val="1"/>
          <c:order val="1"/>
          <c:tx>
            <c:strRef>
              <c:f>'OLD grp1 Ave Latency'!$L$50</c:f>
              <c:strCache>
                <c:ptCount val="1"/>
                <c:pt idx="0">
                  <c:v>5JN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Latency'!$L$51:$L$57</c:f>
              <c:numCache>
                <c:formatCode>General</c:formatCode>
                <c:ptCount val="7"/>
                <c:pt idx="0">
                  <c:v>24</c:v>
                </c:pt>
                <c:pt idx="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B-0D46-927E-39290025F7B1}"/>
            </c:ext>
          </c:extLst>
        </c:ser>
        <c:ser>
          <c:idx val="2"/>
          <c:order val="2"/>
          <c:tx>
            <c:strRef>
              <c:f>'OLD grp1 Ave Latency'!$M$50</c:f>
              <c:strCache>
                <c:ptCount val="1"/>
                <c:pt idx="0">
                  <c:v>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Latency'!$M$51:$M$57</c:f>
              <c:numCache>
                <c:formatCode>General</c:formatCode>
                <c:ptCount val="7"/>
                <c:pt idx="0">
                  <c:v>61</c:v>
                </c:pt>
                <c:pt idx="1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B-0D46-927E-39290025F7B1}"/>
            </c:ext>
          </c:extLst>
        </c:ser>
        <c:ser>
          <c:idx val="3"/>
          <c:order val="3"/>
          <c:tx>
            <c:strRef>
              <c:f>'OLD grp1 Ave Latency'!$N$50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Latency'!$N$51:$N$57</c:f>
              <c:numCache>
                <c:formatCode>General</c:formatCode>
                <c:ptCount val="7"/>
                <c:pt idx="0">
                  <c:v>23</c:v>
                </c:pt>
                <c:pt idx="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B-0D46-927E-39290025F7B1}"/>
            </c:ext>
          </c:extLst>
        </c:ser>
        <c:ser>
          <c:idx val="4"/>
          <c:order val="4"/>
          <c:tx>
            <c:strRef>
              <c:f>'OLD grp1 Ave Latency'!$O$50</c:f>
              <c:strCache>
                <c:ptCount val="1"/>
                <c:pt idx="0">
                  <c:v>J7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Latency'!$O$51:$O$57</c:f>
              <c:numCache>
                <c:formatCode>General</c:formatCode>
                <c:ptCount val="7"/>
                <c:pt idx="0">
                  <c:v>27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B-0D46-927E-39290025F7B1}"/>
            </c:ext>
          </c:extLst>
        </c:ser>
        <c:ser>
          <c:idx val="5"/>
          <c:order val="5"/>
          <c:tx>
            <c:strRef>
              <c:f>'OLD grp1 Ave Latency'!$P$50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Latency'!$P$51:$P$57</c:f>
              <c:numCache>
                <c:formatCode>General</c:formatCode>
                <c:ptCount val="7"/>
                <c:pt idx="0">
                  <c:v>28</c:v>
                </c:pt>
                <c:pt idx="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B-0D46-927E-39290025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39120"/>
        <c:axId val="107206624"/>
      </c:lineChart>
      <c:catAx>
        <c:axId val="1362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6624"/>
        <c:crosses val="autoZero"/>
        <c:auto val="1"/>
        <c:lblAlgn val="ctr"/>
        <c:lblOffset val="100"/>
        <c:noMultiLvlLbl val="0"/>
      </c:catAx>
      <c:valAx>
        <c:axId val="1072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Run1 Grp1 Latency - 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Latency'!$B$91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Latency'!$B$92:$B$98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1.2</c:v>
                </c:pt>
                <c:pt idx="3">
                  <c:v>1.6</c:v>
                </c:pt>
                <c:pt idx="4">
                  <c:v>3.4</c:v>
                </c:pt>
                <c:pt idx="5">
                  <c:v>0.6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6-BC47-861F-7F2D753876A3}"/>
            </c:ext>
          </c:extLst>
        </c:ser>
        <c:ser>
          <c:idx val="1"/>
          <c:order val="1"/>
          <c:tx>
            <c:strRef>
              <c:f>'OLD grp1 Ave Latency'!$C$91</c:f>
              <c:strCache>
                <c:ptCount val="1"/>
                <c:pt idx="0">
                  <c:v>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Latency'!$C$92:$C$98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6-BC47-861F-7F2D753876A3}"/>
            </c:ext>
          </c:extLst>
        </c:ser>
        <c:ser>
          <c:idx val="2"/>
          <c:order val="2"/>
          <c:tx>
            <c:strRef>
              <c:f>'OLD grp1 Ave Latency'!$D$91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Latency'!$D$92:$D$98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6-BC47-861F-7F2D753876A3}"/>
            </c:ext>
          </c:extLst>
        </c:ser>
        <c:ser>
          <c:idx val="3"/>
          <c:order val="3"/>
          <c:tx>
            <c:strRef>
              <c:f>'OLD grp1 Ave Latency'!$E$91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Latency'!$E$92:$E$98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6-BC47-861F-7F2D753876A3}"/>
            </c:ext>
          </c:extLst>
        </c:ser>
        <c:ser>
          <c:idx val="4"/>
          <c:order val="4"/>
          <c:tx>
            <c:strRef>
              <c:f>'OLD grp1 Ave Latency'!$F$91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Latency'!$F$92:$F$98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6-BC47-861F-7F2D753876A3}"/>
            </c:ext>
          </c:extLst>
        </c:ser>
        <c:ser>
          <c:idx val="5"/>
          <c:order val="5"/>
          <c:tx>
            <c:strRef>
              <c:f>'OLD grp1 Ave Latency'!$G$91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Latency'!$G$92:$G$98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6-BC47-861F-7F2D7538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7376"/>
        <c:axId val="74729120"/>
      </c:lineChart>
      <c:catAx>
        <c:axId val="1374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120"/>
        <c:crosses val="autoZero"/>
        <c:auto val="1"/>
        <c:lblAlgn val="ctr"/>
        <c:lblOffset val="100"/>
        <c:noMultiLvlLbl val="0"/>
      </c:catAx>
      <c:valAx>
        <c:axId val="747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E2E - Run1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grp1 Ave Latency'!$AC$4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grp1 Ave Latency'!$AD$3:$AJ$3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Latency'!$AD$4:$AJ$4</c:f>
              <c:numCache>
                <c:formatCode>General</c:formatCode>
                <c:ptCount val="7"/>
                <c:pt idx="0">
                  <c:v>5.2</c:v>
                </c:pt>
                <c:pt idx="1">
                  <c:v>13.125</c:v>
                </c:pt>
                <c:pt idx="2">
                  <c:v>33</c:v>
                </c:pt>
                <c:pt idx="3">
                  <c:v>72.25</c:v>
                </c:pt>
                <c:pt idx="4">
                  <c:v>46.8</c:v>
                </c:pt>
                <c:pt idx="5">
                  <c:v>312.39999999999998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3-354D-B815-33D6D1707EFD}"/>
            </c:ext>
          </c:extLst>
        </c:ser>
        <c:ser>
          <c:idx val="1"/>
          <c:order val="1"/>
          <c:tx>
            <c:strRef>
              <c:f>'OLD grp1 Ave Latency'!$AC$5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grp1 Ave Latency'!$AD$3:$AJ$3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Latency'!$AD$5:$AJ$5</c:f>
              <c:numCache>
                <c:formatCode>General</c:formatCode>
                <c:ptCount val="7"/>
                <c:pt idx="0">
                  <c:v>142</c:v>
                </c:pt>
                <c:pt idx="1">
                  <c:v>25</c:v>
                </c:pt>
                <c:pt idx="2">
                  <c:v>41.4</c:v>
                </c:pt>
                <c:pt idx="3">
                  <c:v>177.2</c:v>
                </c:pt>
                <c:pt idx="4">
                  <c:v>20.399999999999999</c:v>
                </c:pt>
                <c:pt idx="5">
                  <c:v>36.200000000000003</c:v>
                </c:pt>
                <c:pt idx="6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3-354D-B815-33D6D1707EFD}"/>
            </c:ext>
          </c:extLst>
        </c:ser>
        <c:ser>
          <c:idx val="2"/>
          <c:order val="2"/>
          <c:tx>
            <c:strRef>
              <c:f>'OLD grp1 Ave Latency'!$AC$6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'OLD grp1 Ave Latency'!$AD$3:$AJ$3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Latency'!$AD$6:$AJ$6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1.2</c:v>
                </c:pt>
                <c:pt idx="3">
                  <c:v>1.6</c:v>
                </c:pt>
                <c:pt idx="4">
                  <c:v>3.4</c:v>
                </c:pt>
                <c:pt idx="5">
                  <c:v>0.6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3-354D-B815-33D6D170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62192"/>
        <c:axId val="141174016"/>
      </c:barChart>
      <c:catAx>
        <c:axId val="1388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016"/>
        <c:crosses val="autoZero"/>
        <c:auto val="1"/>
        <c:lblAlgn val="ctr"/>
        <c:lblOffset val="100"/>
        <c:noMultiLvlLbl val="0"/>
      </c:catAx>
      <c:valAx>
        <c:axId val="1411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Averge per</a:t>
            </a:r>
            <a:r>
              <a:rPr lang="en-US" baseline="0"/>
              <a:t> Hop Latency -Grp2 - 10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Graphs'!$J$30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Graphs'!$I$31:$I$32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'Per Hop Latency Graphs'!$J$31:$J$32</c:f>
              <c:numCache>
                <c:formatCode>General</c:formatCode>
                <c:ptCount val="2"/>
                <c:pt idx="0">
                  <c:v>77.583333333300004</c:v>
                </c:pt>
                <c:pt idx="1">
                  <c:v>291.48275862100002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8-AA4B-A8F1-D5B3F08D4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15583"/>
        <c:axId val="2094539663"/>
      </c:barChart>
      <c:catAx>
        <c:axId val="18834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39663"/>
        <c:crosses val="autoZero"/>
        <c:auto val="1"/>
        <c:lblAlgn val="ctr"/>
        <c:lblOffset val="100"/>
        <c:noMultiLvlLbl val="0"/>
      </c:catAx>
      <c:valAx>
        <c:axId val="20945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E2E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94712532441827E-2"/>
          <c:y val="0.13381570546924879"/>
          <c:w val="0.92639672135955076"/>
          <c:h val="0.73562710464053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'OLD grp1 Ave Latency'!$AC$40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grp1 Ave Latency'!$AD$39:$AJ$39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Latency'!$AD$40:$AJ$40</c:f>
              <c:numCache>
                <c:formatCode>General</c:formatCode>
                <c:ptCount val="7"/>
                <c:pt idx="0">
                  <c:v>9.8000000000000007</c:v>
                </c:pt>
                <c:pt idx="1">
                  <c:v>12.1625</c:v>
                </c:pt>
                <c:pt idx="2">
                  <c:v>23</c:v>
                </c:pt>
                <c:pt idx="3">
                  <c:v>128.52500000000001</c:v>
                </c:pt>
                <c:pt idx="4">
                  <c:v>149.30000000000001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A-7343-BE13-44502BCB33CA}"/>
            </c:ext>
          </c:extLst>
        </c:ser>
        <c:ser>
          <c:idx val="1"/>
          <c:order val="1"/>
          <c:tx>
            <c:strRef>
              <c:f>'OLD grp1 Ave Latency'!$AC$41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grp1 Ave Latency'!$AD$39:$AJ$39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Latency'!$AD$41:$AJ$41</c:f>
              <c:numCache>
                <c:formatCode>General</c:formatCode>
                <c:ptCount val="7"/>
                <c:pt idx="0">
                  <c:v>87.3</c:v>
                </c:pt>
                <c:pt idx="1">
                  <c:v>67.400000000000006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A-7343-BE13-44502BCB33CA}"/>
            </c:ext>
          </c:extLst>
        </c:ser>
        <c:ser>
          <c:idx val="2"/>
          <c:order val="2"/>
          <c:tx>
            <c:strRef>
              <c:f>'OLD grp1 Ave Latency'!$AC$42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'OLD grp1 Ave Latency'!$AD$39:$AJ$39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Latency'!$AD$42:$AJ$42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0.89999999999999991</c:v>
                </c:pt>
                <c:pt idx="3">
                  <c:v>1.3</c:v>
                </c:pt>
                <c:pt idx="4">
                  <c:v>2.2000000000000002</c:v>
                </c:pt>
                <c:pt idx="5">
                  <c:v>1.1000000000000001</c:v>
                </c:pt>
                <c:pt idx="6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A-7343-BE13-44502BCB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03984"/>
        <c:axId val="139568320"/>
      </c:barChart>
      <c:catAx>
        <c:axId val="365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8320"/>
        <c:crosses val="autoZero"/>
        <c:auto val="1"/>
        <c:lblAlgn val="ctr"/>
        <c:lblOffset val="100"/>
        <c:noMultiLvlLbl val="0"/>
      </c:catAx>
      <c:valAx>
        <c:axId val="1395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Run2</a:t>
            </a:r>
            <a:r>
              <a:rPr lang="en-US" baseline="0"/>
              <a:t> Grp1 Latency - 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Latency'!$K$91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Latency'!$K$92:$K$98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1.6</c:v>
                </c:pt>
                <c:pt idx="6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0A4E-8DC6-40029F46C6E6}"/>
            </c:ext>
          </c:extLst>
        </c:ser>
        <c:ser>
          <c:idx val="1"/>
          <c:order val="1"/>
          <c:tx>
            <c:strRef>
              <c:f>'OLD grp1 Ave Latency'!$L$91</c:f>
              <c:strCache>
                <c:ptCount val="1"/>
                <c:pt idx="0">
                  <c:v>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Latency'!$L$92:$L$98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0A4E-8DC6-40029F46C6E6}"/>
            </c:ext>
          </c:extLst>
        </c:ser>
        <c:ser>
          <c:idx val="2"/>
          <c:order val="2"/>
          <c:tx>
            <c:strRef>
              <c:f>'OLD grp1 Ave Latency'!$M$91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Latency'!$M$92:$M$98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E-0A4E-8DC6-40029F46C6E6}"/>
            </c:ext>
          </c:extLst>
        </c:ser>
        <c:ser>
          <c:idx val="3"/>
          <c:order val="3"/>
          <c:tx>
            <c:strRef>
              <c:f>'OLD grp1 Ave Latency'!$N$91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Latency'!$N$92:$N$98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E-0A4E-8DC6-40029F46C6E6}"/>
            </c:ext>
          </c:extLst>
        </c:ser>
        <c:ser>
          <c:idx val="4"/>
          <c:order val="4"/>
          <c:tx>
            <c:strRef>
              <c:f>'OLD grp1 Ave Latency'!$O$91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Latency'!$O$92:$O$98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3E-0A4E-8DC6-40029F46C6E6}"/>
            </c:ext>
          </c:extLst>
        </c:ser>
        <c:ser>
          <c:idx val="5"/>
          <c:order val="5"/>
          <c:tx>
            <c:strRef>
              <c:f>'OLD grp1 Ave Latency'!$P$91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Latency'!$P$92:$P$98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3E-0A4E-8DC6-40029F46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75040"/>
        <c:axId val="160774240"/>
      </c:lineChart>
      <c:catAx>
        <c:axId val="1378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4240"/>
        <c:crosses val="autoZero"/>
        <c:auto val="1"/>
        <c:lblAlgn val="ctr"/>
        <c:lblOffset val="100"/>
        <c:noMultiLvlLbl val="0"/>
      </c:catAx>
      <c:valAx>
        <c:axId val="1607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Latency'!$T$38</c:f>
              <c:strCache>
                <c:ptCount val="1"/>
                <c:pt idx="0">
                  <c:v>Wendy - 10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Latency'!$S$39:$S$44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Latency'!$T$39:$T$44</c:f>
              <c:numCache>
                <c:formatCode>General</c:formatCode>
                <c:ptCount val="6"/>
                <c:pt idx="0">
                  <c:v>29.888888888899999</c:v>
                </c:pt>
                <c:pt idx="1">
                  <c:v>47.777777777799997</c:v>
                </c:pt>
                <c:pt idx="2">
                  <c:v>28.777777777800001</c:v>
                </c:pt>
                <c:pt idx="3">
                  <c:v>281.14285714300001</c:v>
                </c:pt>
                <c:pt idx="4">
                  <c:v>369.66666666700002</c:v>
                </c:pt>
                <c:pt idx="5">
                  <c:v>841.6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3-AC48-833F-9FF6AE9D8E1B}"/>
            </c:ext>
          </c:extLst>
        </c:ser>
        <c:ser>
          <c:idx val="1"/>
          <c:order val="1"/>
          <c:tx>
            <c:strRef>
              <c:f>'OLD grp1 Ave Latency'!$U$38</c:f>
              <c:strCache>
                <c:ptCount val="1"/>
                <c:pt idx="0">
                  <c:v>H - 6 run1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Latency'!$S$39:$S$44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Latency'!$U$39:$U$44</c:f>
              <c:numCache>
                <c:formatCode>General</c:formatCode>
                <c:ptCount val="6"/>
                <c:pt idx="0">
                  <c:v>5.2</c:v>
                </c:pt>
                <c:pt idx="1">
                  <c:v>13.125</c:v>
                </c:pt>
                <c:pt idx="2">
                  <c:v>33</c:v>
                </c:pt>
                <c:pt idx="3">
                  <c:v>72.25</c:v>
                </c:pt>
                <c:pt idx="4">
                  <c:v>46.8</c:v>
                </c:pt>
                <c:pt idx="5">
                  <c:v>312.39999999999998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3-AC48-833F-9FF6AE9D8E1B}"/>
            </c:ext>
          </c:extLst>
        </c:ser>
        <c:ser>
          <c:idx val="2"/>
          <c:order val="2"/>
          <c:tx>
            <c:strRef>
              <c:f>'OLD grp1 Ave Latency'!$V$38</c:f>
              <c:strCache>
                <c:ptCount val="1"/>
                <c:pt idx="0">
                  <c:v>H - 6 Run2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Latency'!$S$39:$S$44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Latency'!$V$39:$V$44</c:f>
              <c:numCache>
                <c:formatCode>General</c:formatCode>
                <c:ptCount val="6"/>
                <c:pt idx="0">
                  <c:v>14.4</c:v>
                </c:pt>
                <c:pt idx="1">
                  <c:v>11.2</c:v>
                </c:pt>
                <c:pt idx="2">
                  <c:v>13</c:v>
                </c:pt>
                <c:pt idx="3">
                  <c:v>184.8</c:v>
                </c:pt>
                <c:pt idx="4">
                  <c:v>251.8</c:v>
                </c:pt>
                <c:pt idx="5">
                  <c:v>407.6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3-AC48-833F-9FF6AE9D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64496"/>
        <c:axId val="138972608"/>
      </c:lineChart>
      <c:catAx>
        <c:axId val="1388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2608"/>
        <c:crosses val="autoZero"/>
        <c:auto val="1"/>
        <c:lblAlgn val="ctr"/>
        <c:lblOffset val="100"/>
        <c:noMultiLvlLbl val="0"/>
      </c:catAx>
      <c:valAx>
        <c:axId val="1389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 hop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grp1 Ave Latency'!$AC$69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grp1 Ave Latency'!$AD$68:$AJ$68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Latency'!$AD$69:$AJ$69</c:f>
              <c:numCache>
                <c:formatCode>General</c:formatCode>
                <c:ptCount val="7"/>
                <c:pt idx="0">
                  <c:v>5.2</c:v>
                </c:pt>
                <c:pt idx="1">
                  <c:v>13.125</c:v>
                </c:pt>
                <c:pt idx="2">
                  <c:v>33</c:v>
                </c:pt>
                <c:pt idx="3">
                  <c:v>72.25</c:v>
                </c:pt>
                <c:pt idx="4">
                  <c:v>46.8</c:v>
                </c:pt>
                <c:pt idx="5">
                  <c:v>312.39999999999998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D14B-AC63-719DBF7DC42A}"/>
            </c:ext>
          </c:extLst>
        </c:ser>
        <c:ser>
          <c:idx val="1"/>
          <c:order val="1"/>
          <c:tx>
            <c:strRef>
              <c:f>'OLD grp1 Ave Latency'!$AC$70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grp1 Ave Latency'!$AD$68:$AJ$68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Latency'!$AD$70:$AJ$70</c:f>
              <c:numCache>
                <c:formatCode>General</c:formatCode>
                <c:ptCount val="7"/>
                <c:pt idx="0">
                  <c:v>78.888888888899999</c:v>
                </c:pt>
                <c:pt idx="1">
                  <c:v>17.857142857100001</c:v>
                </c:pt>
                <c:pt idx="2">
                  <c:v>25.875</c:v>
                </c:pt>
                <c:pt idx="3">
                  <c:v>88.6</c:v>
                </c:pt>
                <c:pt idx="4">
                  <c:v>14.5714285714</c:v>
                </c:pt>
                <c:pt idx="5">
                  <c:v>20.111111111100001</c:v>
                </c:pt>
                <c:pt idx="6">
                  <c:v>232.85714285700001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D14B-AC63-719DBF7DC42A}"/>
            </c:ext>
          </c:extLst>
        </c:ser>
        <c:ser>
          <c:idx val="2"/>
          <c:order val="2"/>
          <c:tx>
            <c:strRef>
              <c:f>'OLD grp1 Ave Latency'!$AC$71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'OLD grp1 Ave Latency'!$AD$68:$AJ$68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Latency'!$AD$71:$AJ$71</c:f>
              <c:numCache>
                <c:formatCode>General</c:formatCode>
                <c:ptCount val="7"/>
                <c:pt idx="0">
                  <c:v>0.125</c:v>
                </c:pt>
                <c:pt idx="1">
                  <c:v>0</c:v>
                </c:pt>
                <c:pt idx="2">
                  <c:v>0.46153846153799999</c:v>
                </c:pt>
                <c:pt idx="3">
                  <c:v>0.72727272727299996</c:v>
                </c:pt>
                <c:pt idx="4">
                  <c:v>2.125</c:v>
                </c:pt>
                <c:pt idx="5">
                  <c:v>0.33333333333300003</c:v>
                </c:pt>
                <c:pt idx="6">
                  <c:v>9.2857142857100001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D14B-AC63-719DBF7D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5792"/>
        <c:axId val="161490736"/>
      </c:barChart>
      <c:catAx>
        <c:axId val="1395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0736"/>
        <c:crosses val="autoZero"/>
        <c:auto val="1"/>
        <c:lblAlgn val="ctr"/>
        <c:lblOffset val="100"/>
        <c:noMultiLvlLbl val="0"/>
      </c:catAx>
      <c:valAx>
        <c:axId val="1614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Duplicates</a:t>
            </a:r>
            <a:r>
              <a:rPr lang="en-US" baseline="0"/>
              <a:t> vs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Duplicates'!$B$31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Duplicates'!$B$32:$B$37</c:f>
              <c:numCache>
                <c:formatCode>General</c:formatCode>
                <c:ptCount val="6"/>
                <c:pt idx="0">
                  <c:v>91</c:v>
                </c:pt>
                <c:pt idx="1">
                  <c:v>107</c:v>
                </c:pt>
                <c:pt idx="2">
                  <c:v>96</c:v>
                </c:pt>
                <c:pt idx="3">
                  <c:v>12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0-FE45-8A8D-9F62D1B53153}"/>
            </c:ext>
          </c:extLst>
        </c:ser>
        <c:ser>
          <c:idx val="1"/>
          <c:order val="1"/>
          <c:tx>
            <c:strRef>
              <c:f>'OLD grp1 Duplicates'!$C$31</c:f>
              <c:strCache>
                <c:ptCount val="1"/>
                <c:pt idx="0">
                  <c:v>5JN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Duplicates'!$C$32:$C$37</c:f>
              <c:numCache>
                <c:formatCode>General</c:formatCode>
                <c:ptCount val="6"/>
                <c:pt idx="0">
                  <c:v>107</c:v>
                </c:pt>
                <c:pt idx="1">
                  <c:v>117</c:v>
                </c:pt>
                <c:pt idx="2">
                  <c:v>98</c:v>
                </c:pt>
                <c:pt idx="3">
                  <c:v>13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0-FE45-8A8D-9F62D1B53153}"/>
            </c:ext>
          </c:extLst>
        </c:ser>
        <c:ser>
          <c:idx val="2"/>
          <c:order val="2"/>
          <c:tx>
            <c:strRef>
              <c:f>'OLD grp1 Duplicates'!$D$31</c:f>
              <c:strCache>
                <c:ptCount val="1"/>
                <c:pt idx="0">
                  <c:v>HUA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Duplicates'!$D$32:$D$37</c:f>
              <c:numCache>
                <c:formatCode>General</c:formatCode>
                <c:ptCount val="6"/>
                <c:pt idx="0">
                  <c:v>46</c:v>
                </c:pt>
                <c:pt idx="1">
                  <c:v>36</c:v>
                </c:pt>
                <c:pt idx="2">
                  <c:v>58</c:v>
                </c:pt>
                <c:pt idx="3">
                  <c:v>7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0-FE45-8A8D-9F62D1B53153}"/>
            </c:ext>
          </c:extLst>
        </c:ser>
        <c:ser>
          <c:idx val="3"/>
          <c:order val="3"/>
          <c:tx>
            <c:strRef>
              <c:f>'OLD grp1 Duplicates'!$E$31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Duplicates'!$E$32:$E$37</c:f>
              <c:numCache>
                <c:formatCode>General</c:formatCode>
                <c:ptCount val="6"/>
                <c:pt idx="0">
                  <c:v>107</c:v>
                </c:pt>
                <c:pt idx="1">
                  <c:v>117</c:v>
                </c:pt>
                <c:pt idx="2">
                  <c:v>94</c:v>
                </c:pt>
                <c:pt idx="3">
                  <c:v>14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0-FE45-8A8D-9F62D1B53153}"/>
            </c:ext>
          </c:extLst>
        </c:ser>
        <c:ser>
          <c:idx val="4"/>
          <c:order val="4"/>
          <c:tx>
            <c:strRef>
              <c:f>'OLD grp1 Duplicates'!$F$31</c:f>
              <c:strCache>
                <c:ptCount val="1"/>
                <c:pt idx="0">
                  <c:v>J7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Duplicates'!$F$32:$F$37</c:f>
              <c:numCache>
                <c:formatCode>General</c:formatCode>
                <c:ptCount val="6"/>
                <c:pt idx="0">
                  <c:v>77</c:v>
                </c:pt>
                <c:pt idx="1">
                  <c:v>123</c:v>
                </c:pt>
                <c:pt idx="2">
                  <c:v>99</c:v>
                </c:pt>
                <c:pt idx="3">
                  <c:v>14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E0-FE45-8A8D-9F62D1B53153}"/>
            </c:ext>
          </c:extLst>
        </c:ser>
        <c:ser>
          <c:idx val="5"/>
          <c:order val="5"/>
          <c:tx>
            <c:strRef>
              <c:f>'OLD grp1 Duplicates'!$G$31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Duplicates'!$G$32:$G$37</c:f>
              <c:numCache>
                <c:formatCode>General</c:formatCode>
                <c:ptCount val="6"/>
                <c:pt idx="0">
                  <c:v>108</c:v>
                </c:pt>
                <c:pt idx="1">
                  <c:v>131</c:v>
                </c:pt>
                <c:pt idx="2">
                  <c:v>125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E0-FE45-8A8D-9F62D1B53153}"/>
            </c:ext>
          </c:extLst>
        </c:ser>
        <c:ser>
          <c:idx val="6"/>
          <c:order val="6"/>
          <c:tx>
            <c:strRef>
              <c:f>'OLD grp1 Duplicates'!$H$31</c:f>
              <c:strCache>
                <c:ptCount val="1"/>
                <c:pt idx="0">
                  <c:v>J2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Duplicates'!$H$32:$H$37</c:f>
              <c:numCache>
                <c:formatCode>General</c:formatCode>
                <c:ptCount val="6"/>
                <c:pt idx="0">
                  <c:v>103</c:v>
                </c:pt>
                <c:pt idx="1">
                  <c:v>119</c:v>
                </c:pt>
                <c:pt idx="2">
                  <c:v>103</c:v>
                </c:pt>
                <c:pt idx="3">
                  <c:v>13</c:v>
                </c:pt>
                <c:pt idx="4">
                  <c:v>15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E0-FE45-8A8D-9F62D1B5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903087"/>
        <c:axId val="136847968"/>
      </c:lineChart>
      <c:catAx>
        <c:axId val="21439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7968"/>
        <c:crosses val="autoZero"/>
        <c:auto val="1"/>
        <c:lblAlgn val="ctr"/>
        <c:lblOffset val="100"/>
        <c:noMultiLvlLbl val="0"/>
      </c:catAx>
      <c:valAx>
        <c:axId val="1368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Grp1</a:t>
            </a:r>
            <a:r>
              <a:rPr lang="en-US" baseline="0"/>
              <a:t> vs Grp2 Dups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Grp2 '!$Q$15</c:f>
              <c:strCache>
                <c:ptCount val="1"/>
                <c:pt idx="0">
                  <c:v>Grp1 Dups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Grp2 '!$P$16:$P$22</c:f>
              <c:strCache>
                <c:ptCount val="7"/>
                <c:pt idx="0">
                  <c:v>5JN</c:v>
                </c:pt>
                <c:pt idx="1">
                  <c:v>HUA</c:v>
                </c:pt>
                <c:pt idx="2">
                  <c:v>J2</c:v>
                </c:pt>
                <c:pt idx="3">
                  <c:v>J5</c:v>
                </c:pt>
                <c:pt idx="4">
                  <c:v>J7</c:v>
                </c:pt>
                <c:pt idx="5">
                  <c:v>N8</c:v>
                </c:pt>
                <c:pt idx="6">
                  <c:v>ALL</c:v>
                </c:pt>
              </c:strCache>
            </c:strRef>
          </c:cat>
          <c:val>
            <c:numRef>
              <c:f>'OLD Grp2 '!$Q$16:$Q$22</c:f>
              <c:numCache>
                <c:formatCode>General</c:formatCode>
                <c:ptCount val="7"/>
                <c:pt idx="0">
                  <c:v>465</c:v>
                </c:pt>
                <c:pt idx="1">
                  <c:v>412</c:v>
                </c:pt>
                <c:pt idx="2">
                  <c:v>374</c:v>
                </c:pt>
                <c:pt idx="3">
                  <c:v>535</c:v>
                </c:pt>
                <c:pt idx="4">
                  <c:v>524</c:v>
                </c:pt>
                <c:pt idx="5">
                  <c:v>584</c:v>
                </c:pt>
                <c:pt idx="6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2-F94D-AEF7-4457B3FEB266}"/>
            </c:ext>
          </c:extLst>
        </c:ser>
        <c:ser>
          <c:idx val="1"/>
          <c:order val="1"/>
          <c:tx>
            <c:strRef>
              <c:f>'OLD Grp2 '!$R$15</c:f>
              <c:strCache>
                <c:ptCount val="1"/>
                <c:pt idx="0">
                  <c:v>Grp2 Dups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Grp2 '!$P$16:$P$22</c:f>
              <c:strCache>
                <c:ptCount val="7"/>
                <c:pt idx="0">
                  <c:v>5JN</c:v>
                </c:pt>
                <c:pt idx="1">
                  <c:v>HUA</c:v>
                </c:pt>
                <c:pt idx="2">
                  <c:v>J2</c:v>
                </c:pt>
                <c:pt idx="3">
                  <c:v>J5</c:v>
                </c:pt>
                <c:pt idx="4">
                  <c:v>J7</c:v>
                </c:pt>
                <c:pt idx="5">
                  <c:v>N8</c:v>
                </c:pt>
                <c:pt idx="6">
                  <c:v>ALL</c:v>
                </c:pt>
              </c:strCache>
            </c:strRef>
          </c:cat>
          <c:val>
            <c:numRef>
              <c:f>'OLD Grp2 '!$R$16:$R$22</c:f>
              <c:numCache>
                <c:formatCode>General</c:formatCode>
                <c:ptCount val="7"/>
                <c:pt idx="0">
                  <c:v>117</c:v>
                </c:pt>
                <c:pt idx="1">
                  <c:v>36</c:v>
                </c:pt>
                <c:pt idx="2">
                  <c:v>119</c:v>
                </c:pt>
                <c:pt idx="3">
                  <c:v>117</c:v>
                </c:pt>
                <c:pt idx="4">
                  <c:v>123</c:v>
                </c:pt>
                <c:pt idx="5">
                  <c:v>131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2-F94D-AEF7-4457B3FE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38192"/>
        <c:axId val="33922112"/>
      </c:barChart>
      <c:catAx>
        <c:axId val="735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2112"/>
        <c:crosses val="autoZero"/>
        <c:auto val="1"/>
        <c:lblAlgn val="ctr"/>
        <c:lblOffset val="100"/>
        <c:noMultiLvlLbl val="0"/>
      </c:catAx>
      <c:valAx>
        <c:axId val="339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Grp2 '!$N$77</c:f>
              <c:strCache>
                <c:ptCount val="1"/>
                <c:pt idx="0">
                  <c:v>Run2-Grp1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Grp2 '!$M$78:$M$84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'OLD Grp2 '!$N$78:$N$84</c:f>
              <c:numCache>
                <c:formatCode>General</c:formatCode>
                <c:ptCount val="7"/>
                <c:pt idx="0">
                  <c:v>11.5333333333</c:v>
                </c:pt>
                <c:pt idx="1">
                  <c:v>14</c:v>
                </c:pt>
                <c:pt idx="2">
                  <c:v>10</c:v>
                </c:pt>
                <c:pt idx="4">
                  <c:v>5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E-2E4E-A04B-6FE47B38CBD2}"/>
            </c:ext>
          </c:extLst>
        </c:ser>
        <c:ser>
          <c:idx val="1"/>
          <c:order val="1"/>
          <c:tx>
            <c:strRef>
              <c:f>'OLD Grp2 '!$O$77</c:f>
              <c:strCache>
                <c:ptCount val="1"/>
                <c:pt idx="0">
                  <c:v>Run2 - Grp2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Grp2 '!$M$78:$M$84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'OLD Grp2 '!$O$78:$O$84</c:f>
              <c:numCache>
                <c:formatCode>General</c:formatCode>
                <c:ptCount val="7"/>
                <c:pt idx="0">
                  <c:v>6.4</c:v>
                </c:pt>
                <c:pt idx="1">
                  <c:v>11.8</c:v>
                </c:pt>
                <c:pt idx="2">
                  <c:v>6.4</c:v>
                </c:pt>
                <c:pt idx="3">
                  <c:v>16.8</c:v>
                </c:pt>
                <c:pt idx="4">
                  <c:v>28.8</c:v>
                </c:pt>
                <c:pt idx="5">
                  <c:v>29.2</c:v>
                </c:pt>
                <c:pt idx="6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E-2E4E-A04B-6FE47B38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7408"/>
        <c:axId val="137817824"/>
      </c:barChart>
      <c:catAx>
        <c:axId val="746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7824"/>
        <c:crosses val="autoZero"/>
        <c:auto val="1"/>
        <c:lblAlgn val="ctr"/>
        <c:lblOffset val="100"/>
        <c:noMultiLvlLbl val="0"/>
      </c:catAx>
      <c:valAx>
        <c:axId val="1378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Grp2 '!$C$77</c:f>
              <c:strCache>
                <c:ptCount val="1"/>
                <c:pt idx="0">
                  <c:v>Run1 - Grp1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Grp2 '!$B$78:$B$84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'OLD Grp2 '!$C$78:$C$84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27</c:v>
                </c:pt>
                <c:pt idx="3">
                  <c:v>0</c:v>
                </c:pt>
                <c:pt idx="4">
                  <c:v>26</c:v>
                </c:pt>
                <c:pt idx="5">
                  <c:v>18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B-644D-A1C3-C3DE8C308C2A}"/>
            </c:ext>
          </c:extLst>
        </c:ser>
        <c:ser>
          <c:idx val="1"/>
          <c:order val="1"/>
          <c:tx>
            <c:strRef>
              <c:f>'OLD Grp2 '!$D$77</c:f>
              <c:strCache>
                <c:ptCount val="1"/>
                <c:pt idx="0">
                  <c:v>Run1- Grp2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Grp2 '!$B$78:$B$84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'OLD Grp2 '!$D$78:$D$84</c:f>
              <c:numCache>
                <c:formatCode>General</c:formatCode>
                <c:ptCount val="7"/>
                <c:pt idx="0">
                  <c:v>11.5333333333</c:v>
                </c:pt>
                <c:pt idx="1">
                  <c:v>29</c:v>
                </c:pt>
                <c:pt idx="2">
                  <c:v>6.8</c:v>
                </c:pt>
                <c:pt idx="3">
                  <c:v>4.5999999999999996</c:v>
                </c:pt>
                <c:pt idx="4">
                  <c:v>10.6</c:v>
                </c:pt>
                <c:pt idx="5">
                  <c:v>4.5999999999999996</c:v>
                </c:pt>
                <c:pt idx="6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B-644D-A1C3-C3DE8C30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74896"/>
        <c:axId val="135522640"/>
      </c:barChart>
      <c:catAx>
        <c:axId val="1358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2640"/>
        <c:crosses val="autoZero"/>
        <c:auto val="1"/>
        <c:lblAlgn val="ctr"/>
        <c:lblOffset val="100"/>
        <c:noMultiLvlLbl val="0"/>
      </c:catAx>
      <c:valAx>
        <c:axId val="135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'OLDGrp2 Cmp'!$B$3</c:f>
              <c:strCache>
                <c:ptCount val="1"/>
                <c:pt idx="0">
                  <c:v>10Byte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'OLDGrp2 Cmp'!$A$4:$A$6</c:f>
              <c:strCache>
                <c:ptCount val="3"/>
                <c:pt idx="0">
                  <c:v>DNS</c:v>
                </c:pt>
                <c:pt idx="1">
                  <c:v>NEARBY</c:v>
                </c:pt>
                <c:pt idx="2">
                  <c:v>BLE</c:v>
                </c:pt>
              </c:strCache>
            </c:strRef>
          </c:cat>
          <c:val>
            <c:numRef>
              <c:f>'OLDGrp2 Cmp'!$B$4:$B$6</c:f>
              <c:numCache>
                <c:formatCode>General</c:formatCode>
                <c:ptCount val="3"/>
                <c:pt idx="0">
                  <c:v>11.5333333333</c:v>
                </c:pt>
                <c:pt idx="1">
                  <c:v>262.5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2-504E-A79F-CB263FCB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51552"/>
        <c:axId val="34088128"/>
      </c:barChart>
      <c:catAx>
        <c:axId val="1608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8128"/>
        <c:crosses val="autoZero"/>
        <c:auto val="1"/>
        <c:lblAlgn val="ctr"/>
        <c:lblOffset val="100"/>
        <c:noMultiLvlLbl val="0"/>
      </c:catAx>
      <c:valAx>
        <c:axId val="340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OLDGrp3!$B$3</c:f>
              <c:strCache>
                <c:ptCount val="1"/>
                <c:pt idx="0">
                  <c:v>Run1-Grp3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OLDGrp3!$A$4:$A$10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OLDGrp3!$B$4:$B$10</c:f>
              <c:numCache>
                <c:formatCode>General</c:formatCode>
                <c:ptCount val="7"/>
                <c:pt idx="0">
                  <c:v>326.44892473099998</c:v>
                </c:pt>
                <c:pt idx="1">
                  <c:v>333.41666666700002</c:v>
                </c:pt>
                <c:pt idx="2">
                  <c:v>314.66666666700002</c:v>
                </c:pt>
                <c:pt idx="3">
                  <c:v>328.87301587299999</c:v>
                </c:pt>
                <c:pt idx="4">
                  <c:v>318.72580645199997</c:v>
                </c:pt>
                <c:pt idx="5">
                  <c:v>347.5</c:v>
                </c:pt>
                <c:pt idx="6">
                  <c:v>315.88709677399999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E-114A-A8D3-B4AB47ECEB61}"/>
            </c:ext>
          </c:extLst>
        </c:ser>
        <c:ser>
          <c:idx val="1"/>
          <c:order val="1"/>
          <c:tx>
            <c:strRef>
              <c:f>OLDGrp3!$C$3</c:f>
              <c:strCache>
                <c:ptCount val="1"/>
                <c:pt idx="0">
                  <c:v>Run2 - Grp3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OLDGrp3!$A$4:$A$10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OLDGrp3!$C$4:$C$10</c:f>
              <c:numCache>
                <c:formatCode>General</c:formatCode>
                <c:ptCount val="7"/>
                <c:pt idx="0">
                  <c:v>331.47300771200003</c:v>
                </c:pt>
                <c:pt idx="1">
                  <c:v>338.61538461499998</c:v>
                </c:pt>
                <c:pt idx="2">
                  <c:v>324.39999999999998</c:v>
                </c:pt>
                <c:pt idx="3">
                  <c:v>334.69230769199999</c:v>
                </c:pt>
                <c:pt idx="4">
                  <c:v>320.23076923100001</c:v>
                </c:pt>
                <c:pt idx="5">
                  <c:v>339.89230769199997</c:v>
                </c:pt>
                <c:pt idx="6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E-114A-A8D3-B4AB47EC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27680"/>
        <c:axId val="134923216"/>
      </c:barChart>
      <c:catAx>
        <c:axId val="1028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3216"/>
        <c:crosses val="autoZero"/>
        <c:auto val="1"/>
        <c:lblAlgn val="ctr"/>
        <c:lblOffset val="100"/>
        <c:noMultiLvlLbl val="0"/>
      </c:catAx>
      <c:valAx>
        <c:axId val="1349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</a:t>
            </a:r>
            <a:r>
              <a:rPr lang="en-US" baseline="0"/>
              <a:t> Hop Latency - Grp 3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Graphs'!$Q$30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Graphs'!$P$31:$P$32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'Per Hop Latency Graphs'!$Q$31:$Q$32</c:f>
              <c:numCache>
                <c:formatCode>General</c:formatCode>
                <c:ptCount val="2"/>
                <c:pt idx="0">
                  <c:v>257.124711316</c:v>
                </c:pt>
                <c:pt idx="1">
                  <c:v>109.023432923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CE40-AD43-90DFB972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45424"/>
        <c:axId val="1888500415"/>
      </c:barChart>
      <c:catAx>
        <c:axId val="1416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00415"/>
        <c:crosses val="autoZero"/>
        <c:auto val="1"/>
        <c:lblAlgn val="ctr"/>
        <c:lblOffset val="100"/>
        <c:noMultiLvlLbl val="0"/>
      </c:catAx>
      <c:valAx>
        <c:axId val="1888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OLDGrp3!$B$36:$D$36</c:f>
              <c:strCache>
                <c:ptCount val="3"/>
                <c:pt idx="0">
                  <c:v>WendyDNS</c:v>
                </c:pt>
                <c:pt idx="1">
                  <c:v>DNS</c:v>
                </c:pt>
                <c:pt idx="2">
                  <c:v>NEARBY</c:v>
                </c:pt>
              </c:strCache>
            </c:strRef>
          </c:cat>
          <c:val>
            <c:numRef>
              <c:f>OLDGrp3!$B$37:$D$37</c:f>
              <c:numCache>
                <c:formatCode>General</c:formatCode>
                <c:ptCount val="3"/>
                <c:pt idx="0">
                  <c:v>344.69040200000001</c:v>
                </c:pt>
                <c:pt idx="1">
                  <c:v>328.96096622150003</c:v>
                </c:pt>
                <c:pt idx="2">
                  <c:v>320.98064516099998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9-544D-8097-6D6BDF58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29904"/>
        <c:axId val="165051424"/>
      </c:barChart>
      <c:catAx>
        <c:axId val="1020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1424"/>
        <c:crosses val="autoZero"/>
        <c:auto val="1"/>
        <c:lblAlgn val="ctr"/>
        <c:lblOffset val="100"/>
        <c:noMultiLvlLbl val="0"/>
      </c:catAx>
      <c:valAx>
        <c:axId val="1650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OLDGrp3!$B$58:$E$58</c:f>
              <c:strCache>
                <c:ptCount val="4"/>
                <c:pt idx="0">
                  <c:v>WendyDNS</c:v>
                </c:pt>
                <c:pt idx="1">
                  <c:v>DNS-Run1</c:v>
                </c:pt>
                <c:pt idx="2">
                  <c:v>DNS-Run2</c:v>
                </c:pt>
                <c:pt idx="3">
                  <c:v>NEARBY</c:v>
                </c:pt>
              </c:strCache>
            </c:strRef>
          </c:cat>
          <c:val>
            <c:numRef>
              <c:f>OLDGrp3!$B$59:$E$59</c:f>
              <c:numCache>
                <c:formatCode>General</c:formatCode>
                <c:ptCount val="4"/>
                <c:pt idx="0">
                  <c:v>18194</c:v>
                </c:pt>
                <c:pt idx="1">
                  <c:v>6788</c:v>
                </c:pt>
                <c:pt idx="2">
                  <c:v>8342</c:v>
                </c:pt>
                <c:pt idx="3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1-AE48-8473-1C8681D6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39488"/>
        <c:axId val="74405264"/>
      </c:barChart>
      <c:catAx>
        <c:axId val="1610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5264"/>
        <c:crosses val="autoZero"/>
        <c:auto val="1"/>
        <c:lblAlgn val="ctr"/>
        <c:lblOffset val="100"/>
        <c:noMultiLvlLbl val="0"/>
      </c:catAx>
      <c:valAx>
        <c:axId val="74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 Ave per hop latency - 6 vs 10 devices - Grp1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Graphs'!$A$55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 Hop Latency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'Per Hop Latency Graphs'!$B$55:$F$55</c:f>
              <c:numCache>
                <c:formatCode>General</c:formatCode>
                <c:ptCount val="5"/>
                <c:pt idx="0">
                  <c:v>6.6</c:v>
                </c:pt>
                <c:pt idx="1">
                  <c:v>9.6736111111100005</c:v>
                </c:pt>
                <c:pt idx="2">
                  <c:v>20.111111111109999</c:v>
                </c:pt>
                <c:pt idx="3">
                  <c:v>102.08750000000001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F-2148-B988-7399055D9625}"/>
            </c:ext>
          </c:extLst>
        </c:ser>
        <c:ser>
          <c:idx val="1"/>
          <c:order val="1"/>
          <c:tx>
            <c:strRef>
              <c:f>'Per Hop Latency Graphs'!$A$56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 Hop Latency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'Per Hop Latency Graphs'!$B$56:$F$56</c:f>
              <c:numCache>
                <c:formatCode>General</c:formatCode>
                <c:ptCount val="5"/>
                <c:pt idx="0">
                  <c:v>20.692307692300002</c:v>
                </c:pt>
                <c:pt idx="1">
                  <c:v>19.5454545455</c:v>
                </c:pt>
                <c:pt idx="2">
                  <c:v>17.266666666700001</c:v>
                </c:pt>
                <c:pt idx="3">
                  <c:v>221.8</c:v>
                </c:pt>
                <c:pt idx="4">
                  <c:v>347.58333333299998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F-2148-B988-7399055D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59823"/>
        <c:axId val="106835424"/>
      </c:barChart>
      <c:catAx>
        <c:axId val="18834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5424"/>
        <c:crosses val="autoZero"/>
        <c:auto val="1"/>
        <c:lblAlgn val="ctr"/>
        <c:lblOffset val="100"/>
        <c:noMultiLvlLbl val="0"/>
      </c:catAx>
      <c:valAx>
        <c:axId val="106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</a:t>
            </a:r>
            <a:r>
              <a:rPr lang="en-US" baseline="0"/>
              <a:t> per Hop latency - 6 vs 10 dev - Grps 3 &amp;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Graphs'!$I$55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'Per Hop Latency Graphs'!$J$55:$K$55</c:f>
              <c:numCache>
                <c:formatCode>General</c:formatCode>
                <c:ptCount val="2"/>
                <c:pt idx="0">
                  <c:v>13.546875</c:v>
                </c:pt>
                <c:pt idx="1">
                  <c:v>277.16626765550001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B-4244-8EF8-3F9819961F31}"/>
            </c:ext>
          </c:extLst>
        </c:ser>
        <c:ser>
          <c:idx val="1"/>
          <c:order val="1"/>
          <c:tx>
            <c:strRef>
              <c:f>'Per Hop Latency Graphs'!$I$56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Hop Latency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'Per Hop Latency Graphs'!$J$56:$K$56</c:f>
              <c:numCache>
                <c:formatCode>General</c:formatCode>
                <c:ptCount val="2"/>
                <c:pt idx="0">
                  <c:v>77.583333333300004</c:v>
                </c:pt>
                <c:pt idx="1">
                  <c:v>257.124711316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4244-8EF8-3F981996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62287"/>
        <c:axId val="1877777919"/>
      </c:barChart>
      <c:catAx>
        <c:axId val="18773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77919"/>
        <c:crosses val="autoZero"/>
        <c:auto val="1"/>
        <c:lblAlgn val="ctr"/>
        <c:lblOffset val="100"/>
        <c:noMultiLvlLbl val="0"/>
      </c:catAx>
      <c:valAx>
        <c:axId val="1877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 per hop latency - 6 vs 10 Grp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Graphs'!$A$78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 Hop Latency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'Per Hop Latency Graphs'!$B$78:$F$78</c:f>
              <c:numCache>
                <c:formatCode>General</c:formatCode>
                <c:ptCount val="5"/>
                <c:pt idx="0">
                  <c:v>85.527777777799997</c:v>
                </c:pt>
                <c:pt idx="1">
                  <c:v>12.078571428550001</c:v>
                </c:pt>
                <c:pt idx="2">
                  <c:v>18.737500000000001</c:v>
                </c:pt>
                <c:pt idx="3">
                  <c:v>63.735714285700006</c:v>
                </c:pt>
                <c:pt idx="4">
                  <c:v>34.841269841249996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C-824B-BBA3-F8E5F00BCFC0}"/>
            </c:ext>
          </c:extLst>
        </c:ser>
        <c:ser>
          <c:idx val="1"/>
          <c:order val="1"/>
          <c:tx>
            <c:strRef>
              <c:f>'Per Hop Latency Graphs'!$A$79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 Hop Latency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'Per Hop Latency Graphs'!$B$79:$F$79</c:f>
              <c:numCache>
                <c:formatCode>General</c:formatCode>
                <c:ptCount val="5"/>
                <c:pt idx="0">
                  <c:v>69.95</c:v>
                </c:pt>
                <c:pt idx="1">
                  <c:v>145.1875</c:v>
                </c:pt>
                <c:pt idx="2">
                  <c:v>145.875</c:v>
                </c:pt>
                <c:pt idx="3">
                  <c:v>194.625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C-824B-BBA3-F8E5F00BC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84319"/>
        <c:axId val="1877944463"/>
      </c:barChart>
      <c:catAx>
        <c:axId val="18770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44463"/>
        <c:crosses val="autoZero"/>
        <c:auto val="1"/>
        <c:lblAlgn val="ctr"/>
        <c:lblOffset val="100"/>
        <c:noMultiLvlLbl val="0"/>
      </c:catAx>
      <c:valAx>
        <c:axId val="1877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10" Type="http://schemas.openxmlformats.org/officeDocument/2006/relationships/chart" Target="../charts/chart53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9</xdr:row>
      <xdr:rowOff>31750</xdr:rowOff>
    </xdr:from>
    <xdr:to>
      <xdr:col>6</xdr:col>
      <xdr:colOff>304800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A1A14-50A7-8C4F-9B80-EC11E327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9</xdr:row>
      <xdr:rowOff>57150</xdr:rowOff>
    </xdr:from>
    <xdr:to>
      <xdr:col>13</xdr:col>
      <xdr:colOff>571500</xdr:colOff>
      <xdr:row>22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F7B6-4939-D542-9A4D-7C0A82FDA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8</xdr:row>
      <xdr:rowOff>146050</xdr:rowOff>
    </xdr:from>
    <xdr:to>
      <xdr:col>20</xdr:col>
      <xdr:colOff>63500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8B696-8A73-0642-A2DD-CD133F7E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469900</xdr:colOff>
      <xdr:row>33</xdr:row>
      <xdr:rowOff>171450</xdr:rowOff>
    </xdr:from>
    <xdr:to>
      <xdr:col>7</xdr:col>
      <xdr:colOff>1358900</xdr:colOff>
      <xdr:row>52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E93E26-A0B3-C64A-9098-A58D60A59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1651000</xdr:colOff>
      <xdr:row>33</xdr:row>
      <xdr:rowOff>12700</xdr:rowOff>
    </xdr:from>
    <xdr:to>
      <xdr:col>15</xdr:col>
      <xdr:colOff>0</xdr:colOff>
      <xdr:row>47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ACD3D5-287C-8644-850F-EE0AA363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184150</xdr:rowOff>
    </xdr:from>
    <xdr:to>
      <xdr:col>20</xdr:col>
      <xdr:colOff>444500</xdr:colOff>
      <xdr:row>46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A363ED-4A31-D94B-8295-57282F6BC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57</xdr:row>
      <xdr:rowOff>133350</xdr:rowOff>
    </xdr:from>
    <xdr:to>
      <xdr:col>5</xdr:col>
      <xdr:colOff>787400</xdr:colOff>
      <xdr:row>71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9DFB97-6F91-D04C-A4EB-C37B71114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25400</xdr:colOff>
      <xdr:row>57</xdr:row>
      <xdr:rowOff>146050</xdr:rowOff>
    </xdr:from>
    <xdr:to>
      <xdr:col>13</xdr:col>
      <xdr:colOff>469900</xdr:colOff>
      <xdr:row>71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14B5BC-A761-3A48-BC20-1CB61921C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469900</xdr:colOff>
      <xdr:row>80</xdr:row>
      <xdr:rowOff>107950</xdr:rowOff>
    </xdr:from>
    <xdr:to>
      <xdr:col>6</xdr:col>
      <xdr:colOff>88900</xdr:colOff>
      <xdr:row>94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EE7BA1-2F06-D244-A8A2-CB6DA49FB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80</xdr:row>
      <xdr:rowOff>158750</xdr:rowOff>
    </xdr:from>
    <xdr:to>
      <xdr:col>13</xdr:col>
      <xdr:colOff>520700</xdr:colOff>
      <xdr:row>94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4CCE2-B507-E74D-B816-4A503E452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6350</xdr:rowOff>
    </xdr:from>
    <xdr:to>
      <xdr:col>13</xdr:col>
      <xdr:colOff>762000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E20F0-6430-594B-A7AD-3233E9685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30</xdr:row>
      <xdr:rowOff>133350</xdr:rowOff>
    </xdr:from>
    <xdr:to>
      <xdr:col>11</xdr:col>
      <xdr:colOff>342900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B6B61-C6B3-6E4E-AD01-31F99AD3E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412750</xdr:colOff>
      <xdr:row>53</xdr:row>
      <xdr:rowOff>0</xdr:rowOff>
    </xdr:from>
    <xdr:to>
      <xdr:col>12</xdr:col>
      <xdr:colOff>292100</xdr:colOff>
      <xdr:row>70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FFA80-464B-0741-A486-081F78851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9</xdr:row>
      <xdr:rowOff>31750</xdr:rowOff>
    </xdr:from>
    <xdr:to>
      <xdr:col>6</xdr:col>
      <xdr:colOff>304800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B2044-F034-4C42-8177-17ABD2541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9</xdr:row>
      <xdr:rowOff>57150</xdr:rowOff>
    </xdr:from>
    <xdr:to>
      <xdr:col>13</xdr:col>
      <xdr:colOff>571500</xdr:colOff>
      <xdr:row>22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A1D5D-19BE-724D-AA18-D2EF4A228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8</xdr:row>
      <xdr:rowOff>146050</xdr:rowOff>
    </xdr:from>
    <xdr:to>
      <xdr:col>20</xdr:col>
      <xdr:colOff>63500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CD9A3-744F-0947-A169-5B660D298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32</xdr:row>
      <xdr:rowOff>165100</xdr:rowOff>
    </xdr:from>
    <xdr:to>
      <xdr:col>13</xdr:col>
      <xdr:colOff>812800</xdr:colOff>
      <xdr:row>47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CEABEB-B780-964A-B954-676774696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184150</xdr:rowOff>
    </xdr:from>
    <xdr:to>
      <xdr:col>20</xdr:col>
      <xdr:colOff>444500</xdr:colOff>
      <xdr:row>46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C9F12B-FB1E-5E43-B289-39E255E3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57</xdr:row>
      <xdr:rowOff>133350</xdr:rowOff>
    </xdr:from>
    <xdr:to>
      <xdr:col>5</xdr:col>
      <xdr:colOff>787400</xdr:colOff>
      <xdr:row>71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664D6E-0E9A-6E4E-B42B-293BF7E1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25400</xdr:colOff>
      <xdr:row>57</xdr:row>
      <xdr:rowOff>146050</xdr:rowOff>
    </xdr:from>
    <xdr:to>
      <xdr:col>13</xdr:col>
      <xdr:colOff>469900</xdr:colOff>
      <xdr:row>71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3E1169-5B89-D949-AF63-2BA5D34F2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469900</xdr:colOff>
      <xdr:row>80</xdr:row>
      <xdr:rowOff>107950</xdr:rowOff>
    </xdr:from>
    <xdr:to>
      <xdr:col>6</xdr:col>
      <xdr:colOff>88900</xdr:colOff>
      <xdr:row>94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BB82B2-6060-FC49-A155-C3F580366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76200</xdr:colOff>
      <xdr:row>80</xdr:row>
      <xdr:rowOff>158750</xdr:rowOff>
    </xdr:from>
    <xdr:to>
      <xdr:col>13</xdr:col>
      <xdr:colOff>520700</xdr:colOff>
      <xdr:row>94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8CC1D4-E19C-9C4D-8889-B77606750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63500</xdr:colOff>
      <xdr:row>52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EE861B-8A5E-DD47-81F6-70652B830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8</xdr:col>
      <xdr:colOff>63500</xdr:colOff>
      <xdr:row>126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E10BB0-9DA1-9748-B039-7D91F380F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108</xdr:row>
      <xdr:rowOff>0</xdr:rowOff>
    </xdr:from>
    <xdr:to>
      <xdr:col>18</xdr:col>
      <xdr:colOff>63500</xdr:colOff>
      <xdr:row>126</xdr:row>
      <xdr:rowOff>158750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33D043-C264-7041-A39A-B7D32912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9</xdr:row>
      <xdr:rowOff>57150</xdr:rowOff>
    </xdr:from>
    <xdr:to>
      <xdr:col>13</xdr:col>
      <xdr:colOff>571500</xdr:colOff>
      <xdr:row>22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FD6E9-A829-D64D-8E1F-8CF690982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444500</xdr:colOff>
      <xdr:row>8</xdr:row>
      <xdr:rowOff>146050</xdr:rowOff>
    </xdr:from>
    <xdr:to>
      <xdr:col>20</xdr:col>
      <xdr:colOff>63500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0B8F5-8F0C-6D4E-A7A1-88D31765A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33</xdr:row>
      <xdr:rowOff>171450</xdr:rowOff>
    </xdr:from>
    <xdr:to>
      <xdr:col>6</xdr:col>
      <xdr:colOff>88900</xdr:colOff>
      <xdr:row>47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47CD4-887C-8B4D-B399-9DD5FFE4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32</xdr:row>
      <xdr:rowOff>165100</xdr:rowOff>
    </xdr:from>
    <xdr:to>
      <xdr:col>13</xdr:col>
      <xdr:colOff>812800</xdr:colOff>
      <xdr:row>47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58F563-833C-0144-8F9A-D80FD68D0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57150</xdr:rowOff>
    </xdr:from>
    <xdr:to>
      <xdr:col>20</xdr:col>
      <xdr:colOff>444500</xdr:colOff>
      <xdr:row>46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42DFBA-F1C1-114D-8173-96FA5571E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57</xdr:row>
      <xdr:rowOff>133350</xdr:rowOff>
    </xdr:from>
    <xdr:to>
      <xdr:col>5</xdr:col>
      <xdr:colOff>787400</xdr:colOff>
      <xdr:row>71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6EBB00-DE29-3B4C-95D7-B83F5059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25400</xdr:colOff>
      <xdr:row>57</xdr:row>
      <xdr:rowOff>146050</xdr:rowOff>
    </xdr:from>
    <xdr:to>
      <xdr:col>13</xdr:col>
      <xdr:colOff>469900</xdr:colOff>
      <xdr:row>71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2F25AB-9BFE-534B-92D5-3D81BB88E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469900</xdr:colOff>
      <xdr:row>80</xdr:row>
      <xdr:rowOff>107950</xdr:rowOff>
    </xdr:from>
    <xdr:to>
      <xdr:col>6</xdr:col>
      <xdr:colOff>88900</xdr:colOff>
      <xdr:row>94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95FD14-AB97-1849-9DF0-752712A50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76200</xdr:colOff>
      <xdr:row>80</xdr:row>
      <xdr:rowOff>158750</xdr:rowOff>
    </xdr:from>
    <xdr:to>
      <xdr:col>13</xdr:col>
      <xdr:colOff>520700</xdr:colOff>
      <xdr:row>94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860AD7-E564-4442-991E-CAAF2D591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8</xdr:col>
      <xdr:colOff>63500</xdr:colOff>
      <xdr:row>27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A766CF-36D4-6142-ABE6-700981DA7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9</xdr:row>
      <xdr:rowOff>69850</xdr:rowOff>
    </xdr:from>
    <xdr:to>
      <xdr:col>14</xdr:col>
      <xdr:colOff>266700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8EC58-D070-C14F-9347-9DEF062BF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444500</xdr:colOff>
      <xdr:row>8</xdr:row>
      <xdr:rowOff>146050</xdr:rowOff>
    </xdr:from>
    <xdr:to>
      <xdr:col>20</xdr:col>
      <xdr:colOff>63500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8608D3-2D83-0D4F-A24C-851089D9D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33</xdr:row>
      <xdr:rowOff>171450</xdr:rowOff>
    </xdr:from>
    <xdr:to>
      <xdr:col>6</xdr:col>
      <xdr:colOff>88900</xdr:colOff>
      <xdr:row>47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744ED-3E77-FF4C-96B1-B89126B2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32</xdr:row>
      <xdr:rowOff>165100</xdr:rowOff>
    </xdr:from>
    <xdr:to>
      <xdr:col>13</xdr:col>
      <xdr:colOff>812800</xdr:colOff>
      <xdr:row>47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284586-7377-8241-BAA0-DB84EF9C8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57150</xdr:rowOff>
    </xdr:from>
    <xdr:to>
      <xdr:col>20</xdr:col>
      <xdr:colOff>444500</xdr:colOff>
      <xdr:row>46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12F071-CAE9-2E42-836B-8179D0DEF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57</xdr:row>
      <xdr:rowOff>133350</xdr:rowOff>
    </xdr:from>
    <xdr:to>
      <xdr:col>5</xdr:col>
      <xdr:colOff>787400</xdr:colOff>
      <xdr:row>71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8E8944-B7F6-024F-8E05-1F4BF8BE9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25400</xdr:colOff>
      <xdr:row>57</xdr:row>
      <xdr:rowOff>146050</xdr:rowOff>
    </xdr:from>
    <xdr:to>
      <xdr:col>13</xdr:col>
      <xdr:colOff>469900</xdr:colOff>
      <xdr:row>71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507B3A-BAA3-8E4B-8BD4-2DAD4BB86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469900</xdr:colOff>
      <xdr:row>80</xdr:row>
      <xdr:rowOff>107950</xdr:rowOff>
    </xdr:from>
    <xdr:to>
      <xdr:col>6</xdr:col>
      <xdr:colOff>88900</xdr:colOff>
      <xdr:row>94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54F538-1973-794A-92DE-0B037C5BF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76200</xdr:colOff>
      <xdr:row>80</xdr:row>
      <xdr:rowOff>158750</xdr:rowOff>
    </xdr:from>
    <xdr:to>
      <xdr:col>13</xdr:col>
      <xdr:colOff>520700</xdr:colOff>
      <xdr:row>94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C825C7-084C-304A-A43F-E3112DD8D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8</xdr:col>
      <xdr:colOff>63500</xdr:colOff>
      <xdr:row>27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BD1C6B-D176-0B4C-A779-5AB2B335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120650</xdr:colOff>
      <xdr:row>4</xdr:row>
      <xdr:rowOff>12700</xdr:rowOff>
    </xdr:from>
    <xdr:to>
      <xdr:col>24</xdr:col>
      <xdr:colOff>565150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E031C-46A6-A64B-8BC9-9C68D9F08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57150</xdr:rowOff>
    </xdr:from>
    <xdr:to>
      <xdr:col>7</xdr:col>
      <xdr:colOff>571500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ED1A8-DA86-C140-B669-3D57E52B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</xdr:row>
      <xdr:rowOff>12700</xdr:rowOff>
    </xdr:from>
    <xdr:to>
      <xdr:col>16</xdr:col>
      <xdr:colOff>609600</xdr:colOff>
      <xdr:row>35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3A613-FEEE-8D4C-BC84-85AC69E34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58</xdr:row>
      <xdr:rowOff>184150</xdr:rowOff>
    </xdr:from>
    <xdr:to>
      <xdr:col>6</xdr:col>
      <xdr:colOff>774700</xdr:colOff>
      <xdr:row>85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10A20-BDDB-294B-8EC5-185788D27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812800</xdr:colOff>
      <xdr:row>58</xdr:row>
      <xdr:rowOff>107950</xdr:rowOff>
    </xdr:from>
    <xdr:to>
      <xdr:col>16</xdr:col>
      <xdr:colOff>342900</xdr:colOff>
      <xdr:row>86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ACCD6B-812C-6844-872F-157F69685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393700</xdr:colOff>
      <xdr:row>101</xdr:row>
      <xdr:rowOff>82550</xdr:rowOff>
    </xdr:from>
    <xdr:to>
      <xdr:col>7</xdr:col>
      <xdr:colOff>152400</xdr:colOff>
      <xdr:row>126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B27305-9384-E64F-8750-609406C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368300</xdr:colOff>
      <xdr:row>8</xdr:row>
      <xdr:rowOff>171450</xdr:rowOff>
    </xdr:from>
    <xdr:to>
      <xdr:col>36</xdr:col>
      <xdr:colOff>330200</xdr:colOff>
      <xdr:row>36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5CB2D4-3626-A045-B017-275FC8F7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139700</xdr:colOff>
      <xdr:row>43</xdr:row>
      <xdr:rowOff>133350</xdr:rowOff>
    </xdr:from>
    <xdr:to>
      <xdr:col>36</xdr:col>
      <xdr:colOff>63500</xdr:colOff>
      <xdr:row>62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8E7305-070B-F14E-908C-19CFA0155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101</xdr:row>
      <xdr:rowOff>114300</xdr:rowOff>
    </xdr:from>
    <xdr:to>
      <xdr:col>15</xdr:col>
      <xdr:colOff>787400</xdr:colOff>
      <xdr:row>125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D59AAF-9026-EB4E-81D9-113ADBA3D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228600</xdr:colOff>
      <xdr:row>1</xdr:row>
      <xdr:rowOff>50800</xdr:rowOff>
    </xdr:from>
    <xdr:to>
      <xdr:col>24</xdr:col>
      <xdr:colOff>241300</xdr:colOff>
      <xdr:row>36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7178F3-87F7-F74E-A24B-69E841F7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95250</xdr:colOff>
      <xdr:row>73</xdr:row>
      <xdr:rowOff>31750</xdr:rowOff>
    </xdr:from>
    <xdr:to>
      <xdr:col>36</xdr:col>
      <xdr:colOff>50800</xdr:colOff>
      <xdr:row>96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9DD835-72E0-0142-B67B-C9D8806EF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0</xdr:row>
      <xdr:rowOff>146050</xdr:rowOff>
    </xdr:from>
    <xdr:to>
      <xdr:col>8</xdr:col>
      <xdr:colOff>101600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45146-BE84-334F-85B2-4160A8212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23</xdr:row>
      <xdr:rowOff>171450</xdr:rowOff>
    </xdr:from>
    <xdr:to>
      <xdr:col>20</xdr:col>
      <xdr:colOff>469900</xdr:colOff>
      <xdr:row>37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95A25-FC52-8147-B3B3-FCDA34B46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52</xdr:row>
      <xdr:rowOff>63500</xdr:rowOff>
    </xdr:from>
    <xdr:to>
      <xdr:col>17</xdr:col>
      <xdr:colOff>228600</xdr:colOff>
      <xdr:row>74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BE4B2-5B0C-2B49-8ABA-1A32E7540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52</xdr:row>
      <xdr:rowOff>69850</xdr:rowOff>
    </xdr:from>
    <xdr:to>
      <xdr:col>7</xdr:col>
      <xdr:colOff>508000</xdr:colOff>
      <xdr:row>74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E3C05F-4244-394F-B1A6-431B83B3C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4</xdr:row>
      <xdr:rowOff>184150</xdr:rowOff>
    </xdr:from>
    <xdr:to>
      <xdr:col>7</xdr:col>
      <xdr:colOff>736600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6D202-D981-B144-A6A4-C82513492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C659-F282-0A47-9E87-82E854174CC2}">
  <dimension ref="A1:AD76"/>
  <sheetViews>
    <sheetView topLeftCell="A42" workbookViewId="0">
      <selection activeCell="H60" sqref="H60"/>
    </sheetView>
  </sheetViews>
  <sheetFormatPr baseColWidth="10" defaultRowHeight="16" x14ac:dyDescent="0.2"/>
  <cols>
    <col min="4" max="5" width="14.83203125" bestFit="1" customWidth="1"/>
  </cols>
  <sheetData>
    <row r="1" spans="1:30" ht="26" x14ac:dyDescent="0.3">
      <c r="A1" s="15" t="s">
        <v>84</v>
      </c>
      <c r="B1" s="15"/>
      <c r="C1" s="15"/>
      <c r="D1" s="15"/>
      <c r="E1" s="15"/>
      <c r="F1" s="15"/>
      <c r="G1" s="15"/>
      <c r="H1" s="15"/>
      <c r="L1" s="15" t="s">
        <v>55</v>
      </c>
      <c r="M1" s="15"/>
      <c r="N1" s="15"/>
      <c r="O1" s="15"/>
      <c r="P1" s="15"/>
      <c r="Q1" s="15"/>
      <c r="R1" s="15"/>
      <c r="S1" s="15"/>
      <c r="W1" s="15" t="s">
        <v>46</v>
      </c>
      <c r="X1" s="15"/>
      <c r="Y1" s="15"/>
      <c r="Z1" s="15"/>
      <c r="AA1" s="15"/>
      <c r="AB1" s="15"/>
      <c r="AC1" s="15"/>
      <c r="AD1" s="15"/>
    </row>
    <row r="3" spans="1:30" x14ac:dyDescent="0.2">
      <c r="A3" s="1" t="s">
        <v>1</v>
      </c>
      <c r="B3" t="s">
        <v>85</v>
      </c>
      <c r="C3" t="s">
        <v>86</v>
      </c>
      <c r="D3" t="s">
        <v>87</v>
      </c>
      <c r="E3" t="s">
        <v>6</v>
      </c>
      <c r="F3" t="s">
        <v>7</v>
      </c>
      <c r="G3" t="s">
        <v>9</v>
      </c>
      <c r="H3" t="s">
        <v>14</v>
      </c>
      <c r="L3" s="1" t="s">
        <v>1</v>
      </c>
      <c r="M3" t="s">
        <v>85</v>
      </c>
      <c r="N3" t="s">
        <v>86</v>
      </c>
      <c r="O3" t="s">
        <v>87</v>
      </c>
      <c r="P3" t="s">
        <v>6</v>
      </c>
      <c r="Q3" t="s">
        <v>7</v>
      </c>
      <c r="R3" t="s">
        <v>9</v>
      </c>
      <c r="S3" t="s">
        <v>14</v>
      </c>
      <c r="W3" s="1" t="s">
        <v>1</v>
      </c>
      <c r="X3" t="s">
        <v>85</v>
      </c>
      <c r="Y3" t="s">
        <v>86</v>
      </c>
      <c r="Z3" t="s">
        <v>87</v>
      </c>
      <c r="AA3" t="s">
        <v>6</v>
      </c>
      <c r="AB3" t="s">
        <v>7</v>
      </c>
      <c r="AC3" t="s">
        <v>9</v>
      </c>
      <c r="AD3" t="s">
        <v>14</v>
      </c>
    </row>
    <row r="4" spans="1:30" x14ac:dyDescent="0.2">
      <c r="A4" s="1">
        <v>1</v>
      </c>
      <c r="B4">
        <v>6</v>
      </c>
      <c r="C4">
        <v>1</v>
      </c>
      <c r="D4">
        <v>1</v>
      </c>
      <c r="E4">
        <f>'DNS Run1'!$G2</f>
        <v>5.2</v>
      </c>
      <c r="F4">
        <f>'DNS Run1'!$H2</f>
        <v>10.4</v>
      </c>
      <c r="G4">
        <f>'DNS Run1'!$J2</f>
        <v>2</v>
      </c>
      <c r="H4">
        <f>'DNS Run1'!$O2</f>
        <v>548</v>
      </c>
      <c r="L4" s="1">
        <v>1</v>
      </c>
      <c r="M4">
        <v>6</v>
      </c>
      <c r="N4">
        <v>1</v>
      </c>
      <c r="O4">
        <v>1</v>
      </c>
      <c r="P4">
        <f>NEARBYRun1!$G2</f>
        <v>78.888888888899999</v>
      </c>
      <c r="Q4">
        <f>NEARBYRun1!$H2</f>
        <v>142</v>
      </c>
      <c r="R4">
        <f>NEARBYRun1!$J2</f>
        <v>1</v>
      </c>
      <c r="S4">
        <f>NEARBYRun1!$O2</f>
        <v>16</v>
      </c>
      <c r="W4" s="1">
        <v>1</v>
      </c>
      <c r="X4">
        <v>6</v>
      </c>
      <c r="Y4">
        <v>1</v>
      </c>
      <c r="Z4">
        <v>1</v>
      </c>
      <c r="AA4">
        <f>BLERun1!$G2</f>
        <v>0.125</v>
      </c>
      <c r="AB4">
        <f>BLERun1!$H2</f>
        <v>0.2</v>
      </c>
      <c r="AC4">
        <f>BLERun1!$J2</f>
        <v>1</v>
      </c>
      <c r="AD4">
        <f>BLERun1!$O2</f>
        <v>26</v>
      </c>
    </row>
    <row r="5" spans="1:30" x14ac:dyDescent="0.2">
      <c r="A5" s="1">
        <v>1</v>
      </c>
      <c r="B5">
        <v>6</v>
      </c>
      <c r="C5">
        <v>1</v>
      </c>
      <c r="D5">
        <v>10</v>
      </c>
      <c r="E5">
        <f>'DNS Run1'!G3</f>
        <v>13.125</v>
      </c>
      <c r="F5">
        <f>'DNS Run1'!H3</f>
        <v>21</v>
      </c>
      <c r="G5">
        <f>'DNS Run1'!J3</f>
        <v>1.6</v>
      </c>
      <c r="H5">
        <f>'DNS Run1'!O3</f>
        <v>643</v>
      </c>
      <c r="L5" s="1">
        <v>1</v>
      </c>
      <c r="M5">
        <v>6</v>
      </c>
      <c r="N5">
        <v>1</v>
      </c>
      <c r="O5">
        <v>10</v>
      </c>
      <c r="P5">
        <f>NEARBYRun1!$G3</f>
        <v>17.857142857100001</v>
      </c>
      <c r="Q5">
        <f>NEARBYRun1!$H3</f>
        <v>25</v>
      </c>
      <c r="R5">
        <f>NEARBYRun1!$J3</f>
        <v>1</v>
      </c>
      <c r="S5">
        <f>NEARBYRun1!$O3</f>
        <v>12</v>
      </c>
      <c r="W5" s="1">
        <v>1</v>
      </c>
      <c r="X5">
        <v>6</v>
      </c>
      <c r="Y5">
        <v>1</v>
      </c>
      <c r="Z5">
        <v>10</v>
      </c>
      <c r="AA5">
        <f>BLERun1!$G3</f>
        <v>0</v>
      </c>
      <c r="AB5">
        <f>BLERun1!$H3</f>
        <v>0</v>
      </c>
      <c r="AC5">
        <f>BLERun1!$J3</f>
        <v>2</v>
      </c>
      <c r="AD5">
        <f>BLERun1!$O3</f>
        <v>21</v>
      </c>
    </row>
    <row r="6" spans="1:30" x14ac:dyDescent="0.2">
      <c r="A6" s="1">
        <v>1</v>
      </c>
      <c r="B6">
        <v>6</v>
      </c>
      <c r="C6">
        <v>1</v>
      </c>
      <c r="D6">
        <v>100</v>
      </c>
      <c r="E6">
        <f>'DNS Run1'!G4</f>
        <v>33</v>
      </c>
      <c r="F6">
        <f>'DNS Run1'!H4</f>
        <v>52.8</v>
      </c>
      <c r="G6">
        <f>'DNS Run1'!J4</f>
        <v>1.6</v>
      </c>
      <c r="H6">
        <f>'DNS Run1'!O4</f>
        <v>577</v>
      </c>
      <c r="L6" s="1">
        <v>1</v>
      </c>
      <c r="M6">
        <v>6</v>
      </c>
      <c r="N6">
        <v>1</v>
      </c>
      <c r="O6">
        <v>100</v>
      </c>
      <c r="P6">
        <f>NEARBYRun1!$G4</f>
        <v>25.875</v>
      </c>
      <c r="Q6">
        <f>NEARBYRun1!$H4</f>
        <v>41.4</v>
      </c>
      <c r="R6">
        <f>NEARBYRun1!$J4</f>
        <v>1</v>
      </c>
      <c r="S6">
        <f>NEARBYRun1!$O4</f>
        <v>12</v>
      </c>
      <c r="W6" s="1">
        <v>1</v>
      </c>
      <c r="X6">
        <v>6</v>
      </c>
      <c r="Y6">
        <v>1</v>
      </c>
      <c r="Z6">
        <v>100</v>
      </c>
      <c r="AA6">
        <f>BLERun1!$G4</f>
        <v>0.46153846153799999</v>
      </c>
      <c r="AB6">
        <f>BLERun1!$H4</f>
        <v>1.2</v>
      </c>
      <c r="AC6">
        <f>BLERun1!$J4</f>
        <v>2</v>
      </c>
      <c r="AD6">
        <f>BLERun1!$O4</f>
        <v>47</v>
      </c>
    </row>
    <row r="7" spans="1:30" x14ac:dyDescent="0.2">
      <c r="A7" s="1">
        <v>1</v>
      </c>
      <c r="B7">
        <v>6</v>
      </c>
      <c r="C7">
        <v>1</v>
      </c>
      <c r="D7">
        <v>710</v>
      </c>
      <c r="E7">
        <f>'DNS Run1'!G5</f>
        <v>72.25</v>
      </c>
      <c r="F7">
        <f>'DNS Run1'!H5</f>
        <v>115.6</v>
      </c>
      <c r="G7">
        <f>'DNS Run1'!J5</f>
        <v>1</v>
      </c>
      <c r="H7">
        <f>'DNS Run1'!O5</f>
        <v>76</v>
      </c>
      <c r="L7" s="1">
        <v>1</v>
      </c>
      <c r="M7">
        <v>6</v>
      </c>
      <c r="N7">
        <v>1</v>
      </c>
      <c r="O7">
        <v>710</v>
      </c>
      <c r="P7">
        <f>NEARBYRun1!$G5</f>
        <v>88.6</v>
      </c>
      <c r="Q7">
        <f>NEARBYRun1!$H5</f>
        <v>177.2</v>
      </c>
      <c r="R7">
        <f>NEARBYRun1!$J5</f>
        <v>2</v>
      </c>
      <c r="S7">
        <f>NEARBYRun1!$O5</f>
        <v>3</v>
      </c>
      <c r="W7" s="1">
        <v>1</v>
      </c>
      <c r="X7">
        <v>6</v>
      </c>
      <c r="Y7">
        <v>1</v>
      </c>
      <c r="Z7">
        <v>710</v>
      </c>
      <c r="AA7">
        <f>BLERun1!$G5</f>
        <v>0.72727272727299996</v>
      </c>
      <c r="AB7">
        <f>BLERun1!$H5</f>
        <v>1.6</v>
      </c>
      <c r="AC7">
        <f>BLERun1!$J5</f>
        <v>2</v>
      </c>
      <c r="AD7">
        <f>BLERun1!$O5</f>
        <v>16</v>
      </c>
    </row>
    <row r="8" spans="1:30" x14ac:dyDescent="0.2">
      <c r="A8" s="1">
        <v>1</v>
      </c>
      <c r="B8">
        <v>6</v>
      </c>
      <c r="C8">
        <v>1</v>
      </c>
      <c r="D8">
        <v>720</v>
      </c>
      <c r="E8">
        <f>'DNS Run1'!G6</f>
        <v>46.8</v>
      </c>
      <c r="F8">
        <f>'DNS Run1'!H6</f>
        <v>46.8</v>
      </c>
      <c r="G8">
        <f>'DNS Run1'!J6</f>
        <v>1</v>
      </c>
      <c r="H8">
        <f>'DNS Run1'!O6</f>
        <v>86</v>
      </c>
      <c r="L8" s="1">
        <v>1</v>
      </c>
      <c r="M8">
        <v>6</v>
      </c>
      <c r="N8">
        <v>1</v>
      </c>
      <c r="O8">
        <v>720</v>
      </c>
      <c r="P8">
        <f>NEARBYRun1!$G6</f>
        <v>14.5714285714</v>
      </c>
      <c r="Q8">
        <f>NEARBYRun1!$H6</f>
        <v>20.399999999999999</v>
      </c>
      <c r="R8">
        <f>NEARBYRun1!$J6</f>
        <v>1</v>
      </c>
      <c r="S8">
        <f>NEARBYRun1!$O6</f>
        <v>15</v>
      </c>
      <c r="W8" s="1">
        <v>1</v>
      </c>
      <c r="X8">
        <v>6</v>
      </c>
      <c r="Y8">
        <v>1</v>
      </c>
      <c r="Z8">
        <v>720</v>
      </c>
      <c r="AA8">
        <f>BLERun1!$G6</f>
        <v>2.125</v>
      </c>
      <c r="AB8">
        <f>BLERun1!$H6</f>
        <v>3.4</v>
      </c>
      <c r="AC8">
        <f>BLERun1!$J6</f>
        <v>1</v>
      </c>
      <c r="AD8">
        <f>BLERun1!$O6</f>
        <v>16</v>
      </c>
    </row>
    <row r="9" spans="1:30" x14ac:dyDescent="0.2">
      <c r="A9" s="1">
        <v>1</v>
      </c>
      <c r="B9">
        <v>6</v>
      </c>
      <c r="C9">
        <v>1</v>
      </c>
      <c r="D9">
        <v>1000</v>
      </c>
      <c r="E9">
        <f>'DNS Run1'!G7</f>
        <v>312.39999999999998</v>
      </c>
      <c r="F9">
        <f>'DNS Run1'!H7</f>
        <v>312.39999999999998</v>
      </c>
      <c r="G9">
        <f>'DNS Run1'!J7</f>
        <v>1</v>
      </c>
      <c r="H9">
        <f>'DNS Run1'!O7</f>
        <v>30</v>
      </c>
      <c r="L9" s="1">
        <v>1</v>
      </c>
      <c r="M9">
        <v>6</v>
      </c>
      <c r="N9">
        <v>1</v>
      </c>
      <c r="O9">
        <v>1000</v>
      </c>
      <c r="P9">
        <f>NEARBYRun1!$G7</f>
        <v>20.111111111100001</v>
      </c>
      <c r="Q9">
        <f>NEARBYRun1!$H7</f>
        <v>36.200000000000003</v>
      </c>
      <c r="R9">
        <f>NEARBYRun1!$J7</f>
        <v>1</v>
      </c>
      <c r="S9">
        <f>NEARBYRun1!$O7</f>
        <v>13</v>
      </c>
      <c r="W9" s="1">
        <v>1</v>
      </c>
      <c r="X9">
        <v>6</v>
      </c>
      <c r="Y9">
        <v>1</v>
      </c>
      <c r="Z9">
        <v>1000</v>
      </c>
      <c r="AA9">
        <f>BLERun1!$G7</f>
        <v>0.33333333333300003</v>
      </c>
      <c r="AB9">
        <f>BLERun1!$H7</f>
        <v>0.6</v>
      </c>
      <c r="AC9">
        <f>BLERun1!$J7</f>
        <v>1</v>
      </c>
      <c r="AD9">
        <f>BLERun1!$O7</f>
        <v>20</v>
      </c>
    </row>
    <row r="10" spans="1:30" x14ac:dyDescent="0.2">
      <c r="A10" s="1">
        <v>1</v>
      </c>
      <c r="B10">
        <v>6</v>
      </c>
      <c r="C10">
        <v>1</v>
      </c>
      <c r="D10">
        <v>10000</v>
      </c>
      <c r="L10" s="1">
        <v>1</v>
      </c>
      <c r="M10">
        <v>6</v>
      </c>
      <c r="N10">
        <v>1</v>
      </c>
      <c r="O10">
        <v>10000</v>
      </c>
      <c r="P10">
        <f>NEARBYRun1!$G8</f>
        <v>232.85714285700001</v>
      </c>
      <c r="Q10">
        <f>NEARBYRun1!$H8</f>
        <v>326</v>
      </c>
      <c r="R10">
        <f>NEARBYRun1!$J8</f>
        <v>1</v>
      </c>
      <c r="S10">
        <f>NEARBYRun1!$O8</f>
        <v>11</v>
      </c>
      <c r="W10" s="1">
        <v>1</v>
      </c>
      <c r="X10">
        <v>6</v>
      </c>
      <c r="Y10">
        <v>1</v>
      </c>
      <c r="Z10">
        <v>10000</v>
      </c>
      <c r="AA10">
        <f>BLERun1!$G8</f>
        <v>9.2857142857100001</v>
      </c>
      <c r="AB10">
        <f>BLERun1!$H8</f>
        <v>13</v>
      </c>
      <c r="AC10">
        <f>BLERun1!$J8</f>
        <v>1</v>
      </c>
      <c r="AD10">
        <f>BLERun1!$O8</f>
        <v>26</v>
      </c>
    </row>
    <row r="11" spans="1:30" x14ac:dyDescent="0.2">
      <c r="A11" s="1">
        <v>1</v>
      </c>
      <c r="B11">
        <v>6</v>
      </c>
      <c r="C11">
        <v>2</v>
      </c>
      <c r="D11">
        <v>1</v>
      </c>
      <c r="E11">
        <f>'DNS Run2'!$G2</f>
        <v>8</v>
      </c>
      <c r="F11">
        <f>'DNS Run2'!$H2</f>
        <v>14.4</v>
      </c>
      <c r="G11">
        <f>'DNS Run2'!$J2</f>
        <v>1</v>
      </c>
      <c r="H11">
        <f>'DNS Run2'!$O2</f>
        <v>658</v>
      </c>
      <c r="L11" s="1">
        <v>1</v>
      </c>
      <c r="M11">
        <v>6</v>
      </c>
      <c r="N11">
        <v>2</v>
      </c>
      <c r="O11">
        <v>1</v>
      </c>
      <c r="P11">
        <f>'NEARBY Run2'!$G2</f>
        <v>92.166666666699996</v>
      </c>
      <c r="Q11">
        <f>'NEARBY Run2'!$H2</f>
        <v>221.2</v>
      </c>
      <c r="R11">
        <f>'NEARBY Run2'!$J2</f>
        <v>2</v>
      </c>
      <c r="S11">
        <f>'NEARBY Run2'!$O2</f>
        <v>18</v>
      </c>
      <c r="W11" s="1">
        <v>1</v>
      </c>
      <c r="X11">
        <v>6</v>
      </c>
      <c r="Y11">
        <v>2</v>
      </c>
      <c r="Z11">
        <v>1</v>
      </c>
      <c r="AA11">
        <f>'BLE Run2'!$G2</f>
        <v>7.6923076923100006E-2</v>
      </c>
      <c r="AB11">
        <f>'BLE Run2'!$H2</f>
        <v>0.2</v>
      </c>
      <c r="AC11">
        <f>'BLE Run2'!$J2</f>
        <v>2</v>
      </c>
      <c r="AD11">
        <f>'BLE Run2'!$O2</f>
        <v>49</v>
      </c>
    </row>
    <row r="12" spans="1:30" x14ac:dyDescent="0.2">
      <c r="A12" s="1">
        <v>1</v>
      </c>
      <c r="B12">
        <v>6</v>
      </c>
      <c r="C12">
        <v>2</v>
      </c>
      <c r="D12">
        <v>10</v>
      </c>
      <c r="E12">
        <f>'DNS Run2'!$G3</f>
        <v>6.2222222222200001</v>
      </c>
      <c r="F12">
        <f>'DNS Run2'!$H3</f>
        <v>11.2</v>
      </c>
      <c r="G12">
        <f>'DNS Run2'!$J3</f>
        <v>1</v>
      </c>
      <c r="H12">
        <f>'DNS Run2'!$O3</f>
        <v>612</v>
      </c>
      <c r="L12" s="1">
        <v>1</v>
      </c>
      <c r="M12">
        <v>6</v>
      </c>
      <c r="N12">
        <v>2</v>
      </c>
      <c r="O12">
        <v>10</v>
      </c>
      <c r="P12">
        <f>'NEARBY Run2'!$G3</f>
        <v>6.3</v>
      </c>
      <c r="Q12">
        <f>'NEARBY Run2'!$H3</f>
        <v>12.6</v>
      </c>
      <c r="R12">
        <f>'NEARBY Run2'!$J3</f>
        <v>2</v>
      </c>
      <c r="S12">
        <f>'NEARBY Run2'!$O3</f>
        <v>23</v>
      </c>
      <c r="W12" s="1">
        <v>1</v>
      </c>
      <c r="X12">
        <v>6</v>
      </c>
      <c r="Y12">
        <v>2</v>
      </c>
      <c r="Z12">
        <v>10</v>
      </c>
      <c r="AA12">
        <f>'BLE Run2'!$G3</f>
        <v>2.63636363636</v>
      </c>
      <c r="AB12">
        <f>'BLE Run2'!$H3</f>
        <v>5.8</v>
      </c>
      <c r="AC12">
        <f>'BLE Run2'!$J3</f>
        <v>2</v>
      </c>
      <c r="AD12">
        <f>'BLE Run2'!$O3</f>
        <v>20</v>
      </c>
    </row>
    <row r="13" spans="1:30" x14ac:dyDescent="0.2">
      <c r="A13" s="1">
        <v>1</v>
      </c>
      <c r="B13">
        <v>6</v>
      </c>
      <c r="C13">
        <v>2</v>
      </c>
      <c r="D13">
        <v>100</v>
      </c>
      <c r="E13">
        <f>'DNS Run2'!$G4</f>
        <v>7.2222222222200001</v>
      </c>
      <c r="F13">
        <f>'DNS Run2'!$H4</f>
        <v>13</v>
      </c>
      <c r="G13">
        <f>'DNS Run2'!$J4</f>
        <v>1</v>
      </c>
      <c r="H13">
        <f>'DNS Run2'!$O4</f>
        <v>589</v>
      </c>
      <c r="L13" s="1">
        <v>1</v>
      </c>
      <c r="M13">
        <v>6</v>
      </c>
      <c r="N13">
        <v>2</v>
      </c>
      <c r="O13">
        <v>100</v>
      </c>
      <c r="P13">
        <f>'NEARBY Run2'!$G4</f>
        <v>11.6</v>
      </c>
      <c r="Q13">
        <f>'NEARBY Run2'!$H4</f>
        <v>23.2</v>
      </c>
      <c r="R13">
        <f>'NEARBY Run2'!$J4</f>
        <v>2</v>
      </c>
      <c r="S13">
        <f>'NEARBY Run2'!$O4</f>
        <v>18</v>
      </c>
      <c r="W13" s="1">
        <v>1</v>
      </c>
      <c r="X13">
        <v>6</v>
      </c>
      <c r="Y13">
        <v>2</v>
      </c>
      <c r="Z13">
        <v>100</v>
      </c>
      <c r="AA13" s="3">
        <f>'BLE Run2'!$G4</f>
        <v>287.89999999999998</v>
      </c>
      <c r="AB13" s="3">
        <f>'BLE Run2'!$H4</f>
        <v>575.79999999999995</v>
      </c>
      <c r="AC13">
        <f>'BLE Run2'!$J4</f>
        <v>2</v>
      </c>
      <c r="AD13">
        <f>'BLE Run2'!$O4</f>
        <v>20</v>
      </c>
    </row>
    <row r="14" spans="1:30" x14ac:dyDescent="0.2">
      <c r="A14" s="1">
        <v>1</v>
      </c>
      <c r="B14">
        <v>6</v>
      </c>
      <c r="C14">
        <v>2</v>
      </c>
      <c r="D14">
        <v>710</v>
      </c>
      <c r="E14">
        <f>'DNS Run2'!$G5</f>
        <v>102.666666667</v>
      </c>
      <c r="F14">
        <f>'DNS Run2'!$H5</f>
        <v>184.8</v>
      </c>
      <c r="G14">
        <f>'DNS Run2'!$J5</f>
        <v>1</v>
      </c>
      <c r="H14">
        <f>'DNS Run2'!$O5</f>
        <v>53</v>
      </c>
      <c r="L14" s="1">
        <v>1</v>
      </c>
      <c r="M14">
        <v>6</v>
      </c>
      <c r="N14">
        <v>2</v>
      </c>
      <c r="O14">
        <v>710</v>
      </c>
      <c r="P14">
        <f>'NEARBY Run2'!$G5</f>
        <v>27.625</v>
      </c>
      <c r="Q14">
        <f>'NEARBY Run2'!$H5</f>
        <v>44.2</v>
      </c>
      <c r="R14">
        <f>'NEARBY Run2'!$J5</f>
        <v>1</v>
      </c>
      <c r="S14">
        <f>'NEARBY Run2'!$O5</f>
        <v>17</v>
      </c>
      <c r="W14" s="1">
        <v>1</v>
      </c>
      <c r="X14">
        <v>6</v>
      </c>
      <c r="Y14">
        <v>2</v>
      </c>
      <c r="Z14">
        <v>710</v>
      </c>
      <c r="AA14">
        <f>'BLE Run2'!$G5</f>
        <v>0.54545454545500005</v>
      </c>
      <c r="AB14">
        <f>'BLE Run2'!$H5</f>
        <v>1.2</v>
      </c>
      <c r="AC14">
        <f>'BLE Run2'!$J5</f>
        <v>2</v>
      </c>
      <c r="AD14">
        <f>'BLE Run2'!$O5</f>
        <v>14</v>
      </c>
    </row>
    <row r="15" spans="1:30" x14ac:dyDescent="0.2">
      <c r="A15" s="1">
        <v>1</v>
      </c>
      <c r="B15">
        <v>6</v>
      </c>
      <c r="C15">
        <v>2</v>
      </c>
      <c r="D15">
        <v>720</v>
      </c>
      <c r="E15">
        <f>'DNS Run2'!$G6</f>
        <v>157.375</v>
      </c>
      <c r="F15">
        <f>'DNS Run2'!$H6</f>
        <v>251.8</v>
      </c>
      <c r="G15">
        <f>'DNS Run2'!$J6</f>
        <v>1</v>
      </c>
      <c r="H15">
        <f>'DNS Run2'!$O6</f>
        <v>53</v>
      </c>
      <c r="L15" s="1">
        <v>1</v>
      </c>
      <c r="M15">
        <v>6</v>
      </c>
      <c r="N15">
        <v>2</v>
      </c>
      <c r="O15">
        <v>720</v>
      </c>
      <c r="P15">
        <f>'NEARBY Run2'!$G6</f>
        <v>112.9</v>
      </c>
      <c r="Q15">
        <f>'NEARBY Run2'!$H6</f>
        <v>225.8</v>
      </c>
      <c r="R15">
        <f>'NEARBY Run2'!$J6</f>
        <v>2</v>
      </c>
      <c r="S15">
        <f>'NEARBY Run2'!$O6</f>
        <v>16</v>
      </c>
      <c r="W15" s="1">
        <v>1</v>
      </c>
      <c r="X15">
        <v>6</v>
      </c>
      <c r="Y15">
        <v>2</v>
      </c>
      <c r="Z15">
        <v>720</v>
      </c>
      <c r="AA15">
        <f>'BLE Run2'!$G6</f>
        <v>1.8333333333299999</v>
      </c>
      <c r="AB15">
        <f>'BLE Run2'!$H6</f>
        <v>2.2000000000000002</v>
      </c>
      <c r="AC15">
        <f>'BLE Run2'!$J6</f>
        <v>1</v>
      </c>
      <c r="AD15">
        <f>'BLE Run2'!$O6</f>
        <v>21</v>
      </c>
    </row>
    <row r="16" spans="1:30" x14ac:dyDescent="0.2">
      <c r="A16" s="1">
        <v>1</v>
      </c>
      <c r="B16">
        <v>6</v>
      </c>
      <c r="C16">
        <v>2</v>
      </c>
      <c r="D16">
        <v>1000</v>
      </c>
      <c r="E16">
        <f>'DNS Run2'!$G7</f>
        <v>407.6</v>
      </c>
      <c r="F16">
        <f>'DNS Run2'!$H7</f>
        <v>407.6</v>
      </c>
      <c r="G16">
        <f>'DNS Run2'!$J7</f>
        <v>1</v>
      </c>
      <c r="H16">
        <f>'DNS Run2'!$O7</f>
        <v>27</v>
      </c>
      <c r="L16" s="1">
        <v>1</v>
      </c>
      <c r="M16">
        <v>6</v>
      </c>
      <c r="N16">
        <v>2</v>
      </c>
      <c r="O16">
        <v>1000</v>
      </c>
      <c r="P16">
        <f>'NEARBY Run2'!$G7</f>
        <v>49.571428571399998</v>
      </c>
      <c r="Q16">
        <f>'NEARBY Run2'!$H7</f>
        <v>69.400000000000006</v>
      </c>
      <c r="R16">
        <f>'NEARBY Run2'!$J7</f>
        <v>1</v>
      </c>
      <c r="S16">
        <f>'NEARBY Run2'!$O7</f>
        <v>25</v>
      </c>
      <c r="W16" s="1">
        <v>1</v>
      </c>
      <c r="X16">
        <v>6</v>
      </c>
      <c r="Y16">
        <v>2</v>
      </c>
      <c r="Z16">
        <v>1000</v>
      </c>
      <c r="AA16">
        <f>'BLE Run2'!$G7</f>
        <v>1.42857142857</v>
      </c>
      <c r="AB16">
        <f>'BLE Run2'!$H7</f>
        <v>2</v>
      </c>
      <c r="AC16">
        <f>'BLE Run2'!$J7</f>
        <v>1</v>
      </c>
      <c r="AD16">
        <f>'BLE Run2'!$O7</f>
        <v>21</v>
      </c>
    </row>
    <row r="17" spans="1:30" x14ac:dyDescent="0.2">
      <c r="A17" s="1">
        <v>1</v>
      </c>
      <c r="B17">
        <v>6</v>
      </c>
      <c r="C17">
        <v>2</v>
      </c>
      <c r="D17">
        <v>10000</v>
      </c>
      <c r="L17" s="1">
        <v>1</v>
      </c>
      <c r="M17">
        <v>6</v>
      </c>
      <c r="N17">
        <v>2</v>
      </c>
      <c r="O17">
        <v>10000</v>
      </c>
      <c r="P17">
        <f>'NEARBY Run2'!$G8</f>
        <v>27.636363636399999</v>
      </c>
      <c r="Q17">
        <f>'NEARBY Run2'!$H8</f>
        <v>60.8</v>
      </c>
      <c r="R17">
        <f>'NEARBY Run2'!$J8</f>
        <v>2</v>
      </c>
      <c r="S17">
        <f>'NEARBY Run2'!$O8</f>
        <v>22</v>
      </c>
      <c r="W17" s="1">
        <v>1</v>
      </c>
      <c r="X17">
        <v>6</v>
      </c>
      <c r="Y17">
        <v>2</v>
      </c>
      <c r="Z17">
        <v>10000</v>
      </c>
      <c r="AA17">
        <f>'BLE Run2'!$G8</f>
        <v>20.3</v>
      </c>
      <c r="AB17">
        <f>'BLE Run2'!$H8</f>
        <v>40.6</v>
      </c>
      <c r="AC17">
        <f>'BLE Run2'!$J8</f>
        <v>2</v>
      </c>
      <c r="AD17">
        <f>'BLE Run2'!$O8</f>
        <v>89</v>
      </c>
    </row>
    <row r="18" spans="1:30" x14ac:dyDescent="0.2">
      <c r="A18" s="1">
        <v>1</v>
      </c>
      <c r="B18">
        <v>10</v>
      </c>
      <c r="C18">
        <v>1</v>
      </c>
      <c r="D18">
        <v>1</v>
      </c>
      <c r="E18">
        <f>'Wendy DNS Run1'!$G2</f>
        <v>20.692307692300002</v>
      </c>
      <c r="F18">
        <f>'Wendy DNS Run1'!$H2</f>
        <v>29.888888888899999</v>
      </c>
      <c r="G18">
        <f>'Wendy DNS Run1'!$J2</f>
        <v>1</v>
      </c>
      <c r="H18">
        <f>'Wendy DNS Run1'!$O2</f>
        <v>1412</v>
      </c>
      <c r="L18" s="1">
        <v>1</v>
      </c>
      <c r="M18">
        <v>10</v>
      </c>
      <c r="N18">
        <v>1</v>
      </c>
      <c r="O18">
        <v>1</v>
      </c>
      <c r="P18">
        <f>'Wendy NearBy Run1'!$G2</f>
        <v>69.95</v>
      </c>
      <c r="Q18">
        <f>'Wendy NearBy Run1'!$H2</f>
        <v>155.444444444</v>
      </c>
      <c r="R18">
        <f>'Wendy NearBy Run1'!$J2</f>
        <v>2</v>
      </c>
      <c r="S18">
        <f>'Wendy NearBy Run1'!$O2</f>
        <v>24</v>
      </c>
      <c r="W18" s="1">
        <v>2</v>
      </c>
      <c r="X18">
        <v>6</v>
      </c>
      <c r="Y18">
        <v>1</v>
      </c>
      <c r="Z18">
        <v>10</v>
      </c>
      <c r="AA18">
        <f>BLERun1!$G9</f>
        <v>20.666666666699999</v>
      </c>
      <c r="AB18">
        <f>BLERun1!$H9</f>
        <v>37.200000000000003</v>
      </c>
      <c r="AC18">
        <f>BLERun1!$J9</f>
        <v>1</v>
      </c>
      <c r="AD18">
        <f>BLERun1!$O9</f>
        <v>196</v>
      </c>
    </row>
    <row r="19" spans="1:30" x14ac:dyDescent="0.2">
      <c r="A19" s="1">
        <v>1</v>
      </c>
      <c r="B19">
        <v>10</v>
      </c>
      <c r="C19">
        <v>1</v>
      </c>
      <c r="D19">
        <v>10</v>
      </c>
      <c r="E19">
        <f>'Wendy DNS Run1'!$G3</f>
        <v>19.5454545455</v>
      </c>
      <c r="F19">
        <f>'Wendy DNS Run1'!$H3</f>
        <v>47.777777777799997</v>
      </c>
      <c r="G19">
        <f>'Wendy DNS Run1'!$J3</f>
        <v>2</v>
      </c>
      <c r="H19">
        <f>'Wendy DNS Run1'!$O3</f>
        <v>1322</v>
      </c>
      <c r="L19" s="1">
        <v>1</v>
      </c>
      <c r="M19">
        <v>10</v>
      </c>
      <c r="N19">
        <v>1</v>
      </c>
      <c r="O19">
        <v>10</v>
      </c>
      <c r="P19">
        <f>'Wendy NearBy Run1'!$G3</f>
        <v>145.1875</v>
      </c>
      <c r="Q19">
        <f>'Wendy NearBy Run1'!$H3</f>
        <v>258.11111111100001</v>
      </c>
      <c r="R19">
        <f>'Wendy NearBy Run1'!$J3</f>
        <v>1</v>
      </c>
      <c r="S19">
        <f>'Wendy NearBy Run1'!$O3</f>
        <v>0</v>
      </c>
      <c r="W19" s="1">
        <v>2</v>
      </c>
      <c r="X19">
        <v>6</v>
      </c>
      <c r="Y19">
        <v>2</v>
      </c>
      <c r="Z19">
        <v>10</v>
      </c>
      <c r="AA19">
        <f>'BLE Run2'!$G9</f>
        <v>0</v>
      </c>
      <c r="AB19">
        <f>'BLE Run2'!$H9</f>
        <v>0</v>
      </c>
      <c r="AC19">
        <f>'BLE Run2'!$J9</f>
        <v>1</v>
      </c>
      <c r="AD19">
        <f>'BLE Run2'!$O9</f>
        <v>89</v>
      </c>
    </row>
    <row r="20" spans="1:30" x14ac:dyDescent="0.2">
      <c r="A20" s="1">
        <v>1</v>
      </c>
      <c r="B20">
        <v>10</v>
      </c>
      <c r="C20">
        <v>1</v>
      </c>
      <c r="D20">
        <v>100</v>
      </c>
      <c r="E20">
        <f>'Wendy DNS Run1'!$G4</f>
        <v>17.266666666700001</v>
      </c>
      <c r="F20">
        <f>'Wendy DNS Run1'!$H4</f>
        <v>28.777777777800001</v>
      </c>
      <c r="G20">
        <f>'Wendy DNS Run1'!$J4</f>
        <v>1</v>
      </c>
      <c r="H20">
        <f>'Wendy DNS Run1'!$O4</f>
        <v>1479</v>
      </c>
      <c r="L20" s="1">
        <v>1</v>
      </c>
      <c r="M20">
        <v>10</v>
      </c>
      <c r="N20">
        <v>1</v>
      </c>
      <c r="O20">
        <v>100</v>
      </c>
      <c r="P20">
        <f>'Wendy NearBy Run1'!$G4</f>
        <v>145.875</v>
      </c>
      <c r="Q20">
        <f>'Wendy NearBy Run1'!$H4</f>
        <v>259.33333333299998</v>
      </c>
      <c r="R20">
        <f>'Wendy NearBy Run1'!$J4</f>
        <v>1</v>
      </c>
      <c r="S20">
        <f>'Wendy NearBy Run1'!$O4</f>
        <v>0</v>
      </c>
      <c r="W20" s="14">
        <v>3</v>
      </c>
      <c r="X20">
        <v>6</v>
      </c>
      <c r="Y20">
        <v>1</v>
      </c>
      <c r="Z20" s="5">
        <v>1</v>
      </c>
    </row>
    <row r="21" spans="1:30" x14ac:dyDescent="0.2">
      <c r="A21" s="1">
        <v>1</v>
      </c>
      <c r="B21">
        <v>10</v>
      </c>
      <c r="C21">
        <v>1</v>
      </c>
      <c r="D21">
        <v>710</v>
      </c>
      <c r="E21">
        <f>'Wendy DNS Run1'!$G5</f>
        <v>164</v>
      </c>
      <c r="F21">
        <f>'Wendy DNS Run1'!$H5</f>
        <v>281.14285714300001</v>
      </c>
      <c r="G21">
        <f>'Wendy DNS Run1'!$J5</f>
        <v>1</v>
      </c>
      <c r="H21">
        <f>'Wendy DNS Run1'!$O5</f>
        <v>80</v>
      </c>
      <c r="L21" s="1">
        <v>1</v>
      </c>
      <c r="M21">
        <v>10</v>
      </c>
      <c r="N21">
        <v>1</v>
      </c>
      <c r="O21">
        <v>710</v>
      </c>
      <c r="P21">
        <f>'Wendy NearBy Run1'!$G5</f>
        <v>147.64285714299999</v>
      </c>
      <c r="Q21">
        <f>'Wendy NearBy Run1'!$H5</f>
        <v>258.375</v>
      </c>
      <c r="R21">
        <f>'Wendy NearBy Run1'!$J5</f>
        <v>1</v>
      </c>
      <c r="S21">
        <f>'Wendy NearBy Run1'!$O5</f>
        <v>17</v>
      </c>
      <c r="W21" s="14">
        <v>3</v>
      </c>
      <c r="X21">
        <v>6</v>
      </c>
      <c r="Y21">
        <v>2</v>
      </c>
      <c r="Z21" s="5">
        <v>1</v>
      </c>
    </row>
    <row r="22" spans="1:30" x14ac:dyDescent="0.2">
      <c r="A22" s="1">
        <v>1</v>
      </c>
      <c r="B22">
        <v>10</v>
      </c>
      <c r="C22">
        <v>1</v>
      </c>
      <c r="D22">
        <v>720</v>
      </c>
      <c r="E22">
        <f>'Wendy DNS Run1'!$G6</f>
        <v>221.8</v>
      </c>
      <c r="F22">
        <f>'Wendy DNS Run1'!$H6</f>
        <v>369.66666666700002</v>
      </c>
      <c r="G22">
        <f>'Wendy DNS Run1'!$J6</f>
        <v>1</v>
      </c>
      <c r="H22">
        <f>'Wendy DNS Run1'!$O6</f>
        <v>120</v>
      </c>
      <c r="L22" s="1">
        <v>1</v>
      </c>
      <c r="M22">
        <v>10</v>
      </c>
      <c r="N22">
        <v>1</v>
      </c>
      <c r="O22">
        <v>720</v>
      </c>
      <c r="P22">
        <f>'Wendy NearBy Run1'!$G6</f>
        <v>194.625</v>
      </c>
      <c r="Q22">
        <f>'Wendy NearBy Run1'!$H6</f>
        <v>346</v>
      </c>
      <c r="R22">
        <f>'Wendy NearBy Run1'!$J6</f>
        <v>1</v>
      </c>
      <c r="S22">
        <f>'Wendy NearBy Run1'!$O6</f>
        <v>17</v>
      </c>
    </row>
    <row r="23" spans="1:30" x14ac:dyDescent="0.2">
      <c r="A23" s="1">
        <v>1</v>
      </c>
      <c r="B23">
        <v>10</v>
      </c>
      <c r="C23">
        <v>1</v>
      </c>
      <c r="D23">
        <v>1000</v>
      </c>
      <c r="E23">
        <f>'Wendy DNS Run1'!G7</f>
        <v>347.58333333299998</v>
      </c>
      <c r="F23">
        <f>'Wendy DNS Run1'!$H7</f>
        <v>463.444444444</v>
      </c>
      <c r="G23">
        <f>'Wendy DNS Run1'!$J7</f>
        <v>1</v>
      </c>
      <c r="H23">
        <f>'Wendy DNS Run1'!$O7</f>
        <v>57</v>
      </c>
      <c r="L23" s="1">
        <v>1</v>
      </c>
      <c r="M23">
        <v>10</v>
      </c>
      <c r="N23">
        <v>1</v>
      </c>
      <c r="O23">
        <v>1000</v>
      </c>
      <c r="P23">
        <f>'Wendy NearBy Run1'!$G7</f>
        <v>168</v>
      </c>
      <c r="Q23">
        <f>'Wendy NearBy Run1'!$H7</f>
        <v>252</v>
      </c>
      <c r="R23">
        <f>'Wendy NearBy Run1'!$J7</f>
        <v>1</v>
      </c>
      <c r="S23">
        <f>'Wendy NearBy Run1'!$O7</f>
        <v>18</v>
      </c>
    </row>
    <row r="24" spans="1:30" x14ac:dyDescent="0.2">
      <c r="A24" s="1">
        <v>1</v>
      </c>
      <c r="B24">
        <v>10</v>
      </c>
      <c r="C24">
        <v>1</v>
      </c>
      <c r="D24">
        <v>10000</v>
      </c>
      <c r="L24" s="1">
        <v>1</v>
      </c>
      <c r="M24">
        <v>10</v>
      </c>
      <c r="N24">
        <v>1</v>
      </c>
      <c r="O24">
        <v>10000</v>
      </c>
      <c r="Y24" s="3" t="s">
        <v>109</v>
      </c>
    </row>
    <row r="25" spans="1:30" x14ac:dyDescent="0.2">
      <c r="A25" s="1">
        <v>2</v>
      </c>
      <c r="B25">
        <v>6</v>
      </c>
      <c r="C25">
        <v>1</v>
      </c>
      <c r="D25">
        <v>10</v>
      </c>
      <c r="E25">
        <f>'DNS Run1'!G8</f>
        <v>10.8125</v>
      </c>
      <c r="F25">
        <f>'DNS Run1'!H8</f>
        <v>11.5333333333</v>
      </c>
      <c r="G25">
        <f>'DNS Run1'!J8</f>
        <v>1.0669999999999999</v>
      </c>
      <c r="H25">
        <f>'DNS Run1'!O8</f>
        <v>2894</v>
      </c>
      <c r="L25" s="1">
        <v>2</v>
      </c>
      <c r="M25">
        <v>6</v>
      </c>
      <c r="N25">
        <v>1</v>
      </c>
      <c r="O25">
        <v>10</v>
      </c>
      <c r="P25">
        <f>NEARBYRun1!$G9</f>
        <v>157.5</v>
      </c>
      <c r="Q25">
        <f>NEARBYRun1!$H9</f>
        <v>262.5</v>
      </c>
      <c r="R25">
        <f>NEARBYRun1!$J9</f>
        <v>1</v>
      </c>
      <c r="S25">
        <f>NEARBYRun1!$O9</f>
        <v>61</v>
      </c>
    </row>
    <row r="26" spans="1:30" x14ac:dyDescent="0.2">
      <c r="A26" s="1">
        <v>2</v>
      </c>
      <c r="B26">
        <v>6</v>
      </c>
      <c r="C26">
        <v>2</v>
      </c>
      <c r="D26">
        <v>10</v>
      </c>
      <c r="E26">
        <f>'DNS Run2'!$G8</f>
        <v>16.28125</v>
      </c>
      <c r="F26">
        <f>'DNS Run2'!$H8</f>
        <v>17.366666666699999</v>
      </c>
      <c r="G26">
        <f>'DNS Run2'!$J8</f>
        <v>1</v>
      </c>
      <c r="H26">
        <f>'DNS Run2'!$O8</f>
        <v>2819</v>
      </c>
      <c r="L26" s="1">
        <v>2</v>
      </c>
      <c r="M26">
        <v>6</v>
      </c>
      <c r="N26">
        <v>2</v>
      </c>
      <c r="O26">
        <v>10</v>
      </c>
      <c r="P26">
        <f>'NEARBY Run2'!$G9</f>
        <v>71.053571428599994</v>
      </c>
      <c r="Q26">
        <f>'NEARBY Run2'!$H9</f>
        <v>132.633333333</v>
      </c>
      <c r="R26">
        <f>'NEARBY Run2'!$J9</f>
        <v>1</v>
      </c>
      <c r="S26">
        <f>'NEARBY Run2'!$O9</f>
        <v>115</v>
      </c>
    </row>
    <row r="27" spans="1:30" x14ac:dyDescent="0.2">
      <c r="A27" s="1">
        <v>2</v>
      </c>
      <c r="B27">
        <v>10</v>
      </c>
      <c r="C27">
        <v>1</v>
      </c>
      <c r="D27">
        <v>10</v>
      </c>
      <c r="E27">
        <f>'Wendy DNS Run1'!$G8</f>
        <v>77.583333333300004</v>
      </c>
      <c r="F27">
        <f>'Wendy DNS Run1'!$H8</f>
        <v>118.222222222</v>
      </c>
      <c r="G27">
        <f>'Wendy DNS Run1'!$J8</f>
        <v>1</v>
      </c>
      <c r="H27">
        <f>'Wendy DNS Run1'!$O8</f>
        <v>9518</v>
      </c>
      <c r="L27" s="1">
        <v>2</v>
      </c>
      <c r="M27">
        <v>10</v>
      </c>
      <c r="N27">
        <v>1</v>
      </c>
      <c r="O27">
        <v>10</v>
      </c>
      <c r="P27">
        <f>'Wendy NearBy Run1'!G8</f>
        <v>291.48275862100002</v>
      </c>
      <c r="Q27">
        <f>'Wendy NearBy Run1'!H8</f>
        <v>563.53333333299997</v>
      </c>
      <c r="R27">
        <f>'Wendy NearBy Run1'!J8</f>
        <v>1</v>
      </c>
      <c r="S27">
        <f>'Wendy NearBy Run1'!O8</f>
        <v>70</v>
      </c>
    </row>
    <row r="28" spans="1:30" x14ac:dyDescent="0.2">
      <c r="A28" s="14">
        <v>3</v>
      </c>
      <c r="B28">
        <v>6</v>
      </c>
      <c r="C28">
        <v>1</v>
      </c>
      <c r="D28" s="5">
        <v>1</v>
      </c>
      <c r="E28">
        <f>'DNS Run1'!G9</f>
        <v>264.572984749</v>
      </c>
      <c r="F28">
        <f>'DNS Run1'!H9</f>
        <v>326.44892473099998</v>
      </c>
      <c r="G28">
        <f>'DNS Run1'!J9</f>
        <v>1.24</v>
      </c>
      <c r="H28">
        <f>'DNS Run1'!O9</f>
        <v>6788</v>
      </c>
      <c r="L28" s="14">
        <v>3</v>
      </c>
      <c r="M28">
        <v>6</v>
      </c>
      <c r="N28">
        <v>1</v>
      </c>
      <c r="O28" s="5">
        <v>1</v>
      </c>
      <c r="P28">
        <f>NEARBYRun1!$G10</f>
        <v>201.01818181799999</v>
      </c>
      <c r="Q28">
        <f>NEARBYRun1!$H10</f>
        <v>320.98064516099998</v>
      </c>
      <c r="R28">
        <f>NEARBYRun1!$J10</f>
        <v>1</v>
      </c>
      <c r="S28">
        <f>NEARBYRun1!$O10</f>
        <v>511</v>
      </c>
    </row>
    <row r="29" spans="1:30" x14ac:dyDescent="0.2">
      <c r="A29" s="14">
        <v>3</v>
      </c>
      <c r="B29">
        <v>6</v>
      </c>
      <c r="C29">
        <v>2</v>
      </c>
      <c r="D29" s="5">
        <v>1</v>
      </c>
      <c r="E29">
        <f>'DNS Run2'!$G9</f>
        <v>289.75955056200002</v>
      </c>
      <c r="F29">
        <f>'DNS Run2'!$H9</f>
        <v>331.47300771200003</v>
      </c>
      <c r="G29">
        <f>'DNS Run2'!$J9</f>
        <v>1</v>
      </c>
      <c r="H29">
        <f>'DNS Run2'!$O9</f>
        <v>8342</v>
      </c>
      <c r="L29" s="14">
        <v>3</v>
      </c>
      <c r="M29">
        <v>6</v>
      </c>
      <c r="N29">
        <v>2</v>
      </c>
      <c r="O29" s="5">
        <v>1</v>
      </c>
      <c r="P29">
        <f>'NEARBY Run2'!G10</f>
        <v>154.651515152</v>
      </c>
      <c r="Q29">
        <f>'NEARBY Run2'!H10</f>
        <v>235.54615384600001</v>
      </c>
      <c r="R29">
        <f>'NEARBY Run2'!J10</f>
        <v>1</v>
      </c>
      <c r="S29">
        <f>'NEARBY Run2'!O10</f>
        <v>1340</v>
      </c>
    </row>
    <row r="30" spans="1:30" x14ac:dyDescent="0.2">
      <c r="A30" s="14">
        <v>3</v>
      </c>
      <c r="B30">
        <v>10</v>
      </c>
      <c r="C30">
        <v>1</v>
      </c>
      <c r="D30" s="5">
        <v>1</v>
      </c>
      <c r="E30">
        <f>'Wendy DNS Run1'!$G9</f>
        <v>257.124711316</v>
      </c>
      <c r="F30">
        <f>'Wendy DNS Run1'!$H9</f>
        <v>344.69040247700002</v>
      </c>
      <c r="G30">
        <f>'Wendy DNS Run1'!$J9</f>
        <v>1</v>
      </c>
      <c r="H30">
        <f>'Wendy DNS Run1'!$O9</f>
        <v>18194</v>
      </c>
      <c r="L30" s="14">
        <v>3</v>
      </c>
      <c r="M30">
        <v>10</v>
      </c>
      <c r="N30">
        <v>1</v>
      </c>
      <c r="O30" s="5">
        <v>1</v>
      </c>
      <c r="P30">
        <f>'Wendy NearBy Run1'!G9</f>
        <v>109.023432923</v>
      </c>
      <c r="Q30">
        <f>'Wendy NearBy Run1'!H9</f>
        <v>227.788249694</v>
      </c>
      <c r="R30">
        <f>'Wendy NearBy Run1'!J9</f>
        <v>2</v>
      </c>
      <c r="S30">
        <f>'Wendy NearBy Run1'!O9</f>
        <v>3649</v>
      </c>
    </row>
    <row r="34" spans="1:8" x14ac:dyDescent="0.2">
      <c r="A34" s="16" t="s">
        <v>114</v>
      </c>
      <c r="B34" s="16"/>
      <c r="C34" s="16"/>
      <c r="D34" s="16"/>
      <c r="E34" s="16"/>
      <c r="F34" s="16"/>
      <c r="G34" s="16"/>
      <c r="H34" s="16"/>
    </row>
    <row r="36" spans="1:8" x14ac:dyDescent="0.2">
      <c r="A36" t="s">
        <v>91</v>
      </c>
      <c r="B36" s="1" t="s">
        <v>1</v>
      </c>
      <c r="C36" t="s">
        <v>87</v>
      </c>
      <c r="D36" t="s">
        <v>92</v>
      </c>
      <c r="E36" t="s">
        <v>6</v>
      </c>
      <c r="F36" t="s">
        <v>7</v>
      </c>
      <c r="G36" t="s">
        <v>9</v>
      </c>
      <c r="H36" t="s">
        <v>14</v>
      </c>
    </row>
    <row r="37" spans="1:8" x14ac:dyDescent="0.2">
      <c r="A37" t="s">
        <v>54</v>
      </c>
      <c r="B37">
        <v>1</v>
      </c>
      <c r="C37">
        <v>1</v>
      </c>
      <c r="D37">
        <v>6</v>
      </c>
      <c r="E37">
        <f>(E4+E11)/2</f>
        <v>6.6</v>
      </c>
      <c r="F37">
        <f>(F4+F11)/2</f>
        <v>12.4</v>
      </c>
      <c r="G37">
        <f>(G4+G11)/2</f>
        <v>1.5</v>
      </c>
      <c r="H37">
        <f>(H4+H11)/2</f>
        <v>603</v>
      </c>
    </row>
    <row r="38" spans="1:8" x14ac:dyDescent="0.2">
      <c r="A38" t="s">
        <v>54</v>
      </c>
      <c r="B38">
        <v>1</v>
      </c>
      <c r="C38">
        <v>10</v>
      </c>
      <c r="D38">
        <v>6</v>
      </c>
      <c r="E38">
        <f>(E5+E12)/2</f>
        <v>9.6736111111100005</v>
      </c>
      <c r="F38">
        <f>(F5+F12)/2</f>
        <v>16.100000000000001</v>
      </c>
      <c r="G38">
        <f t="shared" ref="G38:H38" si="0">(G5+G12)/2</f>
        <v>1.3</v>
      </c>
      <c r="H38">
        <f t="shared" si="0"/>
        <v>627.5</v>
      </c>
    </row>
    <row r="39" spans="1:8" x14ac:dyDescent="0.2">
      <c r="A39" t="s">
        <v>54</v>
      </c>
      <c r="B39">
        <v>1</v>
      </c>
      <c r="C39">
        <v>100</v>
      </c>
      <c r="D39">
        <v>6</v>
      </c>
      <c r="E39">
        <f t="shared" ref="E39:H39" si="1">(E6+E13)/2</f>
        <v>20.111111111109999</v>
      </c>
      <c r="F39">
        <f t="shared" si="1"/>
        <v>32.9</v>
      </c>
      <c r="G39">
        <f t="shared" si="1"/>
        <v>1.3</v>
      </c>
      <c r="H39">
        <f t="shared" si="1"/>
        <v>583</v>
      </c>
    </row>
    <row r="40" spans="1:8" x14ac:dyDescent="0.2">
      <c r="A40" t="s">
        <v>54</v>
      </c>
      <c r="B40">
        <v>1</v>
      </c>
      <c r="C40">
        <v>720</v>
      </c>
      <c r="D40">
        <v>6</v>
      </c>
      <c r="E40">
        <f>(E8+E15)/2</f>
        <v>102.08750000000001</v>
      </c>
      <c r="F40">
        <f t="shared" ref="F40:H40" si="2">(F8+F15)/2</f>
        <v>149.30000000000001</v>
      </c>
      <c r="G40">
        <f t="shared" si="2"/>
        <v>1</v>
      </c>
      <c r="H40">
        <f t="shared" si="2"/>
        <v>69.5</v>
      </c>
    </row>
    <row r="41" spans="1:8" x14ac:dyDescent="0.2">
      <c r="A41" t="s">
        <v>54</v>
      </c>
      <c r="B41">
        <v>1</v>
      </c>
      <c r="C41">
        <v>1000</v>
      </c>
      <c r="D41">
        <v>6</v>
      </c>
      <c r="E41">
        <f>(E9+E16)/2</f>
        <v>360</v>
      </c>
      <c r="F41">
        <f>(F9+F16)/2</f>
        <v>360</v>
      </c>
      <c r="G41">
        <f t="shared" ref="G41:H41" si="3">(G8+G15)/2</f>
        <v>1</v>
      </c>
      <c r="H41">
        <f t="shared" si="3"/>
        <v>69.5</v>
      </c>
    </row>
    <row r="42" spans="1:8" x14ac:dyDescent="0.2">
      <c r="A42" t="s">
        <v>54</v>
      </c>
      <c r="B42">
        <v>1</v>
      </c>
      <c r="C42">
        <v>10000</v>
      </c>
      <c r="D42">
        <v>6</v>
      </c>
    </row>
    <row r="43" spans="1:8" x14ac:dyDescent="0.2">
      <c r="A43" t="s">
        <v>54</v>
      </c>
      <c r="B43">
        <v>1</v>
      </c>
      <c r="C43">
        <v>1</v>
      </c>
      <c r="D43">
        <v>10</v>
      </c>
      <c r="E43">
        <f>E18</f>
        <v>20.692307692300002</v>
      </c>
      <c r="F43">
        <f>F18</f>
        <v>29.888888888899999</v>
      </c>
      <c r="G43">
        <f>G18</f>
        <v>1</v>
      </c>
      <c r="H43">
        <f>H18</f>
        <v>1412</v>
      </c>
    </row>
    <row r="44" spans="1:8" x14ac:dyDescent="0.2">
      <c r="A44" t="s">
        <v>54</v>
      </c>
      <c r="B44">
        <v>1</v>
      </c>
      <c r="C44">
        <v>10</v>
      </c>
      <c r="D44">
        <v>10</v>
      </c>
      <c r="E44">
        <f t="shared" ref="E44:H44" si="4">E19</f>
        <v>19.5454545455</v>
      </c>
      <c r="F44">
        <f t="shared" si="4"/>
        <v>47.777777777799997</v>
      </c>
      <c r="G44">
        <f t="shared" si="4"/>
        <v>2</v>
      </c>
      <c r="H44">
        <f t="shared" si="4"/>
        <v>1322</v>
      </c>
    </row>
    <row r="45" spans="1:8" x14ac:dyDescent="0.2">
      <c r="A45" t="s">
        <v>54</v>
      </c>
      <c r="B45">
        <v>1</v>
      </c>
      <c r="C45">
        <v>100</v>
      </c>
      <c r="D45">
        <v>10</v>
      </c>
      <c r="E45">
        <f t="shared" ref="E45:H45" si="5">E20</f>
        <v>17.266666666700001</v>
      </c>
      <c r="F45">
        <f t="shared" si="5"/>
        <v>28.777777777800001</v>
      </c>
      <c r="G45">
        <f t="shared" si="5"/>
        <v>1</v>
      </c>
      <c r="H45">
        <f t="shared" si="5"/>
        <v>1479</v>
      </c>
    </row>
    <row r="46" spans="1:8" x14ac:dyDescent="0.2">
      <c r="A46" t="s">
        <v>54</v>
      </c>
      <c r="B46">
        <v>1</v>
      </c>
      <c r="C46">
        <v>720</v>
      </c>
      <c r="D46">
        <v>10</v>
      </c>
      <c r="E46">
        <f>E22</f>
        <v>221.8</v>
      </c>
      <c r="F46">
        <f t="shared" ref="F46:H47" si="6">F22</f>
        <v>369.66666666700002</v>
      </c>
      <c r="G46">
        <f t="shared" si="6"/>
        <v>1</v>
      </c>
      <c r="H46">
        <f t="shared" si="6"/>
        <v>120</v>
      </c>
    </row>
    <row r="47" spans="1:8" x14ac:dyDescent="0.2">
      <c r="A47" t="s">
        <v>54</v>
      </c>
      <c r="B47">
        <v>1</v>
      </c>
      <c r="C47">
        <v>1000</v>
      </c>
      <c r="D47">
        <v>10</v>
      </c>
      <c r="E47">
        <f>E23</f>
        <v>347.58333333299998</v>
      </c>
      <c r="F47">
        <f t="shared" si="6"/>
        <v>463.444444444</v>
      </c>
      <c r="G47">
        <f t="shared" si="6"/>
        <v>1</v>
      </c>
      <c r="H47">
        <f t="shared" si="6"/>
        <v>57</v>
      </c>
    </row>
    <row r="48" spans="1:8" x14ac:dyDescent="0.2">
      <c r="A48" t="s">
        <v>54</v>
      </c>
      <c r="B48">
        <v>1</v>
      </c>
      <c r="C48">
        <v>10000</v>
      </c>
      <c r="D48">
        <v>10</v>
      </c>
    </row>
    <row r="49" spans="1:8" x14ac:dyDescent="0.2">
      <c r="A49" t="s">
        <v>54</v>
      </c>
      <c r="B49">
        <v>2</v>
      </c>
      <c r="C49">
        <v>10</v>
      </c>
      <c r="D49">
        <v>6</v>
      </c>
      <c r="E49">
        <f>SUM(E25:E26)/2</f>
        <v>13.546875</v>
      </c>
      <c r="F49">
        <f t="shared" ref="F49:H49" si="7">SUM(F25:F26)/2</f>
        <v>14.45</v>
      </c>
      <c r="G49">
        <f t="shared" si="7"/>
        <v>1.0335000000000001</v>
      </c>
      <c r="H49">
        <f t="shared" si="7"/>
        <v>2856.5</v>
      </c>
    </row>
    <row r="50" spans="1:8" x14ac:dyDescent="0.2">
      <c r="A50" t="s">
        <v>54</v>
      </c>
      <c r="B50">
        <v>2</v>
      </c>
      <c r="C50">
        <v>10</v>
      </c>
      <c r="D50">
        <v>10</v>
      </c>
      <c r="E50">
        <f>E27</f>
        <v>77.583333333300004</v>
      </c>
      <c r="F50">
        <f>F27</f>
        <v>118.222222222</v>
      </c>
      <c r="G50">
        <f>G27</f>
        <v>1</v>
      </c>
      <c r="H50">
        <f>H27</f>
        <v>9518</v>
      </c>
    </row>
    <row r="51" spans="1:8" x14ac:dyDescent="0.2">
      <c r="A51" t="s">
        <v>54</v>
      </c>
      <c r="B51">
        <v>3</v>
      </c>
      <c r="C51">
        <v>1</v>
      </c>
      <c r="D51">
        <v>6</v>
      </c>
      <c r="E51">
        <f>SUM(E28:E29)/2</f>
        <v>277.16626765550001</v>
      </c>
      <c r="F51">
        <f>SUM(F28:F29)/2</f>
        <v>328.96096622150003</v>
      </c>
      <c r="G51">
        <f>SUM(G28:G29)/2</f>
        <v>1.1200000000000001</v>
      </c>
      <c r="H51">
        <f>SUM(H28:H29)/2</f>
        <v>7565</v>
      </c>
    </row>
    <row r="52" spans="1:8" x14ac:dyDescent="0.2">
      <c r="A52" t="s">
        <v>54</v>
      </c>
      <c r="B52">
        <v>3</v>
      </c>
      <c r="C52">
        <v>1</v>
      </c>
      <c r="D52">
        <v>10</v>
      </c>
      <c r="E52">
        <f>E30</f>
        <v>257.124711316</v>
      </c>
      <c r="F52">
        <f>F30</f>
        <v>344.69040247700002</v>
      </c>
      <c r="G52">
        <f>G30</f>
        <v>1</v>
      </c>
      <c r="H52">
        <f>H30</f>
        <v>18194</v>
      </c>
    </row>
    <row r="53" spans="1:8" x14ac:dyDescent="0.2">
      <c r="A53" t="s">
        <v>55</v>
      </c>
      <c r="B53">
        <v>1</v>
      </c>
      <c r="C53">
        <v>1</v>
      </c>
      <c r="D53">
        <v>6</v>
      </c>
      <c r="E53">
        <f>(P4+P11)/2</f>
        <v>85.527777777799997</v>
      </c>
      <c r="F53">
        <f t="shared" ref="F53:H53" si="8">(Q4+Q11)/2</f>
        <v>181.6</v>
      </c>
      <c r="G53">
        <f t="shared" si="8"/>
        <v>1.5</v>
      </c>
      <c r="H53">
        <f t="shared" si="8"/>
        <v>17</v>
      </c>
    </row>
    <row r="54" spans="1:8" x14ac:dyDescent="0.2">
      <c r="A54" t="s">
        <v>55</v>
      </c>
      <c r="B54">
        <v>1</v>
      </c>
      <c r="C54">
        <v>10</v>
      </c>
      <c r="D54">
        <v>6</v>
      </c>
      <c r="E54">
        <f t="shared" ref="E54:E55" si="9">(P5+P12)/2</f>
        <v>12.078571428550001</v>
      </c>
      <c r="F54">
        <f t="shared" ref="F54:F55" si="10">(Q5+Q12)/2</f>
        <v>18.8</v>
      </c>
      <c r="G54">
        <f t="shared" ref="G54:G55" si="11">(R5+R12)/2</f>
        <v>1.5</v>
      </c>
      <c r="H54">
        <f t="shared" ref="H54:H55" si="12">(S5+S12)/2</f>
        <v>17.5</v>
      </c>
    </row>
    <row r="55" spans="1:8" x14ac:dyDescent="0.2">
      <c r="A55" t="s">
        <v>55</v>
      </c>
      <c r="B55">
        <v>1</v>
      </c>
      <c r="C55">
        <v>100</v>
      </c>
      <c r="D55">
        <v>6</v>
      </c>
      <c r="E55">
        <f t="shared" si="9"/>
        <v>18.737500000000001</v>
      </c>
      <c r="F55">
        <f t="shared" si="10"/>
        <v>32.299999999999997</v>
      </c>
      <c r="G55">
        <f t="shared" si="11"/>
        <v>1.5</v>
      </c>
      <c r="H55">
        <f t="shared" si="12"/>
        <v>15</v>
      </c>
    </row>
    <row r="56" spans="1:8" x14ac:dyDescent="0.2">
      <c r="A56" t="s">
        <v>55</v>
      </c>
      <c r="B56">
        <v>1</v>
      </c>
      <c r="C56">
        <v>720</v>
      </c>
      <c r="D56">
        <v>6</v>
      </c>
      <c r="E56">
        <f>(P8+P15)/2</f>
        <v>63.735714285700006</v>
      </c>
      <c r="F56">
        <f t="shared" ref="F56:H56" si="13">(Q8+Q15)/2</f>
        <v>123.10000000000001</v>
      </c>
      <c r="G56">
        <f t="shared" si="13"/>
        <v>1.5</v>
      </c>
      <c r="H56">
        <f t="shared" si="13"/>
        <v>15.5</v>
      </c>
    </row>
    <row r="57" spans="1:8" x14ac:dyDescent="0.2">
      <c r="A57" t="s">
        <v>55</v>
      </c>
      <c r="B57">
        <v>1</v>
      </c>
      <c r="C57">
        <v>1000</v>
      </c>
      <c r="D57">
        <v>6</v>
      </c>
      <c r="E57">
        <f t="shared" ref="E57:E58" si="14">(P9+P16)/2</f>
        <v>34.841269841249996</v>
      </c>
      <c r="F57">
        <f t="shared" ref="F57:F58" si="15">(Q9+Q16)/2</f>
        <v>52.800000000000004</v>
      </c>
      <c r="G57">
        <f t="shared" ref="G57:G58" si="16">(R9+R16)/2</f>
        <v>1</v>
      </c>
      <c r="H57">
        <f t="shared" ref="H57:H58" si="17">(S9+S16)/2</f>
        <v>19</v>
      </c>
    </row>
    <row r="58" spans="1:8" x14ac:dyDescent="0.2">
      <c r="A58" t="s">
        <v>55</v>
      </c>
      <c r="B58">
        <v>1</v>
      </c>
      <c r="C58">
        <v>10000</v>
      </c>
      <c r="D58">
        <v>6</v>
      </c>
      <c r="E58">
        <f t="shared" si="14"/>
        <v>130.2467532467</v>
      </c>
      <c r="F58">
        <f t="shared" si="15"/>
        <v>193.4</v>
      </c>
      <c r="G58">
        <f t="shared" si="16"/>
        <v>1.5</v>
      </c>
      <c r="H58">
        <f t="shared" si="17"/>
        <v>16.5</v>
      </c>
    </row>
    <row r="59" spans="1:8" x14ac:dyDescent="0.2">
      <c r="A59" t="s">
        <v>55</v>
      </c>
      <c r="B59">
        <v>1</v>
      </c>
      <c r="C59">
        <v>1</v>
      </c>
      <c r="D59">
        <v>10</v>
      </c>
      <c r="E59">
        <f>P18</f>
        <v>69.95</v>
      </c>
      <c r="F59">
        <f t="shared" ref="F59:H59" si="18">Q18</f>
        <v>155.444444444</v>
      </c>
      <c r="G59">
        <f t="shared" si="18"/>
        <v>2</v>
      </c>
      <c r="H59">
        <f t="shared" si="18"/>
        <v>24</v>
      </c>
    </row>
    <row r="60" spans="1:8" x14ac:dyDescent="0.2">
      <c r="A60" t="s">
        <v>55</v>
      </c>
      <c r="B60">
        <v>1</v>
      </c>
      <c r="C60">
        <v>10</v>
      </c>
      <c r="D60">
        <v>10</v>
      </c>
      <c r="E60">
        <f t="shared" ref="E60:E61" si="19">P19</f>
        <v>145.1875</v>
      </c>
      <c r="F60">
        <f t="shared" ref="F60:F61" si="20">Q19</f>
        <v>258.11111111100001</v>
      </c>
      <c r="G60">
        <f t="shared" ref="G60:G61" si="21">R19</f>
        <v>1</v>
      </c>
      <c r="H60">
        <f t="shared" ref="H60:H61" si="22">S19</f>
        <v>0</v>
      </c>
    </row>
    <row r="61" spans="1:8" x14ac:dyDescent="0.2">
      <c r="A61" t="s">
        <v>55</v>
      </c>
      <c r="B61">
        <v>1</v>
      </c>
      <c r="C61">
        <v>100</v>
      </c>
      <c r="D61">
        <v>10</v>
      </c>
      <c r="E61">
        <f t="shared" si="19"/>
        <v>145.875</v>
      </c>
      <c r="F61">
        <f t="shared" si="20"/>
        <v>259.33333333299998</v>
      </c>
      <c r="G61">
        <f t="shared" si="21"/>
        <v>1</v>
      </c>
      <c r="H61">
        <f t="shared" si="22"/>
        <v>0</v>
      </c>
    </row>
    <row r="62" spans="1:8" x14ac:dyDescent="0.2">
      <c r="A62" t="s">
        <v>55</v>
      </c>
      <c r="B62">
        <v>1</v>
      </c>
      <c r="C62">
        <v>720</v>
      </c>
      <c r="D62">
        <v>10</v>
      </c>
      <c r="E62">
        <f>P22</f>
        <v>194.625</v>
      </c>
      <c r="F62">
        <f t="shared" ref="F62:H62" si="23">Q22</f>
        <v>346</v>
      </c>
      <c r="G62">
        <f t="shared" si="23"/>
        <v>1</v>
      </c>
      <c r="H62">
        <f t="shared" si="23"/>
        <v>17</v>
      </c>
    </row>
    <row r="63" spans="1:8" x14ac:dyDescent="0.2">
      <c r="A63" t="s">
        <v>55</v>
      </c>
      <c r="B63">
        <v>1</v>
      </c>
      <c r="C63">
        <v>1000</v>
      </c>
      <c r="D63">
        <v>10</v>
      </c>
      <c r="E63">
        <f t="shared" ref="E63" si="24">P23</f>
        <v>168</v>
      </c>
      <c r="F63">
        <f t="shared" ref="F63" si="25">Q23</f>
        <v>252</v>
      </c>
      <c r="G63">
        <f t="shared" ref="G63" si="26">R23</f>
        <v>1</v>
      </c>
      <c r="H63">
        <f t="shared" ref="H63" si="27">S23</f>
        <v>18</v>
      </c>
    </row>
    <row r="64" spans="1:8" x14ac:dyDescent="0.2">
      <c r="A64" t="s">
        <v>55</v>
      </c>
      <c r="B64">
        <v>1</v>
      </c>
      <c r="C64">
        <v>10000</v>
      </c>
      <c r="D64">
        <v>10</v>
      </c>
    </row>
    <row r="65" spans="1:10" x14ac:dyDescent="0.2">
      <c r="A65" t="s">
        <v>55</v>
      </c>
      <c r="B65">
        <v>2</v>
      </c>
      <c r="C65">
        <v>10</v>
      </c>
      <c r="D65">
        <v>6</v>
      </c>
      <c r="E65">
        <f>(P26+P25)/2</f>
        <v>114.27678571429999</v>
      </c>
      <c r="F65">
        <f t="shared" ref="F65:H65" si="28">(Q26+Q25)/2</f>
        <v>197.5666666665</v>
      </c>
      <c r="G65">
        <f t="shared" si="28"/>
        <v>1</v>
      </c>
      <c r="H65">
        <f t="shared" si="28"/>
        <v>88</v>
      </c>
    </row>
    <row r="66" spans="1:10" x14ac:dyDescent="0.2">
      <c r="A66" t="s">
        <v>55</v>
      </c>
      <c r="B66">
        <v>2</v>
      </c>
      <c r="C66">
        <v>10</v>
      </c>
      <c r="D66">
        <v>10</v>
      </c>
      <c r="E66">
        <f>P27</f>
        <v>291.48275862100002</v>
      </c>
      <c r="F66">
        <f t="shared" ref="F66:G66" si="29">Q27</f>
        <v>563.53333333299997</v>
      </c>
      <c r="G66">
        <f t="shared" si="29"/>
        <v>1</v>
      </c>
      <c r="H66">
        <f>S27</f>
        <v>70</v>
      </c>
    </row>
    <row r="67" spans="1:10" x14ac:dyDescent="0.2">
      <c r="A67" t="s">
        <v>55</v>
      </c>
      <c r="B67">
        <v>3</v>
      </c>
      <c r="C67">
        <v>1</v>
      </c>
      <c r="D67">
        <v>6</v>
      </c>
      <c r="E67">
        <f>(P28+P29)/2</f>
        <v>177.83484848500001</v>
      </c>
      <c r="F67">
        <f>(Q28+Q29)/2</f>
        <v>278.26339950350001</v>
      </c>
      <c r="G67">
        <f t="shared" ref="G67:H67" si="30">(R28+R29)/2</f>
        <v>1</v>
      </c>
      <c r="H67">
        <f t="shared" si="30"/>
        <v>925.5</v>
      </c>
    </row>
    <row r="68" spans="1:10" x14ac:dyDescent="0.2">
      <c r="A68" t="s">
        <v>55</v>
      </c>
      <c r="B68">
        <v>3</v>
      </c>
      <c r="C68">
        <v>1</v>
      </c>
      <c r="D68">
        <v>10</v>
      </c>
      <c r="E68">
        <f>P30</f>
        <v>109.023432923</v>
      </c>
      <c r="F68">
        <f t="shared" ref="F68:G68" si="31">Q30</f>
        <v>227.788249694</v>
      </c>
      <c r="G68">
        <f t="shared" si="31"/>
        <v>2</v>
      </c>
      <c r="H68">
        <f>S30</f>
        <v>3649</v>
      </c>
    </row>
    <row r="69" spans="1:10" x14ac:dyDescent="0.2">
      <c r="A69" t="s">
        <v>46</v>
      </c>
      <c r="B69">
        <v>1</v>
      </c>
      <c r="C69">
        <v>1</v>
      </c>
      <c r="D69">
        <v>6</v>
      </c>
      <c r="E69">
        <f>(AA4+AA11)/2</f>
        <v>0.10096153846155001</v>
      </c>
      <c r="F69">
        <f t="shared" ref="F69:H69" si="32">(AB4+AB11)/2</f>
        <v>0.2</v>
      </c>
      <c r="G69">
        <f t="shared" si="32"/>
        <v>1.5</v>
      </c>
      <c r="H69">
        <f t="shared" si="32"/>
        <v>37.5</v>
      </c>
    </row>
    <row r="70" spans="1:10" x14ac:dyDescent="0.2">
      <c r="A70" t="s">
        <v>46</v>
      </c>
      <c r="B70">
        <v>1</v>
      </c>
      <c r="C70">
        <v>10</v>
      </c>
      <c r="D70">
        <v>6</v>
      </c>
      <c r="E70">
        <f t="shared" ref="E70" si="33">(AA5+AA12)/2</f>
        <v>1.31818181818</v>
      </c>
      <c r="F70">
        <f t="shared" ref="F70" si="34">(AB5+AB12)/2</f>
        <v>2.9</v>
      </c>
      <c r="G70">
        <f t="shared" ref="G70:G71" si="35">(AC5+AC12)/2</f>
        <v>2</v>
      </c>
      <c r="H70">
        <f t="shared" ref="H70:H71" si="36">(AD5+AD12)/2</f>
        <v>20.5</v>
      </c>
    </row>
    <row r="71" spans="1:10" x14ac:dyDescent="0.2">
      <c r="A71" t="s">
        <v>46</v>
      </c>
      <c r="B71">
        <v>1</v>
      </c>
      <c r="C71">
        <v>100</v>
      </c>
      <c r="D71">
        <v>6</v>
      </c>
      <c r="E71" s="3">
        <f>(AA6)</f>
        <v>0.46153846153799999</v>
      </c>
      <c r="F71" s="3">
        <f>(AB6)</f>
        <v>1.2</v>
      </c>
      <c r="G71">
        <f t="shared" si="35"/>
        <v>2</v>
      </c>
      <c r="H71">
        <f t="shared" si="36"/>
        <v>33.5</v>
      </c>
      <c r="J71" s="3" t="s">
        <v>113</v>
      </c>
    </row>
    <row r="72" spans="1:10" x14ac:dyDescent="0.2">
      <c r="A72" t="s">
        <v>46</v>
      </c>
      <c r="B72">
        <v>1</v>
      </c>
      <c r="C72">
        <v>720</v>
      </c>
      <c r="D72">
        <v>6</v>
      </c>
      <c r="E72">
        <f>(+AA15+AA8)/2</f>
        <v>1.9791666666649999</v>
      </c>
      <c r="F72">
        <f t="shared" ref="F72:H72" si="37">(+AB15+AB8)/2</f>
        <v>2.8</v>
      </c>
      <c r="G72">
        <f t="shared" si="37"/>
        <v>1</v>
      </c>
      <c r="H72">
        <f t="shared" si="37"/>
        <v>18.5</v>
      </c>
    </row>
    <row r="73" spans="1:10" x14ac:dyDescent="0.2">
      <c r="A73" t="s">
        <v>46</v>
      </c>
      <c r="B73">
        <v>1</v>
      </c>
      <c r="C73">
        <v>1000</v>
      </c>
      <c r="D73">
        <v>6</v>
      </c>
      <c r="E73">
        <f t="shared" ref="E73" si="38">(+AA16+AA9)/2</f>
        <v>0.88095238095149997</v>
      </c>
      <c r="F73">
        <f t="shared" ref="F73:F74" si="39">(+AB16+AB9)/2</f>
        <v>1.3</v>
      </c>
      <c r="G73">
        <f t="shared" ref="G73:G74" si="40">(+AC16+AC9)/2</f>
        <v>1</v>
      </c>
      <c r="H73">
        <f t="shared" ref="H73:H74" si="41">(+AD16+AD9)/2</f>
        <v>20.5</v>
      </c>
    </row>
    <row r="74" spans="1:10" x14ac:dyDescent="0.2">
      <c r="A74" t="s">
        <v>46</v>
      </c>
      <c r="B74">
        <v>1</v>
      </c>
      <c r="C74">
        <v>10000</v>
      </c>
      <c r="D74">
        <v>6</v>
      </c>
      <c r="E74">
        <f>(+AA17+AA10)/2</f>
        <v>14.792857142855</v>
      </c>
      <c r="F74">
        <f t="shared" si="39"/>
        <v>26.8</v>
      </c>
      <c r="G74">
        <f t="shared" si="40"/>
        <v>1.5</v>
      </c>
      <c r="H74">
        <f t="shared" si="41"/>
        <v>57.5</v>
      </c>
    </row>
    <row r="75" spans="1:10" x14ac:dyDescent="0.2">
      <c r="A75" t="s">
        <v>46</v>
      </c>
      <c r="B75">
        <v>2</v>
      </c>
      <c r="C75">
        <v>10</v>
      </c>
      <c r="D75">
        <v>6</v>
      </c>
      <c r="E75">
        <f>(AA18+AA19)/2</f>
        <v>10.33333333335</v>
      </c>
      <c r="F75">
        <f t="shared" ref="F75:H75" si="42">(AB18+AB19)/2</f>
        <v>18.600000000000001</v>
      </c>
      <c r="G75">
        <f t="shared" si="42"/>
        <v>1</v>
      </c>
      <c r="H75">
        <f t="shared" si="42"/>
        <v>142.5</v>
      </c>
    </row>
    <row r="76" spans="1:10" x14ac:dyDescent="0.2">
      <c r="A76" t="s">
        <v>46</v>
      </c>
      <c r="B76">
        <v>3</v>
      </c>
      <c r="C76">
        <v>1</v>
      </c>
      <c r="D76">
        <v>6</v>
      </c>
    </row>
  </sheetData>
  <sortState ref="W4:AD21">
    <sortCondition ref="W4:W21"/>
    <sortCondition ref="Y4:Y21"/>
    <sortCondition ref="Z4:Z21"/>
  </sortState>
  <mergeCells count="4">
    <mergeCell ref="A1:H1"/>
    <mergeCell ref="L1:S1"/>
    <mergeCell ref="W1:AD1"/>
    <mergeCell ref="A34:H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EC2F-AFDA-224E-A48E-C47603762DFD}">
  <dimension ref="A1:O73"/>
  <sheetViews>
    <sheetView workbookViewId="0">
      <selection activeCell="A10" sqref="A10:XFD10"/>
    </sheetView>
  </sheetViews>
  <sheetFormatPr baseColWidth="10" defaultRowHeight="17" customHeight="1" x14ac:dyDescent="0.2"/>
  <sheetData>
    <row r="1" spans="1:15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6" x14ac:dyDescent="0.2">
      <c r="A2" t="s">
        <v>15</v>
      </c>
      <c r="B2">
        <v>1</v>
      </c>
      <c r="C2" t="s">
        <v>16</v>
      </c>
      <c r="D2">
        <v>1</v>
      </c>
      <c r="E2">
        <v>5</v>
      </c>
      <c r="F2">
        <v>5</v>
      </c>
      <c r="G2">
        <v>92.166666666699996</v>
      </c>
      <c r="H2">
        <v>221.2</v>
      </c>
      <c r="I2">
        <v>546</v>
      </c>
      <c r="J2">
        <v>2</v>
      </c>
      <c r="K2">
        <v>3</v>
      </c>
      <c r="L2">
        <v>3</v>
      </c>
      <c r="M2">
        <v>7</v>
      </c>
      <c r="N2">
        <v>0</v>
      </c>
      <c r="O2">
        <v>18</v>
      </c>
    </row>
    <row r="3" spans="1:15" ht="16" x14ac:dyDescent="0.2">
      <c r="A3" t="s">
        <v>15</v>
      </c>
      <c r="B3">
        <v>1</v>
      </c>
      <c r="C3" t="s">
        <v>17</v>
      </c>
      <c r="D3">
        <v>1</v>
      </c>
      <c r="E3">
        <v>5</v>
      </c>
      <c r="F3">
        <v>5</v>
      </c>
      <c r="G3">
        <v>6.3</v>
      </c>
      <c r="H3">
        <v>12.6</v>
      </c>
      <c r="I3">
        <v>39</v>
      </c>
      <c r="J3">
        <v>2</v>
      </c>
      <c r="K3">
        <v>3</v>
      </c>
      <c r="L3">
        <v>3</v>
      </c>
      <c r="M3">
        <v>7</v>
      </c>
      <c r="N3">
        <v>0</v>
      </c>
      <c r="O3">
        <v>23</v>
      </c>
    </row>
    <row r="4" spans="1:15" ht="16" x14ac:dyDescent="0.2">
      <c r="A4" t="s">
        <v>15</v>
      </c>
      <c r="B4">
        <v>1</v>
      </c>
      <c r="C4" t="s">
        <v>18</v>
      </c>
      <c r="D4">
        <v>1</v>
      </c>
      <c r="E4">
        <v>5</v>
      </c>
      <c r="F4">
        <v>5</v>
      </c>
      <c r="G4">
        <v>11.6</v>
      </c>
      <c r="H4">
        <v>23.2</v>
      </c>
      <c r="I4">
        <v>58</v>
      </c>
      <c r="J4">
        <v>2</v>
      </c>
      <c r="K4">
        <v>3</v>
      </c>
      <c r="L4">
        <v>3</v>
      </c>
      <c r="M4">
        <v>7</v>
      </c>
      <c r="N4">
        <v>0</v>
      </c>
      <c r="O4">
        <v>18</v>
      </c>
    </row>
    <row r="5" spans="1:15" ht="16" x14ac:dyDescent="0.2">
      <c r="A5" t="s">
        <v>15</v>
      </c>
      <c r="B5">
        <v>1</v>
      </c>
      <c r="C5" t="s">
        <v>19</v>
      </c>
      <c r="D5">
        <v>1</v>
      </c>
      <c r="E5">
        <v>5</v>
      </c>
      <c r="F5">
        <v>5</v>
      </c>
      <c r="G5">
        <v>27.625</v>
      </c>
      <c r="H5">
        <v>44.2</v>
      </c>
      <c r="I5">
        <v>113</v>
      </c>
      <c r="J5">
        <v>1</v>
      </c>
      <c r="K5">
        <v>2</v>
      </c>
      <c r="L5">
        <v>2</v>
      </c>
      <c r="M5">
        <v>5</v>
      </c>
      <c r="N5">
        <v>0</v>
      </c>
      <c r="O5">
        <v>17</v>
      </c>
    </row>
    <row r="6" spans="1:15" ht="16" x14ac:dyDescent="0.2">
      <c r="A6" t="s">
        <v>15</v>
      </c>
      <c r="B6">
        <v>1</v>
      </c>
      <c r="C6" t="s">
        <v>20</v>
      </c>
      <c r="D6">
        <v>1</v>
      </c>
      <c r="E6">
        <v>5</v>
      </c>
      <c r="F6">
        <v>5</v>
      </c>
      <c r="G6">
        <v>112.9</v>
      </c>
      <c r="H6">
        <v>225.8</v>
      </c>
      <c r="I6">
        <v>553</v>
      </c>
      <c r="J6">
        <v>2</v>
      </c>
      <c r="K6">
        <v>3</v>
      </c>
      <c r="L6">
        <v>2</v>
      </c>
      <c r="M6">
        <v>5</v>
      </c>
      <c r="N6">
        <v>0</v>
      </c>
      <c r="O6">
        <v>16</v>
      </c>
    </row>
    <row r="7" spans="1:15" ht="16" x14ac:dyDescent="0.2">
      <c r="A7" t="s">
        <v>15</v>
      </c>
      <c r="B7">
        <v>1</v>
      </c>
      <c r="C7" t="s">
        <v>21</v>
      </c>
      <c r="D7">
        <v>1</v>
      </c>
      <c r="E7">
        <v>5</v>
      </c>
      <c r="F7">
        <v>5</v>
      </c>
      <c r="G7">
        <v>49.571428571399998</v>
      </c>
      <c r="H7">
        <v>69.400000000000006</v>
      </c>
      <c r="I7">
        <v>188</v>
      </c>
      <c r="J7">
        <v>1</v>
      </c>
      <c r="K7">
        <v>2</v>
      </c>
      <c r="L7">
        <v>4</v>
      </c>
      <c r="M7">
        <v>11</v>
      </c>
      <c r="N7">
        <v>0</v>
      </c>
      <c r="O7">
        <v>25</v>
      </c>
    </row>
    <row r="8" spans="1:15" ht="16" x14ac:dyDescent="0.2">
      <c r="A8" t="s">
        <v>15</v>
      </c>
      <c r="B8">
        <v>1</v>
      </c>
      <c r="C8" t="s">
        <v>45</v>
      </c>
      <c r="D8">
        <v>1</v>
      </c>
      <c r="E8">
        <v>5</v>
      </c>
      <c r="F8">
        <v>5</v>
      </c>
      <c r="G8">
        <v>27.636363636399999</v>
      </c>
      <c r="H8">
        <v>60.8</v>
      </c>
      <c r="I8">
        <v>266</v>
      </c>
      <c r="J8">
        <v>2</v>
      </c>
      <c r="K8">
        <v>4</v>
      </c>
      <c r="L8">
        <v>3</v>
      </c>
      <c r="M8">
        <v>10</v>
      </c>
      <c r="N8">
        <v>0</v>
      </c>
      <c r="O8">
        <v>22</v>
      </c>
    </row>
    <row r="9" spans="1:15" ht="16" x14ac:dyDescent="0.2">
      <c r="A9" t="s">
        <v>15</v>
      </c>
      <c r="B9">
        <v>2</v>
      </c>
      <c r="C9" t="s">
        <v>17</v>
      </c>
      <c r="D9">
        <v>6</v>
      </c>
      <c r="E9">
        <v>30</v>
      </c>
      <c r="F9">
        <v>30</v>
      </c>
      <c r="G9">
        <v>71.053571428599994</v>
      </c>
      <c r="H9">
        <v>132.633333333</v>
      </c>
      <c r="I9">
        <v>394</v>
      </c>
      <c r="J9">
        <v>1</v>
      </c>
      <c r="K9">
        <v>4</v>
      </c>
      <c r="L9">
        <v>19</v>
      </c>
      <c r="M9">
        <v>32</v>
      </c>
      <c r="N9">
        <v>8</v>
      </c>
      <c r="O9">
        <v>115</v>
      </c>
    </row>
    <row r="10" spans="1:15" s="4" customFormat="1" ht="16" x14ac:dyDescent="0.2">
      <c r="A10" s="4" t="s">
        <v>15</v>
      </c>
      <c r="B10" s="4">
        <v>3</v>
      </c>
      <c r="C10" s="4" t="s">
        <v>16</v>
      </c>
      <c r="D10" s="4">
        <v>78</v>
      </c>
      <c r="E10" s="4">
        <v>260</v>
      </c>
      <c r="F10" s="4">
        <v>390</v>
      </c>
      <c r="G10" s="4">
        <v>154.651515152</v>
      </c>
      <c r="H10" s="4">
        <v>235.54615384600001</v>
      </c>
      <c r="I10" s="4">
        <v>672</v>
      </c>
      <c r="J10" s="4">
        <v>1</v>
      </c>
      <c r="K10" s="4">
        <v>4</v>
      </c>
      <c r="L10" s="4">
        <v>223</v>
      </c>
      <c r="M10" s="4">
        <v>407</v>
      </c>
      <c r="N10" s="4">
        <v>0</v>
      </c>
      <c r="O10" s="4">
        <v>1340</v>
      </c>
    </row>
    <row r="14" spans="1:15" ht="16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22</v>
      </c>
      <c r="H14" t="s">
        <v>8</v>
      </c>
      <c r="I14" t="s">
        <v>23</v>
      </c>
      <c r="J14" t="s">
        <v>9</v>
      </c>
      <c r="K14" t="s">
        <v>10</v>
      </c>
      <c r="L14" t="s">
        <v>24</v>
      </c>
      <c r="M14" t="s">
        <v>14</v>
      </c>
    </row>
    <row r="15" spans="1:15" ht="16" x14ac:dyDescent="0.2">
      <c r="A15" t="s">
        <v>25</v>
      </c>
      <c r="B15">
        <v>1</v>
      </c>
      <c r="C15" t="s">
        <v>16</v>
      </c>
      <c r="D15">
        <v>0</v>
      </c>
      <c r="E15">
        <v>1</v>
      </c>
      <c r="F15">
        <v>0</v>
      </c>
      <c r="G15">
        <v>24</v>
      </c>
      <c r="H15">
        <v>24</v>
      </c>
      <c r="I15">
        <v>24</v>
      </c>
      <c r="J15">
        <v>1</v>
      </c>
      <c r="K15">
        <v>1</v>
      </c>
      <c r="L15">
        <v>1</v>
      </c>
      <c r="M15">
        <v>0</v>
      </c>
    </row>
    <row r="16" spans="1:15" ht="16" x14ac:dyDescent="0.2">
      <c r="A16" t="s">
        <v>25</v>
      </c>
      <c r="B16">
        <v>1</v>
      </c>
      <c r="C16" t="s">
        <v>17</v>
      </c>
      <c r="D16">
        <v>0</v>
      </c>
      <c r="E16">
        <v>1</v>
      </c>
      <c r="F16">
        <v>0</v>
      </c>
      <c r="G16">
        <v>24</v>
      </c>
      <c r="H16">
        <v>24</v>
      </c>
      <c r="I16">
        <v>24</v>
      </c>
      <c r="J16">
        <v>1</v>
      </c>
      <c r="K16">
        <v>1</v>
      </c>
      <c r="L16">
        <v>1</v>
      </c>
      <c r="M16">
        <v>7</v>
      </c>
    </row>
    <row r="17" spans="1:13" ht="16" x14ac:dyDescent="0.2">
      <c r="A17" t="s">
        <v>25</v>
      </c>
      <c r="B17">
        <v>1</v>
      </c>
      <c r="C17" t="s">
        <v>18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2</v>
      </c>
      <c r="K17">
        <v>2</v>
      </c>
      <c r="L17">
        <v>2</v>
      </c>
      <c r="M17">
        <v>7</v>
      </c>
    </row>
    <row r="18" spans="1:13" ht="16" x14ac:dyDescent="0.2">
      <c r="A18" t="s">
        <v>25</v>
      </c>
      <c r="B18">
        <v>1</v>
      </c>
      <c r="C18" t="s">
        <v>19</v>
      </c>
      <c r="D18">
        <v>0</v>
      </c>
      <c r="E18">
        <v>1</v>
      </c>
      <c r="F18">
        <v>0</v>
      </c>
      <c r="G18">
        <v>43</v>
      </c>
      <c r="H18">
        <v>43</v>
      </c>
      <c r="I18">
        <v>43</v>
      </c>
      <c r="J18">
        <v>2</v>
      </c>
      <c r="K18">
        <v>2</v>
      </c>
      <c r="L18">
        <v>2</v>
      </c>
      <c r="M18">
        <v>3</v>
      </c>
    </row>
    <row r="19" spans="1:13" ht="16" x14ac:dyDescent="0.2">
      <c r="A19" t="s">
        <v>25</v>
      </c>
      <c r="B19">
        <v>1</v>
      </c>
      <c r="C19" t="s">
        <v>20</v>
      </c>
      <c r="D19">
        <v>0</v>
      </c>
      <c r="E19">
        <v>1</v>
      </c>
      <c r="F19">
        <v>0</v>
      </c>
      <c r="G19">
        <v>43</v>
      </c>
      <c r="H19">
        <v>43</v>
      </c>
      <c r="I19">
        <v>43</v>
      </c>
      <c r="J19">
        <v>2</v>
      </c>
      <c r="K19">
        <v>2</v>
      </c>
      <c r="L19">
        <v>2</v>
      </c>
      <c r="M19">
        <v>5</v>
      </c>
    </row>
    <row r="20" spans="1:13" ht="16" x14ac:dyDescent="0.2">
      <c r="A20" t="s">
        <v>25</v>
      </c>
      <c r="B20">
        <v>1</v>
      </c>
      <c r="C20" t="s">
        <v>21</v>
      </c>
      <c r="D20">
        <v>0</v>
      </c>
      <c r="E20">
        <v>1</v>
      </c>
      <c r="F20">
        <v>0</v>
      </c>
      <c r="G20">
        <v>24</v>
      </c>
      <c r="H20">
        <v>24</v>
      </c>
      <c r="I20">
        <v>24</v>
      </c>
      <c r="J20">
        <v>1</v>
      </c>
      <c r="K20">
        <v>1</v>
      </c>
      <c r="L20">
        <v>1</v>
      </c>
      <c r="M20">
        <v>1</v>
      </c>
    </row>
    <row r="21" spans="1:13" ht="16" x14ac:dyDescent="0.2">
      <c r="A21" t="s">
        <v>25</v>
      </c>
      <c r="B21">
        <v>1</v>
      </c>
      <c r="C21" t="s">
        <v>45</v>
      </c>
      <c r="D21">
        <v>0</v>
      </c>
      <c r="E21">
        <v>1</v>
      </c>
      <c r="F21">
        <v>0</v>
      </c>
      <c r="G21">
        <v>36</v>
      </c>
      <c r="H21">
        <v>36</v>
      </c>
      <c r="I21">
        <v>36</v>
      </c>
      <c r="J21">
        <v>3</v>
      </c>
      <c r="K21">
        <v>3</v>
      </c>
      <c r="L21">
        <v>3</v>
      </c>
      <c r="M21">
        <v>4</v>
      </c>
    </row>
    <row r="22" spans="1:13" ht="16" x14ac:dyDescent="0.2">
      <c r="A22" t="s">
        <v>25</v>
      </c>
      <c r="B22">
        <v>2</v>
      </c>
      <c r="C22" t="s">
        <v>17</v>
      </c>
      <c r="D22">
        <v>1</v>
      </c>
      <c r="E22">
        <v>5</v>
      </c>
      <c r="F22">
        <v>5</v>
      </c>
      <c r="G22">
        <v>223.6</v>
      </c>
      <c r="H22">
        <v>394</v>
      </c>
      <c r="I22">
        <v>110</v>
      </c>
      <c r="J22">
        <v>2</v>
      </c>
      <c r="K22">
        <v>4</v>
      </c>
      <c r="L22">
        <v>1</v>
      </c>
      <c r="M22">
        <v>11</v>
      </c>
    </row>
    <row r="23" spans="1:13" ht="16" x14ac:dyDescent="0.2">
      <c r="A23" t="s">
        <v>25</v>
      </c>
      <c r="B23">
        <v>3</v>
      </c>
      <c r="C23" t="s">
        <v>16</v>
      </c>
      <c r="D23">
        <v>13</v>
      </c>
      <c r="E23">
        <v>52</v>
      </c>
      <c r="F23">
        <v>65</v>
      </c>
      <c r="G23">
        <v>205.28846153800001</v>
      </c>
      <c r="H23">
        <v>480</v>
      </c>
      <c r="I23">
        <v>13</v>
      </c>
      <c r="J23">
        <v>1</v>
      </c>
      <c r="K23">
        <v>3</v>
      </c>
      <c r="L23">
        <v>1</v>
      </c>
      <c r="M23">
        <v>169</v>
      </c>
    </row>
    <row r="24" spans="1:13" ht="16" x14ac:dyDescent="0.2"/>
    <row r="25" spans="1:13" ht="16" x14ac:dyDescent="0.2">
      <c r="A25" t="s">
        <v>26</v>
      </c>
      <c r="B25">
        <v>1</v>
      </c>
      <c r="C25" t="s">
        <v>16</v>
      </c>
      <c r="D25">
        <v>0</v>
      </c>
      <c r="E25">
        <v>1</v>
      </c>
      <c r="F25">
        <v>0</v>
      </c>
      <c r="G25">
        <v>546</v>
      </c>
      <c r="H25">
        <v>546</v>
      </c>
      <c r="I25">
        <v>546</v>
      </c>
      <c r="J25">
        <v>3</v>
      </c>
      <c r="K25">
        <v>3</v>
      </c>
      <c r="L25">
        <v>3</v>
      </c>
      <c r="M25">
        <v>7</v>
      </c>
    </row>
    <row r="26" spans="1:13" ht="16" x14ac:dyDescent="0.2">
      <c r="A26" t="s">
        <v>26</v>
      </c>
      <c r="B26">
        <v>1</v>
      </c>
      <c r="C26" t="s">
        <v>17</v>
      </c>
      <c r="D26">
        <v>0</v>
      </c>
      <c r="E26">
        <v>1</v>
      </c>
      <c r="F26">
        <v>0</v>
      </c>
      <c r="G26">
        <v>39</v>
      </c>
      <c r="H26">
        <v>39</v>
      </c>
      <c r="I26">
        <v>39</v>
      </c>
      <c r="J26">
        <v>3</v>
      </c>
      <c r="K26">
        <v>3</v>
      </c>
      <c r="L26">
        <v>3</v>
      </c>
      <c r="M26">
        <v>6</v>
      </c>
    </row>
    <row r="27" spans="1:13" ht="16" x14ac:dyDescent="0.2">
      <c r="A27" t="s">
        <v>26</v>
      </c>
      <c r="B27">
        <v>1</v>
      </c>
      <c r="C27" t="s">
        <v>18</v>
      </c>
      <c r="D27">
        <v>0</v>
      </c>
      <c r="E27">
        <v>1</v>
      </c>
      <c r="F27">
        <v>0</v>
      </c>
      <c r="G27">
        <v>58</v>
      </c>
      <c r="H27">
        <v>58</v>
      </c>
      <c r="I27">
        <v>58</v>
      </c>
      <c r="J27">
        <v>3</v>
      </c>
      <c r="K27">
        <v>3</v>
      </c>
      <c r="L27">
        <v>3</v>
      </c>
      <c r="M27">
        <v>3</v>
      </c>
    </row>
    <row r="28" spans="1:13" ht="16" x14ac:dyDescent="0.2">
      <c r="A28" t="s">
        <v>26</v>
      </c>
      <c r="B28">
        <v>1</v>
      </c>
      <c r="C28" t="s">
        <v>19</v>
      </c>
      <c r="D28">
        <v>0</v>
      </c>
      <c r="E28">
        <v>1</v>
      </c>
      <c r="F28">
        <v>0</v>
      </c>
      <c r="G28">
        <v>22</v>
      </c>
      <c r="H28">
        <v>22</v>
      </c>
      <c r="I28">
        <v>22</v>
      </c>
      <c r="J28">
        <v>1</v>
      </c>
      <c r="K28">
        <v>1</v>
      </c>
      <c r="L28">
        <v>1</v>
      </c>
      <c r="M28">
        <v>2</v>
      </c>
    </row>
    <row r="29" spans="1:13" ht="16" x14ac:dyDescent="0.2">
      <c r="A29" t="s">
        <v>26</v>
      </c>
      <c r="B29">
        <v>1</v>
      </c>
      <c r="C29" t="s">
        <v>20</v>
      </c>
      <c r="D29">
        <v>0</v>
      </c>
      <c r="E29">
        <v>1</v>
      </c>
      <c r="F29">
        <v>0</v>
      </c>
      <c r="G29">
        <v>553</v>
      </c>
      <c r="H29">
        <v>553</v>
      </c>
      <c r="I29">
        <v>553</v>
      </c>
      <c r="J29">
        <v>2</v>
      </c>
      <c r="K29">
        <v>2</v>
      </c>
      <c r="L29">
        <v>2</v>
      </c>
      <c r="M29">
        <v>1</v>
      </c>
    </row>
    <row r="30" spans="1:13" ht="16" x14ac:dyDescent="0.2">
      <c r="A30" t="s">
        <v>26</v>
      </c>
      <c r="B30">
        <v>1</v>
      </c>
      <c r="C30" t="s">
        <v>21</v>
      </c>
      <c r="D30">
        <v>0</v>
      </c>
      <c r="E30">
        <v>1</v>
      </c>
      <c r="F30">
        <v>0</v>
      </c>
      <c r="G30">
        <v>25</v>
      </c>
      <c r="H30">
        <v>25</v>
      </c>
      <c r="I30">
        <v>25</v>
      </c>
      <c r="J30">
        <v>1</v>
      </c>
      <c r="K30">
        <v>1</v>
      </c>
      <c r="L30">
        <v>1</v>
      </c>
      <c r="M30">
        <v>5</v>
      </c>
    </row>
    <row r="31" spans="1:13" ht="16" x14ac:dyDescent="0.2">
      <c r="A31" t="s">
        <v>26</v>
      </c>
      <c r="B31">
        <v>1</v>
      </c>
      <c r="C31" t="s">
        <v>45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ht="16" x14ac:dyDescent="0.2">
      <c r="A32" t="s">
        <v>26</v>
      </c>
      <c r="B32">
        <v>2</v>
      </c>
      <c r="C32" t="s">
        <v>17</v>
      </c>
      <c r="D32">
        <v>1</v>
      </c>
      <c r="E32">
        <v>5</v>
      </c>
      <c r="F32">
        <v>5</v>
      </c>
      <c r="G32">
        <v>127.6</v>
      </c>
      <c r="H32">
        <v>189</v>
      </c>
      <c r="I32">
        <v>110</v>
      </c>
      <c r="J32">
        <v>2</v>
      </c>
      <c r="K32">
        <v>3</v>
      </c>
      <c r="L32">
        <v>1</v>
      </c>
      <c r="M32">
        <v>28</v>
      </c>
    </row>
    <row r="33" spans="1:13" ht="16" x14ac:dyDescent="0.2">
      <c r="A33" t="s">
        <v>26</v>
      </c>
      <c r="B33">
        <v>3</v>
      </c>
      <c r="C33" t="s">
        <v>16</v>
      </c>
      <c r="D33">
        <v>13</v>
      </c>
      <c r="E33">
        <v>52</v>
      </c>
      <c r="F33">
        <v>65</v>
      </c>
      <c r="G33">
        <v>319.55769230800001</v>
      </c>
      <c r="H33">
        <v>672</v>
      </c>
      <c r="I33">
        <v>1</v>
      </c>
      <c r="J33">
        <v>1</v>
      </c>
      <c r="K33">
        <v>4</v>
      </c>
      <c r="L33">
        <v>1</v>
      </c>
      <c r="M33">
        <v>212</v>
      </c>
    </row>
    <row r="34" spans="1:13" ht="16" x14ac:dyDescent="0.2"/>
    <row r="35" spans="1:13" ht="16" x14ac:dyDescent="0.2">
      <c r="A35" t="s">
        <v>27</v>
      </c>
      <c r="B35">
        <v>1</v>
      </c>
      <c r="C35" t="s">
        <v>16</v>
      </c>
      <c r="D35">
        <v>0</v>
      </c>
      <c r="E35">
        <v>1</v>
      </c>
      <c r="F35">
        <v>0</v>
      </c>
      <c r="G35">
        <v>24</v>
      </c>
      <c r="H35">
        <v>24</v>
      </c>
      <c r="I35">
        <v>24</v>
      </c>
      <c r="J35">
        <v>2</v>
      </c>
      <c r="K35">
        <v>2</v>
      </c>
      <c r="L35">
        <v>2</v>
      </c>
      <c r="M35">
        <v>4</v>
      </c>
    </row>
    <row r="36" spans="1:13" ht="16" x14ac:dyDescent="0.2">
      <c r="A36" t="s">
        <v>27</v>
      </c>
      <c r="B36">
        <v>1</v>
      </c>
      <c r="C36" t="s">
        <v>17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3</v>
      </c>
    </row>
    <row r="37" spans="1:13" ht="16" x14ac:dyDescent="0.2">
      <c r="A37" t="s">
        <v>27</v>
      </c>
      <c r="B37">
        <v>1</v>
      </c>
      <c r="C37" t="s">
        <v>18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2</v>
      </c>
      <c r="K37">
        <v>2</v>
      </c>
      <c r="L37">
        <v>2</v>
      </c>
      <c r="M37">
        <v>4</v>
      </c>
    </row>
    <row r="38" spans="1:13" ht="16" x14ac:dyDescent="0.2">
      <c r="A38" t="s">
        <v>27</v>
      </c>
      <c r="B38">
        <v>1</v>
      </c>
      <c r="C38" t="s">
        <v>19</v>
      </c>
      <c r="D38">
        <v>0</v>
      </c>
      <c r="E38">
        <v>1</v>
      </c>
      <c r="F38">
        <v>0</v>
      </c>
      <c r="G38">
        <v>43</v>
      </c>
      <c r="H38">
        <v>43</v>
      </c>
      <c r="I38">
        <v>43</v>
      </c>
      <c r="J38">
        <v>2</v>
      </c>
      <c r="K38">
        <v>2</v>
      </c>
      <c r="L38">
        <v>2</v>
      </c>
      <c r="M38">
        <v>5</v>
      </c>
    </row>
    <row r="39" spans="1:13" ht="16" x14ac:dyDescent="0.2">
      <c r="A39" t="s">
        <v>27</v>
      </c>
      <c r="B39">
        <v>1</v>
      </c>
      <c r="C39" t="s">
        <v>20</v>
      </c>
      <c r="D39">
        <v>0</v>
      </c>
      <c r="E39">
        <v>1</v>
      </c>
      <c r="F39">
        <v>0</v>
      </c>
      <c r="G39">
        <v>136</v>
      </c>
      <c r="H39">
        <v>136</v>
      </c>
      <c r="I39">
        <v>136</v>
      </c>
      <c r="J39">
        <v>1</v>
      </c>
      <c r="K39">
        <v>1</v>
      </c>
      <c r="L39">
        <v>1</v>
      </c>
      <c r="M39">
        <v>1</v>
      </c>
    </row>
    <row r="40" spans="1:13" ht="16" x14ac:dyDescent="0.2">
      <c r="A40" t="s">
        <v>27</v>
      </c>
      <c r="B40">
        <v>1</v>
      </c>
      <c r="C40" t="s">
        <v>21</v>
      </c>
      <c r="D40">
        <v>0</v>
      </c>
      <c r="E40">
        <v>1</v>
      </c>
      <c r="F40">
        <v>0</v>
      </c>
      <c r="G40">
        <v>110</v>
      </c>
      <c r="H40">
        <v>110</v>
      </c>
      <c r="I40">
        <v>110</v>
      </c>
      <c r="J40">
        <v>2</v>
      </c>
      <c r="K40">
        <v>2</v>
      </c>
      <c r="L40">
        <v>2</v>
      </c>
      <c r="M40">
        <v>11</v>
      </c>
    </row>
    <row r="41" spans="1:13" ht="16" x14ac:dyDescent="0.2">
      <c r="A41" t="s">
        <v>27</v>
      </c>
      <c r="B41">
        <v>1</v>
      </c>
      <c r="C41" t="s">
        <v>45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10</v>
      </c>
    </row>
    <row r="42" spans="1:13" ht="16" x14ac:dyDescent="0.2">
      <c r="A42" t="s">
        <v>27</v>
      </c>
      <c r="B42">
        <v>2</v>
      </c>
      <c r="C42" t="s">
        <v>17</v>
      </c>
      <c r="D42">
        <v>1</v>
      </c>
      <c r="E42">
        <v>5</v>
      </c>
      <c r="F42">
        <v>5</v>
      </c>
      <c r="G42">
        <v>92.6</v>
      </c>
      <c r="H42">
        <v>326</v>
      </c>
      <c r="I42">
        <v>0</v>
      </c>
      <c r="J42">
        <v>1</v>
      </c>
      <c r="K42">
        <v>2</v>
      </c>
      <c r="L42">
        <v>1</v>
      </c>
      <c r="M42">
        <v>22</v>
      </c>
    </row>
    <row r="43" spans="1:13" ht="16" x14ac:dyDescent="0.2">
      <c r="A43" t="s">
        <v>27</v>
      </c>
      <c r="B43">
        <v>3</v>
      </c>
      <c r="C43" t="s">
        <v>16</v>
      </c>
      <c r="D43">
        <v>13</v>
      </c>
      <c r="E43">
        <v>52</v>
      </c>
      <c r="F43">
        <v>65</v>
      </c>
      <c r="G43">
        <v>243.63461538499999</v>
      </c>
      <c r="H43">
        <v>557</v>
      </c>
      <c r="I43">
        <v>12</v>
      </c>
      <c r="J43">
        <v>1</v>
      </c>
      <c r="K43">
        <v>3</v>
      </c>
      <c r="L43">
        <v>1</v>
      </c>
      <c r="M43">
        <v>342</v>
      </c>
    </row>
    <row r="44" spans="1:13" ht="16" x14ac:dyDescent="0.2"/>
    <row r="45" spans="1:13" ht="16" x14ac:dyDescent="0.2">
      <c r="A45" t="s">
        <v>28</v>
      </c>
      <c r="B45">
        <v>1</v>
      </c>
      <c r="C45" t="s">
        <v>16</v>
      </c>
      <c r="D45">
        <v>1</v>
      </c>
      <c r="E45">
        <v>0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ht="16" x14ac:dyDescent="0.2">
      <c r="A46" t="s">
        <v>28</v>
      </c>
      <c r="B46">
        <v>1</v>
      </c>
      <c r="C46" t="s">
        <v>17</v>
      </c>
      <c r="D46">
        <v>1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ht="16" x14ac:dyDescent="0.2">
      <c r="A47" t="s">
        <v>28</v>
      </c>
      <c r="B47">
        <v>1</v>
      </c>
      <c r="C47" t="s">
        <v>18</v>
      </c>
      <c r="D47">
        <v>1</v>
      </c>
      <c r="E47">
        <v>0</v>
      </c>
      <c r="F47">
        <v>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ht="16" x14ac:dyDescent="0.2">
      <c r="A48" t="s">
        <v>28</v>
      </c>
      <c r="B48">
        <v>1</v>
      </c>
      <c r="C48" t="s">
        <v>19</v>
      </c>
      <c r="D48">
        <v>1</v>
      </c>
      <c r="E48">
        <v>0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ht="16" x14ac:dyDescent="0.2">
      <c r="A49" t="s">
        <v>28</v>
      </c>
      <c r="B49">
        <v>1</v>
      </c>
      <c r="C49" t="s">
        <v>20</v>
      </c>
      <c r="D49">
        <v>1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ht="16" x14ac:dyDescent="0.2">
      <c r="A50" t="s">
        <v>28</v>
      </c>
      <c r="B50">
        <v>1</v>
      </c>
      <c r="C50" t="s">
        <v>21</v>
      </c>
      <c r="D50">
        <v>1</v>
      </c>
      <c r="E50">
        <v>0</v>
      </c>
      <c r="F50">
        <v>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ht="16" x14ac:dyDescent="0.2">
      <c r="A51" t="s">
        <v>28</v>
      </c>
      <c r="B51">
        <v>1</v>
      </c>
      <c r="C51" t="s">
        <v>45</v>
      </c>
      <c r="D51">
        <v>1</v>
      </c>
      <c r="E51">
        <v>0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ht="16" x14ac:dyDescent="0.2">
      <c r="A52" t="s">
        <v>28</v>
      </c>
      <c r="B52">
        <v>2</v>
      </c>
      <c r="C52" t="s">
        <v>17</v>
      </c>
      <c r="D52">
        <v>1</v>
      </c>
      <c r="E52">
        <v>5</v>
      </c>
      <c r="F52">
        <v>5</v>
      </c>
      <c r="G52">
        <v>96.6</v>
      </c>
      <c r="H52">
        <v>187</v>
      </c>
      <c r="I52">
        <v>0</v>
      </c>
      <c r="J52">
        <v>2</v>
      </c>
      <c r="K52">
        <v>3</v>
      </c>
      <c r="L52">
        <v>1</v>
      </c>
      <c r="M52">
        <v>32</v>
      </c>
    </row>
    <row r="53" spans="1:13" ht="16" x14ac:dyDescent="0.2">
      <c r="A53" t="s">
        <v>28</v>
      </c>
      <c r="B53">
        <v>3</v>
      </c>
      <c r="C53" t="s">
        <v>16</v>
      </c>
      <c r="D53">
        <v>13</v>
      </c>
      <c r="E53">
        <v>52</v>
      </c>
      <c r="F53">
        <v>65</v>
      </c>
      <c r="G53">
        <v>197.34615384599999</v>
      </c>
      <c r="H53">
        <v>463</v>
      </c>
      <c r="I53">
        <v>14</v>
      </c>
      <c r="J53">
        <v>1</v>
      </c>
      <c r="K53">
        <v>3</v>
      </c>
      <c r="L53">
        <v>1</v>
      </c>
      <c r="M53">
        <v>210</v>
      </c>
    </row>
    <row r="55" spans="1:13" ht="16" x14ac:dyDescent="0.2">
      <c r="A55" t="s">
        <v>29</v>
      </c>
      <c r="B55">
        <v>1</v>
      </c>
      <c r="C55" t="s">
        <v>16</v>
      </c>
      <c r="D55">
        <v>0</v>
      </c>
      <c r="E55">
        <v>1</v>
      </c>
      <c r="F55">
        <v>0</v>
      </c>
      <c r="G55">
        <v>191</v>
      </c>
      <c r="H55">
        <v>191</v>
      </c>
      <c r="I55">
        <v>191</v>
      </c>
      <c r="J55">
        <v>3</v>
      </c>
      <c r="K55">
        <v>3</v>
      </c>
      <c r="L55">
        <v>3</v>
      </c>
      <c r="M55">
        <v>4</v>
      </c>
    </row>
    <row r="56" spans="1:13" ht="16" x14ac:dyDescent="0.2">
      <c r="A56" t="s">
        <v>29</v>
      </c>
      <c r="B56">
        <v>1</v>
      </c>
      <c r="C56" t="s">
        <v>17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</row>
    <row r="57" spans="1:13" ht="16" x14ac:dyDescent="0.2">
      <c r="A57" t="s">
        <v>29</v>
      </c>
      <c r="B57">
        <v>1</v>
      </c>
      <c r="C57" t="s">
        <v>18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0</v>
      </c>
    </row>
    <row r="58" spans="1:13" ht="16" x14ac:dyDescent="0.2">
      <c r="A58" t="s">
        <v>29</v>
      </c>
      <c r="B58">
        <v>1</v>
      </c>
      <c r="C58" t="s">
        <v>19</v>
      </c>
      <c r="D58">
        <v>0</v>
      </c>
      <c r="E58">
        <v>1</v>
      </c>
      <c r="F58">
        <v>0</v>
      </c>
      <c r="G58">
        <v>113</v>
      </c>
      <c r="H58">
        <v>113</v>
      </c>
      <c r="I58">
        <v>113</v>
      </c>
      <c r="J58">
        <v>2</v>
      </c>
      <c r="K58">
        <v>2</v>
      </c>
      <c r="L58">
        <v>2</v>
      </c>
      <c r="M58">
        <v>5</v>
      </c>
    </row>
    <row r="59" spans="1:13" ht="16" x14ac:dyDescent="0.2">
      <c r="A59" t="s">
        <v>29</v>
      </c>
      <c r="B59">
        <v>1</v>
      </c>
      <c r="C59" t="s">
        <v>20</v>
      </c>
      <c r="D59">
        <v>0</v>
      </c>
      <c r="E59">
        <v>1</v>
      </c>
      <c r="F59">
        <v>0</v>
      </c>
      <c r="G59">
        <v>137</v>
      </c>
      <c r="H59">
        <v>137</v>
      </c>
      <c r="I59">
        <v>137</v>
      </c>
      <c r="J59">
        <v>2</v>
      </c>
      <c r="K59">
        <v>2</v>
      </c>
      <c r="L59">
        <v>2</v>
      </c>
      <c r="M59">
        <v>5</v>
      </c>
    </row>
    <row r="60" spans="1:13" ht="16" x14ac:dyDescent="0.2">
      <c r="A60" t="s">
        <v>29</v>
      </c>
      <c r="B60">
        <v>1</v>
      </c>
      <c r="C60" t="s">
        <v>21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7</v>
      </c>
    </row>
    <row r="61" spans="1:13" ht="16" x14ac:dyDescent="0.2">
      <c r="A61" t="s">
        <v>29</v>
      </c>
      <c r="B61">
        <v>1</v>
      </c>
      <c r="C61" t="s">
        <v>45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2</v>
      </c>
      <c r="K61">
        <v>2</v>
      </c>
      <c r="L61">
        <v>2</v>
      </c>
      <c r="M61">
        <v>4</v>
      </c>
    </row>
    <row r="62" spans="1:13" ht="16" x14ac:dyDescent="0.2">
      <c r="A62" t="s">
        <v>29</v>
      </c>
      <c r="B62">
        <v>2</v>
      </c>
      <c r="C62" t="s">
        <v>17</v>
      </c>
      <c r="D62">
        <v>1</v>
      </c>
      <c r="E62">
        <v>5</v>
      </c>
      <c r="F62">
        <v>5</v>
      </c>
      <c r="G62">
        <v>61</v>
      </c>
      <c r="H62">
        <v>273</v>
      </c>
      <c r="I62">
        <v>0</v>
      </c>
      <c r="J62">
        <v>1</v>
      </c>
      <c r="K62">
        <v>3</v>
      </c>
      <c r="L62">
        <v>1</v>
      </c>
      <c r="M62">
        <v>8</v>
      </c>
    </row>
    <row r="63" spans="1:13" ht="16" x14ac:dyDescent="0.2">
      <c r="A63" t="s">
        <v>29</v>
      </c>
      <c r="B63">
        <v>3</v>
      </c>
      <c r="C63" t="s">
        <v>16</v>
      </c>
      <c r="D63">
        <v>13</v>
      </c>
      <c r="E63">
        <v>0</v>
      </c>
      <c r="F63">
        <v>65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5" spans="1:13" ht="16" x14ac:dyDescent="0.2">
      <c r="A65" t="s">
        <v>30</v>
      </c>
      <c r="B65">
        <v>1</v>
      </c>
      <c r="C65" t="s">
        <v>16</v>
      </c>
      <c r="D65">
        <v>0</v>
      </c>
      <c r="E65">
        <v>1</v>
      </c>
      <c r="F65">
        <v>0</v>
      </c>
      <c r="G65">
        <v>321</v>
      </c>
      <c r="H65">
        <v>321</v>
      </c>
      <c r="I65">
        <v>321</v>
      </c>
      <c r="J65">
        <v>3</v>
      </c>
      <c r="K65">
        <v>3</v>
      </c>
      <c r="L65">
        <v>3</v>
      </c>
      <c r="M65">
        <v>3</v>
      </c>
    </row>
    <row r="66" spans="1:13" ht="16" x14ac:dyDescent="0.2">
      <c r="A66" t="s">
        <v>30</v>
      </c>
      <c r="B66">
        <v>1</v>
      </c>
      <c r="C66" t="s">
        <v>17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3</v>
      </c>
      <c r="K66">
        <v>3</v>
      </c>
      <c r="L66">
        <v>3</v>
      </c>
      <c r="M66">
        <v>5</v>
      </c>
    </row>
    <row r="67" spans="1:13" ht="16" x14ac:dyDescent="0.2">
      <c r="A67" t="s">
        <v>30</v>
      </c>
      <c r="B67">
        <v>1</v>
      </c>
      <c r="C67" t="s">
        <v>18</v>
      </c>
      <c r="D67">
        <v>0</v>
      </c>
      <c r="E67">
        <v>1</v>
      </c>
      <c r="F67">
        <v>0</v>
      </c>
      <c r="G67">
        <v>58</v>
      </c>
      <c r="H67">
        <v>58</v>
      </c>
      <c r="I67">
        <v>58</v>
      </c>
      <c r="J67">
        <v>2</v>
      </c>
      <c r="K67">
        <v>2</v>
      </c>
      <c r="L67">
        <v>2</v>
      </c>
      <c r="M67">
        <v>4</v>
      </c>
    </row>
    <row r="68" spans="1:13" ht="16" x14ac:dyDescent="0.2">
      <c r="A68" t="s">
        <v>30</v>
      </c>
      <c r="B68">
        <v>1</v>
      </c>
      <c r="C68" t="s">
        <v>19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2</v>
      </c>
    </row>
    <row r="69" spans="1:13" ht="16" x14ac:dyDescent="0.2">
      <c r="A69" t="s">
        <v>30</v>
      </c>
      <c r="B69">
        <v>1</v>
      </c>
      <c r="C69" t="s">
        <v>20</v>
      </c>
      <c r="D69">
        <v>0</v>
      </c>
      <c r="E69">
        <v>1</v>
      </c>
      <c r="F69">
        <v>0</v>
      </c>
      <c r="G69">
        <v>260</v>
      </c>
      <c r="H69">
        <v>260</v>
      </c>
      <c r="I69">
        <v>260</v>
      </c>
      <c r="J69">
        <v>3</v>
      </c>
      <c r="K69">
        <v>3</v>
      </c>
      <c r="L69">
        <v>3</v>
      </c>
      <c r="M69">
        <v>4</v>
      </c>
    </row>
    <row r="70" spans="1:13" ht="16" x14ac:dyDescent="0.2">
      <c r="A70" t="s">
        <v>30</v>
      </c>
      <c r="B70">
        <v>1</v>
      </c>
      <c r="C70" t="s">
        <v>21</v>
      </c>
      <c r="D70">
        <v>0</v>
      </c>
      <c r="E70">
        <v>1</v>
      </c>
      <c r="F70">
        <v>0</v>
      </c>
      <c r="G70">
        <v>188</v>
      </c>
      <c r="H70">
        <v>188</v>
      </c>
      <c r="I70">
        <v>188</v>
      </c>
      <c r="J70">
        <v>2</v>
      </c>
      <c r="K70">
        <v>2</v>
      </c>
      <c r="L70">
        <v>2</v>
      </c>
      <c r="M70">
        <v>1</v>
      </c>
    </row>
    <row r="71" spans="1:13" ht="16" x14ac:dyDescent="0.2">
      <c r="A71" t="s">
        <v>30</v>
      </c>
      <c r="B71">
        <v>1</v>
      </c>
      <c r="C71" t="s">
        <v>45</v>
      </c>
      <c r="D71">
        <v>0</v>
      </c>
      <c r="E71">
        <v>1</v>
      </c>
      <c r="F71">
        <v>0</v>
      </c>
      <c r="G71">
        <v>266</v>
      </c>
      <c r="H71">
        <v>266</v>
      </c>
      <c r="I71">
        <v>266</v>
      </c>
      <c r="J71">
        <v>4</v>
      </c>
      <c r="K71">
        <v>4</v>
      </c>
      <c r="L71">
        <v>4</v>
      </c>
      <c r="M71">
        <v>3</v>
      </c>
    </row>
    <row r="72" spans="1:13" ht="16" x14ac:dyDescent="0.2">
      <c r="A72" t="s">
        <v>30</v>
      </c>
      <c r="B72">
        <v>2</v>
      </c>
      <c r="C72" t="s">
        <v>17</v>
      </c>
      <c r="D72">
        <v>1</v>
      </c>
      <c r="E72">
        <v>5</v>
      </c>
      <c r="F72">
        <v>5</v>
      </c>
      <c r="G72">
        <v>194.4</v>
      </c>
      <c r="H72">
        <v>325</v>
      </c>
      <c r="I72">
        <v>0</v>
      </c>
      <c r="J72">
        <v>1</v>
      </c>
      <c r="K72">
        <v>3</v>
      </c>
      <c r="L72">
        <v>1</v>
      </c>
      <c r="M72">
        <v>14</v>
      </c>
    </row>
    <row r="73" spans="1:13" ht="16" x14ac:dyDescent="0.2">
      <c r="A73" t="s">
        <v>30</v>
      </c>
      <c r="B73">
        <v>3</v>
      </c>
      <c r="C73" t="s">
        <v>16</v>
      </c>
      <c r="D73">
        <v>13</v>
      </c>
      <c r="E73">
        <v>52</v>
      </c>
      <c r="F73">
        <v>65</v>
      </c>
      <c r="G73">
        <v>211.90384615400001</v>
      </c>
      <c r="H73">
        <v>583</v>
      </c>
      <c r="I73">
        <v>0</v>
      </c>
      <c r="J73">
        <v>1</v>
      </c>
      <c r="K73">
        <v>3</v>
      </c>
      <c r="L73">
        <v>1</v>
      </c>
      <c r="M73">
        <v>407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6FBC-818D-2849-B10D-D2A866AE9AE2}">
  <dimension ref="A1:O102"/>
  <sheetViews>
    <sheetView workbookViewId="0">
      <selection activeCell="F1" sqref="F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9</v>
      </c>
      <c r="F2">
        <v>9</v>
      </c>
      <c r="G2">
        <v>69.95</v>
      </c>
      <c r="H2">
        <v>155.444444444</v>
      </c>
      <c r="I2">
        <v>29</v>
      </c>
      <c r="J2">
        <v>2</v>
      </c>
      <c r="K2">
        <v>3</v>
      </c>
      <c r="L2">
        <v>2</v>
      </c>
      <c r="M2">
        <v>7</v>
      </c>
      <c r="N2">
        <v>0</v>
      </c>
      <c r="O2">
        <v>24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9</v>
      </c>
      <c r="F3">
        <v>9</v>
      </c>
      <c r="G3">
        <v>145.1875</v>
      </c>
      <c r="H3">
        <v>258.11111111100001</v>
      </c>
      <c r="I3">
        <v>186</v>
      </c>
      <c r="J3">
        <v>1</v>
      </c>
      <c r="K3">
        <v>3</v>
      </c>
      <c r="L3">
        <v>0</v>
      </c>
      <c r="M3">
        <v>0</v>
      </c>
      <c r="N3">
        <v>0</v>
      </c>
      <c r="O3">
        <v>0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9</v>
      </c>
      <c r="F4">
        <v>9</v>
      </c>
      <c r="G4">
        <v>145.875</v>
      </c>
      <c r="H4">
        <v>259.33333333299998</v>
      </c>
      <c r="I4">
        <v>251</v>
      </c>
      <c r="J4">
        <v>1</v>
      </c>
      <c r="K4">
        <v>3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8</v>
      </c>
      <c r="F5">
        <v>9</v>
      </c>
      <c r="G5">
        <v>147.64285714299999</v>
      </c>
      <c r="H5">
        <v>258.375</v>
      </c>
      <c r="I5">
        <v>403</v>
      </c>
      <c r="J5">
        <v>1</v>
      </c>
      <c r="K5">
        <v>3</v>
      </c>
      <c r="L5">
        <v>1</v>
      </c>
      <c r="M5">
        <v>5</v>
      </c>
      <c r="N5">
        <v>0</v>
      </c>
      <c r="O5">
        <v>17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9</v>
      </c>
      <c r="F6">
        <v>9</v>
      </c>
      <c r="G6">
        <v>194.625</v>
      </c>
      <c r="H6">
        <v>346</v>
      </c>
      <c r="I6">
        <v>98</v>
      </c>
      <c r="J6">
        <v>1</v>
      </c>
      <c r="K6">
        <v>3</v>
      </c>
      <c r="L6">
        <v>1</v>
      </c>
      <c r="M6">
        <v>4</v>
      </c>
      <c r="N6">
        <v>0</v>
      </c>
      <c r="O6">
        <v>17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8</v>
      </c>
      <c r="F7">
        <v>9</v>
      </c>
      <c r="G7">
        <v>168</v>
      </c>
      <c r="H7">
        <v>252</v>
      </c>
      <c r="I7">
        <v>23</v>
      </c>
      <c r="J7">
        <v>1</v>
      </c>
      <c r="K7">
        <v>2</v>
      </c>
      <c r="L7">
        <v>1</v>
      </c>
      <c r="M7">
        <v>4</v>
      </c>
      <c r="N7">
        <v>0</v>
      </c>
      <c r="O7">
        <v>18</v>
      </c>
    </row>
    <row r="8" spans="1:15" x14ac:dyDescent="0.2">
      <c r="A8" t="s">
        <v>15</v>
      </c>
      <c r="B8">
        <v>2</v>
      </c>
      <c r="C8" t="s">
        <v>17</v>
      </c>
      <c r="D8">
        <v>7</v>
      </c>
      <c r="E8">
        <v>45</v>
      </c>
      <c r="F8">
        <v>63</v>
      </c>
      <c r="G8">
        <v>291.48275862100002</v>
      </c>
      <c r="H8">
        <v>563.53333333299997</v>
      </c>
      <c r="I8">
        <v>648</v>
      </c>
      <c r="J8">
        <v>1</v>
      </c>
      <c r="K8">
        <v>4</v>
      </c>
      <c r="L8">
        <v>7</v>
      </c>
      <c r="M8">
        <v>18</v>
      </c>
      <c r="N8">
        <v>0</v>
      </c>
      <c r="O8">
        <v>70</v>
      </c>
    </row>
    <row r="9" spans="1:15" x14ac:dyDescent="0.2">
      <c r="A9" t="s">
        <v>15</v>
      </c>
      <c r="B9">
        <v>3</v>
      </c>
      <c r="C9" t="s">
        <v>16</v>
      </c>
      <c r="D9">
        <v>91</v>
      </c>
      <c r="E9">
        <v>817</v>
      </c>
      <c r="F9">
        <v>819</v>
      </c>
      <c r="G9">
        <v>109.023432923</v>
      </c>
      <c r="H9">
        <v>227.788249694</v>
      </c>
      <c r="I9">
        <v>437</v>
      </c>
      <c r="J9">
        <v>2</v>
      </c>
      <c r="K9">
        <v>5</v>
      </c>
      <c r="L9">
        <v>364</v>
      </c>
      <c r="M9">
        <v>701</v>
      </c>
      <c r="N9">
        <v>0</v>
      </c>
      <c r="O9">
        <v>3649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22</v>
      </c>
      <c r="H13" t="s">
        <v>8</v>
      </c>
      <c r="I13" t="s">
        <v>23</v>
      </c>
      <c r="J13" t="s">
        <v>9</v>
      </c>
      <c r="K13" t="s">
        <v>10</v>
      </c>
      <c r="L13" t="s">
        <v>24</v>
      </c>
      <c r="M13" t="s">
        <v>14</v>
      </c>
    </row>
    <row r="14" spans="1:15" x14ac:dyDescent="0.2">
      <c r="A14" t="s">
        <v>70</v>
      </c>
      <c r="B14">
        <v>1</v>
      </c>
      <c r="C14" t="s">
        <v>16</v>
      </c>
      <c r="D14">
        <v>0</v>
      </c>
      <c r="E14">
        <v>1</v>
      </c>
      <c r="F14">
        <v>0</v>
      </c>
      <c r="G14">
        <v>92</v>
      </c>
      <c r="H14">
        <v>92</v>
      </c>
      <c r="I14">
        <v>92</v>
      </c>
      <c r="J14">
        <v>2</v>
      </c>
      <c r="K14">
        <v>2</v>
      </c>
      <c r="L14">
        <v>2</v>
      </c>
      <c r="M14">
        <v>7</v>
      </c>
    </row>
    <row r="15" spans="1:15" x14ac:dyDescent="0.2">
      <c r="A15" t="s">
        <v>70</v>
      </c>
      <c r="B15">
        <v>1</v>
      </c>
      <c r="C15" t="s">
        <v>17</v>
      </c>
      <c r="D15">
        <v>0</v>
      </c>
      <c r="E15">
        <v>1</v>
      </c>
      <c r="F15">
        <v>0</v>
      </c>
      <c r="G15">
        <v>101</v>
      </c>
      <c r="H15">
        <v>101</v>
      </c>
      <c r="I15">
        <v>101</v>
      </c>
      <c r="J15">
        <v>1</v>
      </c>
      <c r="K15">
        <v>1</v>
      </c>
      <c r="L15">
        <v>1</v>
      </c>
      <c r="M15">
        <v>0</v>
      </c>
    </row>
    <row r="16" spans="1:15" x14ac:dyDescent="0.2">
      <c r="A16" t="s">
        <v>70</v>
      </c>
      <c r="B16">
        <v>1</v>
      </c>
      <c r="C16" t="s">
        <v>18</v>
      </c>
      <c r="D16">
        <v>0</v>
      </c>
      <c r="E16">
        <v>1</v>
      </c>
      <c r="F16">
        <v>0</v>
      </c>
      <c r="G16">
        <v>100</v>
      </c>
      <c r="H16">
        <v>100</v>
      </c>
      <c r="I16">
        <v>100</v>
      </c>
      <c r="J16">
        <v>1</v>
      </c>
      <c r="K16">
        <v>1</v>
      </c>
      <c r="L16">
        <v>1</v>
      </c>
      <c r="M16">
        <v>0</v>
      </c>
    </row>
    <row r="17" spans="1:13" x14ac:dyDescent="0.2">
      <c r="A17" t="s">
        <v>70</v>
      </c>
      <c r="B17">
        <v>1</v>
      </c>
      <c r="C17" t="s">
        <v>19</v>
      </c>
      <c r="D17">
        <v>0</v>
      </c>
      <c r="E17">
        <v>1</v>
      </c>
      <c r="F17">
        <v>0</v>
      </c>
      <c r="G17">
        <v>244</v>
      </c>
      <c r="H17">
        <v>244</v>
      </c>
      <c r="I17">
        <v>244</v>
      </c>
      <c r="J17">
        <v>2</v>
      </c>
      <c r="K17">
        <v>2</v>
      </c>
      <c r="L17">
        <v>2</v>
      </c>
      <c r="M17">
        <v>3</v>
      </c>
    </row>
    <row r="18" spans="1:13" x14ac:dyDescent="0.2">
      <c r="A18" t="s">
        <v>70</v>
      </c>
      <c r="B18">
        <v>1</v>
      </c>
      <c r="C18" t="s">
        <v>20</v>
      </c>
      <c r="D18">
        <v>0</v>
      </c>
      <c r="E18">
        <v>1</v>
      </c>
      <c r="F18">
        <v>0</v>
      </c>
      <c r="G18">
        <v>322</v>
      </c>
      <c r="H18">
        <v>322</v>
      </c>
      <c r="I18">
        <v>322</v>
      </c>
      <c r="J18">
        <v>2</v>
      </c>
      <c r="K18">
        <v>2</v>
      </c>
      <c r="L18">
        <v>2</v>
      </c>
      <c r="M18">
        <v>2</v>
      </c>
    </row>
    <row r="19" spans="1:13" x14ac:dyDescent="0.2">
      <c r="A19" t="s">
        <v>70</v>
      </c>
      <c r="B19">
        <v>1</v>
      </c>
      <c r="C19" t="s">
        <v>21</v>
      </c>
      <c r="D19">
        <v>0</v>
      </c>
      <c r="E19">
        <v>1</v>
      </c>
      <c r="F19">
        <v>0</v>
      </c>
      <c r="G19">
        <v>507</v>
      </c>
      <c r="H19">
        <v>507</v>
      </c>
      <c r="I19">
        <v>507</v>
      </c>
      <c r="J19">
        <v>2</v>
      </c>
      <c r="K19">
        <v>2</v>
      </c>
      <c r="L19">
        <v>2</v>
      </c>
      <c r="M19">
        <v>4</v>
      </c>
    </row>
    <row r="20" spans="1:13" x14ac:dyDescent="0.2">
      <c r="A20" t="s">
        <v>70</v>
      </c>
      <c r="B20">
        <v>2</v>
      </c>
      <c r="C20" t="s">
        <v>17</v>
      </c>
      <c r="D20">
        <v>0</v>
      </c>
      <c r="E20">
        <v>7</v>
      </c>
      <c r="F20">
        <v>0</v>
      </c>
      <c r="G20">
        <v>469.28571428599997</v>
      </c>
      <c r="H20">
        <v>843</v>
      </c>
      <c r="I20">
        <v>111</v>
      </c>
      <c r="J20">
        <v>1</v>
      </c>
      <c r="K20">
        <v>2</v>
      </c>
      <c r="L20">
        <v>1</v>
      </c>
      <c r="M20">
        <v>14</v>
      </c>
    </row>
    <row r="21" spans="1:13" x14ac:dyDescent="0.2">
      <c r="A21" t="s">
        <v>70</v>
      </c>
      <c r="B21">
        <v>3</v>
      </c>
      <c r="C21" t="s">
        <v>16</v>
      </c>
      <c r="D21">
        <v>0</v>
      </c>
      <c r="E21">
        <v>91</v>
      </c>
      <c r="F21">
        <v>0</v>
      </c>
      <c r="G21">
        <v>192.06593406600001</v>
      </c>
      <c r="H21">
        <v>337</v>
      </c>
      <c r="I21">
        <v>9</v>
      </c>
      <c r="J21">
        <v>2</v>
      </c>
      <c r="K21">
        <v>4</v>
      </c>
      <c r="L21">
        <v>1</v>
      </c>
      <c r="M21">
        <v>460</v>
      </c>
    </row>
    <row r="23" spans="1:13" x14ac:dyDescent="0.2">
      <c r="A23" t="s">
        <v>88</v>
      </c>
      <c r="B23">
        <v>1</v>
      </c>
      <c r="C23" t="s">
        <v>16</v>
      </c>
      <c r="D23">
        <v>0</v>
      </c>
      <c r="E23">
        <v>1</v>
      </c>
      <c r="F23">
        <v>0</v>
      </c>
      <c r="G23">
        <v>248</v>
      </c>
      <c r="H23">
        <v>248</v>
      </c>
      <c r="I23">
        <v>248</v>
      </c>
      <c r="J23">
        <v>3</v>
      </c>
      <c r="K23">
        <v>3</v>
      </c>
      <c r="L23">
        <v>3</v>
      </c>
      <c r="M23">
        <v>4</v>
      </c>
    </row>
    <row r="24" spans="1:13" x14ac:dyDescent="0.2">
      <c r="A24" t="s">
        <v>88</v>
      </c>
      <c r="B24">
        <v>1</v>
      </c>
      <c r="C24" t="s">
        <v>17</v>
      </c>
      <c r="D24">
        <v>0</v>
      </c>
      <c r="E24">
        <v>1</v>
      </c>
      <c r="F24">
        <v>0</v>
      </c>
      <c r="G24">
        <v>255</v>
      </c>
      <c r="H24">
        <v>255</v>
      </c>
      <c r="I24">
        <v>255</v>
      </c>
      <c r="J24">
        <v>3</v>
      </c>
      <c r="K24">
        <v>3</v>
      </c>
      <c r="L24">
        <v>3</v>
      </c>
      <c r="M24">
        <v>0</v>
      </c>
    </row>
    <row r="25" spans="1:13" x14ac:dyDescent="0.2">
      <c r="A25" t="s">
        <v>88</v>
      </c>
      <c r="B25">
        <v>1</v>
      </c>
      <c r="C25" t="s">
        <v>18</v>
      </c>
      <c r="D25">
        <v>0</v>
      </c>
      <c r="E25">
        <v>1</v>
      </c>
      <c r="F25">
        <v>0</v>
      </c>
      <c r="G25">
        <v>263</v>
      </c>
      <c r="H25">
        <v>263</v>
      </c>
      <c r="I25">
        <v>263</v>
      </c>
      <c r="J25">
        <v>1</v>
      </c>
      <c r="K25">
        <v>1</v>
      </c>
      <c r="L25">
        <v>1</v>
      </c>
      <c r="M25">
        <v>0</v>
      </c>
    </row>
    <row r="26" spans="1:13" x14ac:dyDescent="0.2">
      <c r="A26" t="s">
        <v>88</v>
      </c>
      <c r="B26">
        <v>1</v>
      </c>
      <c r="C26" t="s">
        <v>19</v>
      </c>
      <c r="D26">
        <v>0</v>
      </c>
      <c r="E26">
        <v>1</v>
      </c>
      <c r="F26">
        <v>0</v>
      </c>
      <c r="G26">
        <v>175</v>
      </c>
      <c r="H26">
        <v>175</v>
      </c>
      <c r="I26">
        <v>175</v>
      </c>
      <c r="J26">
        <v>2</v>
      </c>
      <c r="K26">
        <v>2</v>
      </c>
      <c r="L26">
        <v>2</v>
      </c>
      <c r="M26">
        <v>3</v>
      </c>
    </row>
    <row r="27" spans="1:13" x14ac:dyDescent="0.2">
      <c r="A27" t="s">
        <v>88</v>
      </c>
      <c r="B27">
        <v>1</v>
      </c>
      <c r="C27" t="s">
        <v>20</v>
      </c>
      <c r="D27">
        <v>0</v>
      </c>
      <c r="E27">
        <v>1</v>
      </c>
      <c r="F27">
        <v>0</v>
      </c>
      <c r="G27">
        <v>265</v>
      </c>
      <c r="H27">
        <v>265</v>
      </c>
      <c r="I27">
        <v>265</v>
      </c>
      <c r="J27">
        <v>1</v>
      </c>
      <c r="K27">
        <v>1</v>
      </c>
      <c r="L27">
        <v>1</v>
      </c>
      <c r="M27">
        <v>1</v>
      </c>
    </row>
    <row r="28" spans="1:13" x14ac:dyDescent="0.2">
      <c r="A28" t="s">
        <v>88</v>
      </c>
      <c r="B28">
        <v>1</v>
      </c>
      <c r="C28" t="s">
        <v>21</v>
      </c>
      <c r="D28">
        <v>0</v>
      </c>
      <c r="E28">
        <v>1</v>
      </c>
      <c r="F28">
        <v>0</v>
      </c>
      <c r="G28">
        <v>427</v>
      </c>
      <c r="H28">
        <v>427</v>
      </c>
      <c r="I28">
        <v>427</v>
      </c>
      <c r="J28">
        <v>2</v>
      </c>
      <c r="K28">
        <v>2</v>
      </c>
      <c r="L28">
        <v>2</v>
      </c>
      <c r="M28">
        <v>1</v>
      </c>
    </row>
    <row r="29" spans="1:13" x14ac:dyDescent="0.2">
      <c r="A29" t="s">
        <v>88</v>
      </c>
      <c r="B29">
        <v>2</v>
      </c>
      <c r="C29" t="s">
        <v>17</v>
      </c>
      <c r="D29">
        <v>1</v>
      </c>
      <c r="E29">
        <v>5</v>
      </c>
      <c r="F29">
        <v>9</v>
      </c>
      <c r="G29">
        <v>524.6</v>
      </c>
      <c r="H29">
        <v>701</v>
      </c>
      <c r="I29">
        <v>260</v>
      </c>
      <c r="J29">
        <v>2</v>
      </c>
      <c r="K29">
        <v>4</v>
      </c>
      <c r="L29">
        <v>1</v>
      </c>
      <c r="M29">
        <v>3</v>
      </c>
    </row>
    <row r="30" spans="1:13" x14ac:dyDescent="0.2">
      <c r="A30" t="s">
        <v>88</v>
      </c>
      <c r="B30">
        <v>3</v>
      </c>
      <c r="C30" t="s">
        <v>16</v>
      </c>
      <c r="D30">
        <v>13</v>
      </c>
      <c r="E30">
        <v>78</v>
      </c>
      <c r="F30">
        <v>117</v>
      </c>
      <c r="G30">
        <v>224.11538461500001</v>
      </c>
      <c r="H30">
        <v>562</v>
      </c>
      <c r="I30">
        <v>10</v>
      </c>
      <c r="J30">
        <v>2</v>
      </c>
      <c r="K30">
        <v>4</v>
      </c>
      <c r="L30">
        <v>1</v>
      </c>
      <c r="M30">
        <v>692</v>
      </c>
    </row>
    <row r="32" spans="1:13" x14ac:dyDescent="0.2">
      <c r="A32" t="s">
        <v>89</v>
      </c>
      <c r="B32">
        <v>1</v>
      </c>
      <c r="C32" t="s">
        <v>16</v>
      </c>
      <c r="D32">
        <v>0</v>
      </c>
      <c r="E32">
        <v>1</v>
      </c>
      <c r="F32">
        <v>0</v>
      </c>
      <c r="G32">
        <v>57</v>
      </c>
      <c r="H32">
        <v>57</v>
      </c>
      <c r="I32">
        <v>57</v>
      </c>
      <c r="J32">
        <v>3</v>
      </c>
      <c r="K32">
        <v>3</v>
      </c>
      <c r="L32">
        <v>3</v>
      </c>
      <c r="M32">
        <v>5</v>
      </c>
    </row>
    <row r="33" spans="1:13" x14ac:dyDescent="0.2">
      <c r="A33" t="s">
        <v>89</v>
      </c>
      <c r="B33">
        <v>1</v>
      </c>
      <c r="C33" t="s">
        <v>17</v>
      </c>
      <c r="D33">
        <v>0</v>
      </c>
      <c r="E33">
        <v>1</v>
      </c>
      <c r="F33">
        <v>0</v>
      </c>
      <c r="G33">
        <v>26</v>
      </c>
      <c r="H33">
        <v>26</v>
      </c>
      <c r="I33">
        <v>26</v>
      </c>
      <c r="J33">
        <v>1</v>
      </c>
      <c r="K33">
        <v>1</v>
      </c>
      <c r="L33">
        <v>1</v>
      </c>
      <c r="M33">
        <v>0</v>
      </c>
    </row>
    <row r="34" spans="1:13" x14ac:dyDescent="0.2">
      <c r="A34" t="s">
        <v>89</v>
      </c>
      <c r="B34">
        <v>1</v>
      </c>
      <c r="C34" t="s">
        <v>18</v>
      </c>
      <c r="D34">
        <v>0</v>
      </c>
      <c r="E34">
        <v>1</v>
      </c>
      <c r="F34">
        <v>0</v>
      </c>
      <c r="G34">
        <v>185</v>
      </c>
      <c r="H34">
        <v>185</v>
      </c>
      <c r="I34">
        <v>185</v>
      </c>
      <c r="J34">
        <v>3</v>
      </c>
      <c r="K34">
        <v>3</v>
      </c>
      <c r="L34">
        <v>3</v>
      </c>
      <c r="M34">
        <v>0</v>
      </c>
    </row>
    <row r="35" spans="1:13" x14ac:dyDescent="0.2">
      <c r="A35" t="s">
        <v>89</v>
      </c>
      <c r="B35">
        <v>1</v>
      </c>
      <c r="C35" t="s">
        <v>19</v>
      </c>
      <c r="D35">
        <v>0</v>
      </c>
      <c r="E35">
        <v>1</v>
      </c>
      <c r="F35">
        <v>0</v>
      </c>
      <c r="G35">
        <v>128</v>
      </c>
      <c r="H35">
        <v>128</v>
      </c>
      <c r="I35">
        <v>128</v>
      </c>
      <c r="J35">
        <v>2</v>
      </c>
      <c r="K35">
        <v>2</v>
      </c>
      <c r="L35">
        <v>2</v>
      </c>
      <c r="M35">
        <v>3</v>
      </c>
    </row>
    <row r="36" spans="1:13" x14ac:dyDescent="0.2">
      <c r="A36" t="s">
        <v>89</v>
      </c>
      <c r="B36">
        <v>1</v>
      </c>
      <c r="C36" t="s">
        <v>20</v>
      </c>
      <c r="D36">
        <v>0</v>
      </c>
      <c r="E36">
        <v>1</v>
      </c>
      <c r="F36">
        <v>0</v>
      </c>
      <c r="G36">
        <v>24</v>
      </c>
      <c r="H36">
        <v>24</v>
      </c>
      <c r="I36">
        <v>24</v>
      </c>
      <c r="J36">
        <v>1</v>
      </c>
      <c r="K36">
        <v>1</v>
      </c>
      <c r="L36">
        <v>1</v>
      </c>
      <c r="M36">
        <v>0</v>
      </c>
    </row>
    <row r="37" spans="1:13" x14ac:dyDescent="0.2">
      <c r="A37" t="s">
        <v>89</v>
      </c>
      <c r="B37">
        <v>1</v>
      </c>
      <c r="C37" t="s">
        <v>21</v>
      </c>
      <c r="D37">
        <v>0</v>
      </c>
      <c r="E37">
        <v>1</v>
      </c>
      <c r="F37">
        <v>0</v>
      </c>
      <c r="G37">
        <v>401</v>
      </c>
      <c r="H37">
        <v>401</v>
      </c>
      <c r="I37">
        <v>401</v>
      </c>
      <c r="J37">
        <v>2</v>
      </c>
      <c r="K37">
        <v>2</v>
      </c>
      <c r="L37">
        <v>2</v>
      </c>
      <c r="M37">
        <v>2</v>
      </c>
    </row>
    <row r="38" spans="1:13" x14ac:dyDescent="0.2">
      <c r="A38" t="s">
        <v>89</v>
      </c>
      <c r="B38">
        <v>2</v>
      </c>
      <c r="C38" t="s">
        <v>17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89</v>
      </c>
      <c r="B39">
        <v>3</v>
      </c>
      <c r="C39" t="s">
        <v>16</v>
      </c>
      <c r="D39">
        <v>0</v>
      </c>
      <c r="E39">
        <v>91</v>
      </c>
      <c r="F39">
        <v>0</v>
      </c>
      <c r="G39">
        <v>197.38461538499999</v>
      </c>
      <c r="H39">
        <v>607</v>
      </c>
      <c r="I39">
        <v>6</v>
      </c>
      <c r="J39">
        <v>2</v>
      </c>
      <c r="K39">
        <v>4</v>
      </c>
      <c r="L39">
        <v>1</v>
      </c>
      <c r="M39">
        <v>295</v>
      </c>
    </row>
    <row r="41" spans="1:13" x14ac:dyDescent="0.2">
      <c r="A41" t="s">
        <v>67</v>
      </c>
      <c r="B41">
        <v>1</v>
      </c>
      <c r="C41" t="s">
        <v>16</v>
      </c>
      <c r="D41">
        <v>0</v>
      </c>
      <c r="E41">
        <v>1</v>
      </c>
      <c r="F41">
        <v>0</v>
      </c>
      <c r="G41">
        <v>29</v>
      </c>
      <c r="H41">
        <v>29</v>
      </c>
      <c r="I41">
        <v>29</v>
      </c>
      <c r="J41">
        <v>1</v>
      </c>
      <c r="K41">
        <v>1</v>
      </c>
      <c r="L41">
        <v>1</v>
      </c>
      <c r="M41">
        <v>0</v>
      </c>
    </row>
    <row r="42" spans="1:13" x14ac:dyDescent="0.2">
      <c r="A42" t="s">
        <v>67</v>
      </c>
      <c r="B42">
        <v>1</v>
      </c>
      <c r="C42" t="s">
        <v>17</v>
      </c>
      <c r="D42">
        <v>0</v>
      </c>
      <c r="E42">
        <v>1</v>
      </c>
      <c r="F42">
        <v>0</v>
      </c>
      <c r="G42">
        <v>186</v>
      </c>
      <c r="H42">
        <v>186</v>
      </c>
      <c r="I42">
        <v>186</v>
      </c>
      <c r="J42">
        <v>2</v>
      </c>
      <c r="K42">
        <v>2</v>
      </c>
      <c r="L42">
        <v>2</v>
      </c>
      <c r="M42">
        <v>0</v>
      </c>
    </row>
    <row r="43" spans="1:13" x14ac:dyDescent="0.2">
      <c r="A43" t="s">
        <v>67</v>
      </c>
      <c r="B43">
        <v>1</v>
      </c>
      <c r="C43" t="s">
        <v>18</v>
      </c>
      <c r="D43">
        <v>0</v>
      </c>
      <c r="E43">
        <v>1</v>
      </c>
      <c r="F43">
        <v>0</v>
      </c>
      <c r="G43">
        <v>251</v>
      </c>
      <c r="H43">
        <v>251</v>
      </c>
      <c r="I43">
        <v>251</v>
      </c>
      <c r="J43">
        <v>3</v>
      </c>
      <c r="K43">
        <v>3</v>
      </c>
      <c r="L43">
        <v>3</v>
      </c>
      <c r="M43">
        <v>0</v>
      </c>
    </row>
    <row r="44" spans="1:13" x14ac:dyDescent="0.2">
      <c r="A44" t="s">
        <v>67</v>
      </c>
      <c r="B44">
        <v>1</v>
      </c>
      <c r="C44" t="s">
        <v>19</v>
      </c>
      <c r="D44">
        <v>0</v>
      </c>
      <c r="E44">
        <v>1</v>
      </c>
      <c r="F44">
        <v>0</v>
      </c>
      <c r="G44">
        <v>403</v>
      </c>
      <c r="H44">
        <v>403</v>
      </c>
      <c r="I44">
        <v>403</v>
      </c>
      <c r="J44">
        <v>2</v>
      </c>
      <c r="K44">
        <v>2</v>
      </c>
      <c r="L44">
        <v>2</v>
      </c>
      <c r="M44">
        <v>1</v>
      </c>
    </row>
    <row r="45" spans="1:13" x14ac:dyDescent="0.2">
      <c r="A45" t="s">
        <v>67</v>
      </c>
      <c r="B45">
        <v>1</v>
      </c>
      <c r="C45" t="s">
        <v>20</v>
      </c>
      <c r="D45">
        <v>0</v>
      </c>
      <c r="E45">
        <v>1</v>
      </c>
      <c r="F45">
        <v>0</v>
      </c>
      <c r="G45">
        <v>98</v>
      </c>
      <c r="H45">
        <v>98</v>
      </c>
      <c r="I45">
        <v>98</v>
      </c>
      <c r="J45">
        <v>2</v>
      </c>
      <c r="K45">
        <v>2</v>
      </c>
      <c r="L45">
        <v>2</v>
      </c>
      <c r="M45">
        <v>3</v>
      </c>
    </row>
    <row r="46" spans="1:13" x14ac:dyDescent="0.2">
      <c r="A46" t="s">
        <v>67</v>
      </c>
      <c r="B46">
        <v>1</v>
      </c>
      <c r="C46" t="s">
        <v>21</v>
      </c>
      <c r="D46">
        <v>0</v>
      </c>
      <c r="E46">
        <v>1</v>
      </c>
      <c r="F46">
        <v>0</v>
      </c>
      <c r="G46">
        <v>23</v>
      </c>
      <c r="H46">
        <v>23</v>
      </c>
      <c r="I46">
        <v>23</v>
      </c>
      <c r="J46">
        <v>1</v>
      </c>
      <c r="K46">
        <v>1</v>
      </c>
      <c r="L46">
        <v>1</v>
      </c>
      <c r="M46">
        <v>2</v>
      </c>
    </row>
    <row r="47" spans="1:13" x14ac:dyDescent="0.2">
      <c r="A47" t="s">
        <v>67</v>
      </c>
      <c r="B47">
        <v>2</v>
      </c>
      <c r="C47" t="s">
        <v>17</v>
      </c>
      <c r="D47">
        <v>1</v>
      </c>
      <c r="E47">
        <v>3</v>
      </c>
      <c r="F47">
        <v>9</v>
      </c>
      <c r="G47">
        <v>461.33333333299998</v>
      </c>
      <c r="H47">
        <v>648</v>
      </c>
      <c r="I47">
        <v>259</v>
      </c>
      <c r="J47">
        <v>1</v>
      </c>
      <c r="K47">
        <v>1</v>
      </c>
      <c r="L47">
        <v>1</v>
      </c>
      <c r="M47">
        <v>1</v>
      </c>
    </row>
    <row r="48" spans="1:13" x14ac:dyDescent="0.2">
      <c r="A48" t="s">
        <v>67</v>
      </c>
      <c r="B48">
        <v>3</v>
      </c>
      <c r="C48" t="s">
        <v>16</v>
      </c>
      <c r="D48">
        <v>13</v>
      </c>
      <c r="E48">
        <v>78</v>
      </c>
      <c r="F48">
        <v>117</v>
      </c>
      <c r="G48">
        <v>203.20512820499999</v>
      </c>
      <c r="H48">
        <v>437</v>
      </c>
      <c r="I48">
        <v>0</v>
      </c>
      <c r="J48">
        <v>2</v>
      </c>
      <c r="K48">
        <v>5</v>
      </c>
      <c r="L48">
        <v>1</v>
      </c>
      <c r="M48">
        <v>501</v>
      </c>
    </row>
    <row r="50" spans="1:13" x14ac:dyDescent="0.2">
      <c r="A50" t="s">
        <v>90</v>
      </c>
      <c r="B50">
        <v>1</v>
      </c>
      <c r="C50" t="s">
        <v>16</v>
      </c>
      <c r="D50">
        <v>0</v>
      </c>
      <c r="E50">
        <v>1</v>
      </c>
      <c r="F50">
        <v>0</v>
      </c>
      <c r="G50">
        <v>42</v>
      </c>
      <c r="H50">
        <v>42</v>
      </c>
      <c r="I50">
        <v>42</v>
      </c>
      <c r="J50">
        <v>2</v>
      </c>
      <c r="K50">
        <v>2</v>
      </c>
      <c r="L50">
        <v>2</v>
      </c>
      <c r="M50">
        <v>0</v>
      </c>
    </row>
    <row r="51" spans="1:13" x14ac:dyDescent="0.2">
      <c r="A51" t="s">
        <v>90</v>
      </c>
      <c r="B51">
        <v>1</v>
      </c>
      <c r="C51" t="s">
        <v>17</v>
      </c>
      <c r="D51">
        <v>0</v>
      </c>
      <c r="E51">
        <v>1</v>
      </c>
      <c r="F51">
        <v>0</v>
      </c>
      <c r="G51">
        <v>244</v>
      </c>
      <c r="H51">
        <v>244</v>
      </c>
      <c r="I51">
        <v>244</v>
      </c>
      <c r="J51">
        <v>2</v>
      </c>
      <c r="K51">
        <v>2</v>
      </c>
      <c r="L51">
        <v>2</v>
      </c>
      <c r="M51">
        <v>0</v>
      </c>
    </row>
    <row r="52" spans="1:13" x14ac:dyDescent="0.2">
      <c r="A52" t="s">
        <v>90</v>
      </c>
      <c r="B52">
        <v>1</v>
      </c>
      <c r="C52" t="s">
        <v>18</v>
      </c>
      <c r="D52">
        <v>0</v>
      </c>
      <c r="E52">
        <v>1</v>
      </c>
      <c r="F52">
        <v>0</v>
      </c>
      <c r="G52">
        <v>427</v>
      </c>
      <c r="H52">
        <v>427</v>
      </c>
      <c r="I52">
        <v>427</v>
      </c>
      <c r="J52">
        <v>2</v>
      </c>
      <c r="K52">
        <v>2</v>
      </c>
      <c r="L52">
        <v>2</v>
      </c>
      <c r="M52">
        <v>0</v>
      </c>
    </row>
    <row r="53" spans="1:13" x14ac:dyDescent="0.2">
      <c r="A53" t="s">
        <v>90</v>
      </c>
      <c r="B53">
        <v>1</v>
      </c>
      <c r="C53" t="s">
        <v>19</v>
      </c>
      <c r="D53">
        <v>0</v>
      </c>
      <c r="E53">
        <v>1</v>
      </c>
      <c r="F53">
        <v>0</v>
      </c>
      <c r="G53">
        <v>603</v>
      </c>
      <c r="H53">
        <v>603</v>
      </c>
      <c r="I53">
        <v>603</v>
      </c>
      <c r="J53">
        <v>3</v>
      </c>
      <c r="K53">
        <v>3</v>
      </c>
      <c r="L53">
        <v>3</v>
      </c>
      <c r="M53">
        <v>0</v>
      </c>
    </row>
    <row r="54" spans="1:13" x14ac:dyDescent="0.2">
      <c r="A54" t="s">
        <v>90</v>
      </c>
      <c r="B54">
        <v>1</v>
      </c>
      <c r="C54" t="s">
        <v>20</v>
      </c>
      <c r="D54">
        <v>0</v>
      </c>
      <c r="E54">
        <v>1</v>
      </c>
      <c r="F54">
        <v>0</v>
      </c>
      <c r="G54">
        <v>101</v>
      </c>
      <c r="H54">
        <v>101</v>
      </c>
      <c r="I54">
        <v>101</v>
      </c>
      <c r="J54">
        <v>1</v>
      </c>
      <c r="K54">
        <v>1</v>
      </c>
      <c r="L54">
        <v>1</v>
      </c>
      <c r="M54">
        <v>0</v>
      </c>
    </row>
    <row r="55" spans="1:13" x14ac:dyDescent="0.2">
      <c r="A55" t="s">
        <v>90</v>
      </c>
      <c r="B55">
        <v>1</v>
      </c>
      <c r="C55" t="s">
        <v>21</v>
      </c>
      <c r="D55">
        <v>0</v>
      </c>
      <c r="E55">
        <v>1</v>
      </c>
      <c r="F55">
        <v>0</v>
      </c>
      <c r="G55">
        <v>110</v>
      </c>
      <c r="H55">
        <v>110</v>
      </c>
      <c r="I55">
        <v>110</v>
      </c>
      <c r="J55">
        <v>1</v>
      </c>
      <c r="K55">
        <v>1</v>
      </c>
      <c r="L55">
        <v>1</v>
      </c>
      <c r="M55">
        <v>0</v>
      </c>
    </row>
    <row r="56" spans="1:13" x14ac:dyDescent="0.2">
      <c r="A56" t="s">
        <v>90</v>
      </c>
      <c r="B56">
        <v>2</v>
      </c>
      <c r="C56" t="s">
        <v>17</v>
      </c>
      <c r="D56">
        <v>1</v>
      </c>
      <c r="E56">
        <v>6</v>
      </c>
      <c r="F56">
        <v>9</v>
      </c>
      <c r="G56">
        <v>845.33333333300004</v>
      </c>
      <c r="H56">
        <v>846</v>
      </c>
      <c r="I56">
        <v>845</v>
      </c>
      <c r="J56">
        <v>2</v>
      </c>
      <c r="K56">
        <v>3</v>
      </c>
      <c r="L56">
        <v>2</v>
      </c>
      <c r="M56">
        <v>0</v>
      </c>
    </row>
    <row r="57" spans="1:13" x14ac:dyDescent="0.2">
      <c r="A57" t="s">
        <v>90</v>
      </c>
      <c r="B57">
        <v>3</v>
      </c>
      <c r="C57" t="s">
        <v>16</v>
      </c>
      <c r="D57">
        <v>13</v>
      </c>
      <c r="E57">
        <v>78</v>
      </c>
      <c r="F57">
        <v>117</v>
      </c>
      <c r="G57">
        <v>163.935897436</v>
      </c>
      <c r="H57">
        <v>344</v>
      </c>
      <c r="I57">
        <v>2</v>
      </c>
      <c r="J57">
        <v>1</v>
      </c>
      <c r="K57">
        <v>4</v>
      </c>
      <c r="L57">
        <v>1</v>
      </c>
      <c r="M57">
        <v>0</v>
      </c>
    </row>
    <row r="59" spans="1:13" x14ac:dyDescent="0.2">
      <c r="A59" t="s">
        <v>68</v>
      </c>
      <c r="B59">
        <v>1</v>
      </c>
      <c r="C59" t="s">
        <v>16</v>
      </c>
      <c r="D59">
        <v>0</v>
      </c>
      <c r="E59">
        <v>1</v>
      </c>
      <c r="F59">
        <v>0</v>
      </c>
      <c r="G59">
        <v>326</v>
      </c>
      <c r="H59">
        <v>326</v>
      </c>
      <c r="I59">
        <v>326</v>
      </c>
      <c r="J59">
        <v>2</v>
      </c>
      <c r="K59">
        <v>2</v>
      </c>
      <c r="L59">
        <v>2</v>
      </c>
      <c r="M59">
        <v>2</v>
      </c>
    </row>
    <row r="60" spans="1:13" x14ac:dyDescent="0.2">
      <c r="A60" t="s">
        <v>68</v>
      </c>
      <c r="B60">
        <v>1</v>
      </c>
      <c r="C60" t="s">
        <v>17</v>
      </c>
      <c r="D60">
        <v>0</v>
      </c>
      <c r="E60">
        <v>1</v>
      </c>
      <c r="F60">
        <v>0</v>
      </c>
      <c r="G60">
        <v>249</v>
      </c>
      <c r="H60">
        <v>249</v>
      </c>
      <c r="I60">
        <v>249</v>
      </c>
      <c r="J60">
        <v>2</v>
      </c>
      <c r="K60">
        <v>2</v>
      </c>
      <c r="L60">
        <v>2</v>
      </c>
      <c r="M60">
        <v>0</v>
      </c>
    </row>
    <row r="61" spans="1:13" x14ac:dyDescent="0.2">
      <c r="A61" t="s">
        <v>68</v>
      </c>
      <c r="B61">
        <v>1</v>
      </c>
      <c r="C61" t="s">
        <v>18</v>
      </c>
      <c r="D61">
        <v>0</v>
      </c>
      <c r="E61">
        <v>1</v>
      </c>
      <c r="F61">
        <v>0</v>
      </c>
      <c r="G61">
        <v>337</v>
      </c>
      <c r="H61">
        <v>337</v>
      </c>
      <c r="I61">
        <v>337</v>
      </c>
      <c r="J61">
        <v>2</v>
      </c>
      <c r="K61">
        <v>2</v>
      </c>
      <c r="L61">
        <v>2</v>
      </c>
      <c r="M61">
        <v>0</v>
      </c>
    </row>
    <row r="62" spans="1:13" x14ac:dyDescent="0.2">
      <c r="A62" t="s">
        <v>68</v>
      </c>
      <c r="B62">
        <v>1</v>
      </c>
      <c r="C62" t="s">
        <v>19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68</v>
      </c>
      <c r="B63">
        <v>1</v>
      </c>
      <c r="C63" t="s">
        <v>20</v>
      </c>
      <c r="D63">
        <v>0</v>
      </c>
      <c r="E63">
        <v>1</v>
      </c>
      <c r="F63">
        <v>0</v>
      </c>
      <c r="G63">
        <v>648</v>
      </c>
      <c r="H63">
        <v>648</v>
      </c>
      <c r="I63">
        <v>648</v>
      </c>
      <c r="J63">
        <v>2</v>
      </c>
      <c r="K63">
        <v>2</v>
      </c>
      <c r="L63">
        <v>2</v>
      </c>
      <c r="M63">
        <v>3</v>
      </c>
    </row>
    <row r="64" spans="1:13" x14ac:dyDescent="0.2">
      <c r="A64" t="s">
        <v>68</v>
      </c>
      <c r="B64">
        <v>1</v>
      </c>
      <c r="C64" t="s">
        <v>21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68</v>
      </c>
      <c r="B65">
        <v>2</v>
      </c>
      <c r="C65" t="s">
        <v>17</v>
      </c>
      <c r="D65">
        <v>1</v>
      </c>
      <c r="E65">
        <v>2</v>
      </c>
      <c r="F65">
        <v>9</v>
      </c>
      <c r="G65">
        <v>406.5</v>
      </c>
      <c r="H65">
        <v>407</v>
      </c>
      <c r="I65">
        <v>406</v>
      </c>
      <c r="J65">
        <v>2</v>
      </c>
      <c r="K65">
        <v>2</v>
      </c>
      <c r="L65">
        <v>2</v>
      </c>
      <c r="M65">
        <v>0</v>
      </c>
    </row>
    <row r="66" spans="1:13" x14ac:dyDescent="0.2">
      <c r="A66" t="s">
        <v>68</v>
      </c>
      <c r="B66">
        <v>3</v>
      </c>
      <c r="C66" t="s">
        <v>16</v>
      </c>
      <c r="D66">
        <v>13</v>
      </c>
      <c r="E66">
        <v>78</v>
      </c>
      <c r="F66">
        <v>117</v>
      </c>
      <c r="G66">
        <v>244.5</v>
      </c>
      <c r="H66">
        <v>436</v>
      </c>
      <c r="I66">
        <v>20</v>
      </c>
      <c r="J66">
        <v>1</v>
      </c>
      <c r="K66">
        <v>4</v>
      </c>
      <c r="L66">
        <v>1</v>
      </c>
      <c r="M66">
        <v>258</v>
      </c>
    </row>
    <row r="68" spans="1:13" x14ac:dyDescent="0.2">
      <c r="A68" t="s">
        <v>71</v>
      </c>
      <c r="B68">
        <v>1</v>
      </c>
      <c r="C68" t="s">
        <v>16</v>
      </c>
      <c r="D68">
        <v>0</v>
      </c>
      <c r="E68">
        <v>1</v>
      </c>
      <c r="F68">
        <v>0</v>
      </c>
      <c r="G68">
        <v>105</v>
      </c>
      <c r="H68">
        <v>105</v>
      </c>
      <c r="I68">
        <v>105</v>
      </c>
      <c r="J68">
        <v>3</v>
      </c>
      <c r="K68">
        <v>3</v>
      </c>
      <c r="L68">
        <v>3</v>
      </c>
      <c r="M68">
        <v>3</v>
      </c>
    </row>
    <row r="69" spans="1:13" x14ac:dyDescent="0.2">
      <c r="A69" t="s">
        <v>71</v>
      </c>
      <c r="B69">
        <v>1</v>
      </c>
      <c r="C69" t="s">
        <v>17</v>
      </c>
      <c r="D69">
        <v>0</v>
      </c>
      <c r="E69">
        <v>1</v>
      </c>
      <c r="F69">
        <v>0</v>
      </c>
      <c r="G69">
        <v>399</v>
      </c>
      <c r="H69">
        <v>399</v>
      </c>
      <c r="I69">
        <v>399</v>
      </c>
      <c r="J69">
        <v>2</v>
      </c>
      <c r="K69">
        <v>2</v>
      </c>
      <c r="L69">
        <v>2</v>
      </c>
      <c r="M69">
        <v>0</v>
      </c>
    </row>
    <row r="70" spans="1:13" x14ac:dyDescent="0.2">
      <c r="A70" t="s">
        <v>71</v>
      </c>
      <c r="B70">
        <v>1</v>
      </c>
      <c r="C70" t="s">
        <v>18</v>
      </c>
      <c r="D70">
        <v>0</v>
      </c>
      <c r="E70">
        <v>1</v>
      </c>
      <c r="F70">
        <v>0</v>
      </c>
      <c r="G70">
        <v>326</v>
      </c>
      <c r="H70">
        <v>326</v>
      </c>
      <c r="I70">
        <v>326</v>
      </c>
      <c r="J70">
        <v>1</v>
      </c>
      <c r="K70">
        <v>1</v>
      </c>
      <c r="L70">
        <v>1</v>
      </c>
      <c r="M70">
        <v>0</v>
      </c>
    </row>
    <row r="71" spans="1:13" x14ac:dyDescent="0.2">
      <c r="A71" t="s">
        <v>71</v>
      </c>
      <c r="B71">
        <v>1</v>
      </c>
      <c r="C71" t="s">
        <v>19</v>
      </c>
      <c r="D71">
        <v>0</v>
      </c>
      <c r="E71">
        <v>1</v>
      </c>
      <c r="F71">
        <v>0</v>
      </c>
      <c r="G71">
        <v>130</v>
      </c>
      <c r="H71">
        <v>130</v>
      </c>
      <c r="I71">
        <v>130</v>
      </c>
      <c r="J71">
        <v>1</v>
      </c>
      <c r="K71">
        <v>1</v>
      </c>
      <c r="L71">
        <v>1</v>
      </c>
      <c r="M71">
        <v>1</v>
      </c>
    </row>
    <row r="72" spans="1:13" x14ac:dyDescent="0.2">
      <c r="A72" t="s">
        <v>71</v>
      </c>
      <c r="B72">
        <v>1</v>
      </c>
      <c r="C72" t="s">
        <v>20</v>
      </c>
      <c r="D72">
        <v>0</v>
      </c>
      <c r="E72">
        <v>1</v>
      </c>
      <c r="F72">
        <v>0</v>
      </c>
      <c r="G72">
        <v>543</v>
      </c>
      <c r="H72">
        <v>543</v>
      </c>
      <c r="I72">
        <v>543</v>
      </c>
      <c r="J72">
        <v>3</v>
      </c>
      <c r="K72">
        <v>3</v>
      </c>
      <c r="L72">
        <v>3</v>
      </c>
      <c r="M72">
        <v>2</v>
      </c>
    </row>
    <row r="73" spans="1:13" x14ac:dyDescent="0.2">
      <c r="A73" t="s">
        <v>71</v>
      </c>
      <c r="B73">
        <v>1</v>
      </c>
      <c r="C73" t="s">
        <v>21</v>
      </c>
      <c r="D73">
        <v>0</v>
      </c>
      <c r="E73">
        <v>1</v>
      </c>
      <c r="F73">
        <v>0</v>
      </c>
      <c r="G73">
        <v>180</v>
      </c>
      <c r="H73">
        <v>180</v>
      </c>
      <c r="I73">
        <v>180</v>
      </c>
      <c r="J73">
        <v>1</v>
      </c>
      <c r="K73">
        <v>1</v>
      </c>
      <c r="L73">
        <v>1</v>
      </c>
      <c r="M73">
        <v>2</v>
      </c>
    </row>
    <row r="74" spans="1:13" x14ac:dyDescent="0.2">
      <c r="A74" t="s">
        <v>71</v>
      </c>
      <c r="B74">
        <v>2</v>
      </c>
      <c r="C74" t="s">
        <v>17</v>
      </c>
      <c r="D74">
        <v>1</v>
      </c>
      <c r="E74">
        <v>5</v>
      </c>
      <c r="F74">
        <v>9</v>
      </c>
      <c r="G74">
        <v>544.4</v>
      </c>
      <c r="H74">
        <v>712</v>
      </c>
      <c r="I74">
        <v>166</v>
      </c>
      <c r="J74">
        <v>2</v>
      </c>
      <c r="K74">
        <v>3</v>
      </c>
      <c r="L74">
        <v>1</v>
      </c>
      <c r="M74">
        <v>11</v>
      </c>
    </row>
    <row r="75" spans="1:13" x14ac:dyDescent="0.2">
      <c r="A75" t="s">
        <v>71</v>
      </c>
      <c r="B75">
        <v>3</v>
      </c>
      <c r="C75" t="s">
        <v>16</v>
      </c>
      <c r="D75">
        <v>13</v>
      </c>
      <c r="E75">
        <v>78</v>
      </c>
      <c r="F75">
        <v>117</v>
      </c>
      <c r="G75">
        <v>330.33333333299998</v>
      </c>
      <c r="H75">
        <v>809</v>
      </c>
      <c r="I75">
        <v>22</v>
      </c>
      <c r="J75">
        <v>2</v>
      </c>
      <c r="K75">
        <v>4</v>
      </c>
      <c r="L75">
        <v>1</v>
      </c>
      <c r="M75">
        <v>169</v>
      </c>
    </row>
    <row r="77" spans="1:13" x14ac:dyDescent="0.2">
      <c r="A77" t="s">
        <v>72</v>
      </c>
      <c r="B77">
        <v>1</v>
      </c>
      <c r="C77" t="s">
        <v>16</v>
      </c>
      <c r="D77">
        <v>0</v>
      </c>
      <c r="E77">
        <v>1</v>
      </c>
      <c r="F77">
        <v>0</v>
      </c>
      <c r="G77">
        <v>328</v>
      </c>
      <c r="H77">
        <v>328</v>
      </c>
      <c r="I77">
        <v>328</v>
      </c>
      <c r="J77">
        <v>1</v>
      </c>
      <c r="K77">
        <v>1</v>
      </c>
      <c r="L77">
        <v>1</v>
      </c>
      <c r="M77">
        <v>1</v>
      </c>
    </row>
    <row r="78" spans="1:13" x14ac:dyDescent="0.2">
      <c r="A78" t="s">
        <v>72</v>
      </c>
      <c r="B78">
        <v>1</v>
      </c>
      <c r="C78" t="s">
        <v>17</v>
      </c>
      <c r="D78">
        <v>0</v>
      </c>
      <c r="E78">
        <v>1</v>
      </c>
      <c r="F78">
        <v>0</v>
      </c>
      <c r="G78">
        <v>242</v>
      </c>
      <c r="H78">
        <v>242</v>
      </c>
      <c r="I78">
        <v>242</v>
      </c>
      <c r="J78">
        <v>1</v>
      </c>
      <c r="K78">
        <v>1</v>
      </c>
      <c r="L78">
        <v>1</v>
      </c>
      <c r="M78">
        <v>0</v>
      </c>
    </row>
    <row r="79" spans="1:13" x14ac:dyDescent="0.2">
      <c r="A79" t="s">
        <v>72</v>
      </c>
      <c r="B79">
        <v>1</v>
      </c>
      <c r="C79" t="s">
        <v>18</v>
      </c>
      <c r="D79">
        <v>0</v>
      </c>
      <c r="E79">
        <v>1</v>
      </c>
      <c r="F79">
        <v>0</v>
      </c>
      <c r="G79">
        <v>182</v>
      </c>
      <c r="H79">
        <v>182</v>
      </c>
      <c r="I79">
        <v>182</v>
      </c>
      <c r="J79">
        <v>2</v>
      </c>
      <c r="K79">
        <v>2</v>
      </c>
      <c r="L79">
        <v>2</v>
      </c>
      <c r="M79">
        <v>0</v>
      </c>
    </row>
    <row r="80" spans="1:13" x14ac:dyDescent="0.2">
      <c r="A80" t="s">
        <v>72</v>
      </c>
      <c r="B80">
        <v>1</v>
      </c>
      <c r="C80" t="s">
        <v>19</v>
      </c>
      <c r="D80">
        <v>0</v>
      </c>
      <c r="E80">
        <v>1</v>
      </c>
      <c r="F80">
        <v>0</v>
      </c>
      <c r="G80">
        <v>35</v>
      </c>
      <c r="H80">
        <v>35</v>
      </c>
      <c r="I80">
        <v>35</v>
      </c>
      <c r="J80">
        <v>1</v>
      </c>
      <c r="K80">
        <v>1</v>
      </c>
      <c r="L80">
        <v>1</v>
      </c>
      <c r="M80">
        <v>1</v>
      </c>
    </row>
    <row r="81" spans="1:13" x14ac:dyDescent="0.2">
      <c r="A81" t="s">
        <v>72</v>
      </c>
      <c r="B81">
        <v>1</v>
      </c>
      <c r="C81" t="s">
        <v>20</v>
      </c>
      <c r="D81">
        <v>0</v>
      </c>
      <c r="E81">
        <v>1</v>
      </c>
      <c r="F81">
        <v>0</v>
      </c>
      <c r="G81">
        <v>627</v>
      </c>
      <c r="H81">
        <v>627</v>
      </c>
      <c r="I81">
        <v>627</v>
      </c>
      <c r="J81">
        <v>1</v>
      </c>
      <c r="K81">
        <v>1</v>
      </c>
      <c r="L81">
        <v>1</v>
      </c>
      <c r="M81">
        <v>4</v>
      </c>
    </row>
    <row r="82" spans="1:13" x14ac:dyDescent="0.2">
      <c r="A82" t="s">
        <v>72</v>
      </c>
      <c r="B82">
        <v>1</v>
      </c>
      <c r="C82" t="s">
        <v>21</v>
      </c>
      <c r="D82">
        <v>0</v>
      </c>
      <c r="E82">
        <v>1</v>
      </c>
      <c r="F82">
        <v>0</v>
      </c>
      <c r="G82">
        <v>167</v>
      </c>
      <c r="H82">
        <v>167</v>
      </c>
      <c r="I82">
        <v>167</v>
      </c>
      <c r="J82">
        <v>1</v>
      </c>
      <c r="K82">
        <v>1</v>
      </c>
      <c r="L82">
        <v>1</v>
      </c>
      <c r="M82">
        <v>3</v>
      </c>
    </row>
    <row r="83" spans="1:13" x14ac:dyDescent="0.2">
      <c r="A83" t="s">
        <v>72</v>
      </c>
      <c r="B83">
        <v>2</v>
      </c>
      <c r="C83" t="s">
        <v>17</v>
      </c>
      <c r="D83">
        <v>1</v>
      </c>
      <c r="E83">
        <v>6</v>
      </c>
      <c r="F83">
        <v>9</v>
      </c>
      <c r="G83">
        <v>689.16666666699996</v>
      </c>
      <c r="H83">
        <v>845</v>
      </c>
      <c r="I83">
        <v>648</v>
      </c>
      <c r="J83">
        <v>2</v>
      </c>
      <c r="K83">
        <v>3</v>
      </c>
      <c r="L83">
        <v>1</v>
      </c>
      <c r="M83">
        <v>18</v>
      </c>
    </row>
    <row r="84" spans="1:13" x14ac:dyDescent="0.2">
      <c r="A84" t="s">
        <v>72</v>
      </c>
      <c r="B84">
        <v>3</v>
      </c>
      <c r="C84" t="s">
        <v>16</v>
      </c>
      <c r="D84">
        <v>13</v>
      </c>
      <c r="E84">
        <v>78</v>
      </c>
      <c r="F84">
        <v>117</v>
      </c>
      <c r="G84">
        <v>241.98717948699999</v>
      </c>
      <c r="H84">
        <v>407</v>
      </c>
      <c r="I84">
        <v>14</v>
      </c>
      <c r="J84">
        <v>2</v>
      </c>
      <c r="K84">
        <v>3</v>
      </c>
      <c r="L84">
        <v>1</v>
      </c>
      <c r="M84">
        <v>404</v>
      </c>
    </row>
    <row r="86" spans="1:13" x14ac:dyDescent="0.2">
      <c r="A86" t="s">
        <v>73</v>
      </c>
      <c r="B86">
        <v>1</v>
      </c>
      <c r="C86" t="s">
        <v>16</v>
      </c>
      <c r="D86">
        <v>1</v>
      </c>
      <c r="E86">
        <v>0</v>
      </c>
      <c r="F86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73</v>
      </c>
      <c r="B87">
        <v>1</v>
      </c>
      <c r="C87" t="s">
        <v>17</v>
      </c>
      <c r="D87">
        <v>1</v>
      </c>
      <c r="E87">
        <v>0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73</v>
      </c>
      <c r="B88">
        <v>1</v>
      </c>
      <c r="C88" t="s">
        <v>18</v>
      </c>
      <c r="D88">
        <v>1</v>
      </c>
      <c r="E88">
        <v>0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73</v>
      </c>
      <c r="B89">
        <v>1</v>
      </c>
      <c r="C89" t="s">
        <v>19</v>
      </c>
      <c r="D89">
        <v>1</v>
      </c>
      <c r="E89">
        <v>0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73</v>
      </c>
      <c r="B90">
        <v>1</v>
      </c>
      <c r="C90" t="s">
        <v>20</v>
      </c>
      <c r="D90">
        <v>1</v>
      </c>
      <c r="E90">
        <v>0</v>
      </c>
      <c r="F90">
        <v>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73</v>
      </c>
      <c r="B91">
        <v>1</v>
      </c>
      <c r="C91" t="s">
        <v>21</v>
      </c>
      <c r="D91">
        <v>1</v>
      </c>
      <c r="E91">
        <v>0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73</v>
      </c>
      <c r="B92">
        <v>2</v>
      </c>
      <c r="C92" t="s">
        <v>17</v>
      </c>
      <c r="D92">
        <v>1</v>
      </c>
      <c r="E92">
        <v>5</v>
      </c>
      <c r="F92">
        <v>9</v>
      </c>
      <c r="G92">
        <v>550.79999999999995</v>
      </c>
      <c r="H92">
        <v>692</v>
      </c>
      <c r="I92">
        <v>339</v>
      </c>
      <c r="J92">
        <v>2</v>
      </c>
      <c r="K92">
        <v>3</v>
      </c>
      <c r="L92">
        <v>2</v>
      </c>
      <c r="M92">
        <v>12</v>
      </c>
    </row>
    <row r="93" spans="1:13" x14ac:dyDescent="0.2">
      <c r="A93" t="s">
        <v>73</v>
      </c>
      <c r="B93">
        <v>3</v>
      </c>
      <c r="C93" t="s">
        <v>16</v>
      </c>
      <c r="D93">
        <v>13</v>
      </c>
      <c r="E93">
        <v>76</v>
      </c>
      <c r="F93">
        <v>117</v>
      </c>
      <c r="G93">
        <v>235.36842105299999</v>
      </c>
      <c r="H93">
        <v>884</v>
      </c>
      <c r="I93">
        <v>0</v>
      </c>
      <c r="J93">
        <v>1</v>
      </c>
      <c r="K93">
        <v>4</v>
      </c>
      <c r="L93">
        <v>1</v>
      </c>
      <c r="M93">
        <v>169</v>
      </c>
    </row>
    <row r="95" spans="1:13" x14ac:dyDescent="0.2">
      <c r="A95" t="s">
        <v>74</v>
      </c>
      <c r="B95">
        <v>1</v>
      </c>
      <c r="C95" t="s">
        <v>16</v>
      </c>
      <c r="D95">
        <v>0</v>
      </c>
      <c r="E95">
        <v>1</v>
      </c>
      <c r="F95">
        <v>0</v>
      </c>
      <c r="G95">
        <v>172</v>
      </c>
      <c r="H95">
        <v>172</v>
      </c>
      <c r="I95">
        <v>172</v>
      </c>
      <c r="J95">
        <v>3</v>
      </c>
      <c r="K95">
        <v>3</v>
      </c>
      <c r="L95">
        <v>3</v>
      </c>
      <c r="M95">
        <v>2</v>
      </c>
    </row>
    <row r="96" spans="1:13" x14ac:dyDescent="0.2">
      <c r="A96" t="s">
        <v>74</v>
      </c>
      <c r="B96">
        <v>1</v>
      </c>
      <c r="C96" t="s">
        <v>17</v>
      </c>
      <c r="D96">
        <v>0</v>
      </c>
      <c r="E96">
        <v>1</v>
      </c>
      <c r="F96">
        <v>0</v>
      </c>
      <c r="G96">
        <v>621</v>
      </c>
      <c r="H96">
        <v>621</v>
      </c>
      <c r="I96">
        <v>621</v>
      </c>
      <c r="J96">
        <v>2</v>
      </c>
      <c r="K96">
        <v>2</v>
      </c>
      <c r="L96">
        <v>2</v>
      </c>
      <c r="M96">
        <v>0</v>
      </c>
    </row>
    <row r="97" spans="1:13" x14ac:dyDescent="0.2">
      <c r="A97" t="s">
        <v>74</v>
      </c>
      <c r="B97">
        <v>1</v>
      </c>
      <c r="C97" t="s">
        <v>18</v>
      </c>
      <c r="D97">
        <v>0</v>
      </c>
      <c r="E97">
        <v>1</v>
      </c>
      <c r="F97">
        <v>0</v>
      </c>
      <c r="G97">
        <v>263</v>
      </c>
      <c r="H97">
        <v>263</v>
      </c>
      <c r="I97">
        <v>263</v>
      </c>
      <c r="J97">
        <v>1</v>
      </c>
      <c r="K97">
        <v>1</v>
      </c>
      <c r="L97">
        <v>1</v>
      </c>
      <c r="M97">
        <v>0</v>
      </c>
    </row>
    <row r="98" spans="1:13" x14ac:dyDescent="0.2">
      <c r="A98" t="s">
        <v>74</v>
      </c>
      <c r="B98">
        <v>1</v>
      </c>
      <c r="C98" t="s">
        <v>19</v>
      </c>
      <c r="D98">
        <v>0</v>
      </c>
      <c r="E98">
        <v>1</v>
      </c>
      <c r="F98">
        <v>0</v>
      </c>
      <c r="G98">
        <v>349</v>
      </c>
      <c r="H98">
        <v>349</v>
      </c>
      <c r="I98">
        <v>349</v>
      </c>
      <c r="J98">
        <v>1</v>
      </c>
      <c r="K98">
        <v>1</v>
      </c>
      <c r="L98">
        <v>1</v>
      </c>
      <c r="M98">
        <v>5</v>
      </c>
    </row>
    <row r="99" spans="1:13" x14ac:dyDescent="0.2">
      <c r="A99" t="s">
        <v>74</v>
      </c>
      <c r="B99">
        <v>1</v>
      </c>
      <c r="C99" t="s">
        <v>20</v>
      </c>
      <c r="D99">
        <v>0</v>
      </c>
      <c r="E99">
        <v>1</v>
      </c>
      <c r="F99">
        <v>0</v>
      </c>
      <c r="G99">
        <v>486</v>
      </c>
      <c r="H99">
        <v>486</v>
      </c>
      <c r="I99">
        <v>486</v>
      </c>
      <c r="J99">
        <v>3</v>
      </c>
      <c r="K99">
        <v>3</v>
      </c>
      <c r="L99">
        <v>3</v>
      </c>
      <c r="M99">
        <v>2</v>
      </c>
    </row>
    <row r="100" spans="1:13" x14ac:dyDescent="0.2">
      <c r="A100" t="s">
        <v>74</v>
      </c>
      <c r="B100">
        <v>1</v>
      </c>
      <c r="C100" t="s">
        <v>21</v>
      </c>
      <c r="D100">
        <v>0</v>
      </c>
      <c r="E100">
        <v>1</v>
      </c>
      <c r="F100">
        <v>0</v>
      </c>
      <c r="G100">
        <v>201</v>
      </c>
      <c r="H100">
        <v>201</v>
      </c>
      <c r="I100">
        <v>201</v>
      </c>
      <c r="J100">
        <v>2</v>
      </c>
      <c r="K100">
        <v>2</v>
      </c>
      <c r="L100">
        <v>2</v>
      </c>
      <c r="M100">
        <v>4</v>
      </c>
    </row>
    <row r="101" spans="1:13" x14ac:dyDescent="0.2">
      <c r="A101" t="s">
        <v>74</v>
      </c>
      <c r="B101">
        <v>2</v>
      </c>
      <c r="C101" t="s">
        <v>17</v>
      </c>
      <c r="D101">
        <v>0</v>
      </c>
      <c r="E101">
        <v>6</v>
      </c>
      <c r="F101">
        <v>0</v>
      </c>
      <c r="G101">
        <v>428.5</v>
      </c>
      <c r="H101">
        <v>770</v>
      </c>
      <c r="I101">
        <v>21</v>
      </c>
      <c r="J101">
        <v>2</v>
      </c>
      <c r="K101">
        <v>4</v>
      </c>
      <c r="L101">
        <v>1</v>
      </c>
      <c r="M101">
        <v>11</v>
      </c>
    </row>
    <row r="102" spans="1:13" x14ac:dyDescent="0.2">
      <c r="A102" t="s">
        <v>74</v>
      </c>
      <c r="B102">
        <v>3</v>
      </c>
      <c r="C102" t="s">
        <v>16</v>
      </c>
      <c r="D102">
        <v>0</v>
      </c>
      <c r="E102">
        <v>91</v>
      </c>
      <c r="F102">
        <v>0</v>
      </c>
      <c r="G102">
        <v>252.14285714299999</v>
      </c>
      <c r="H102">
        <v>411</v>
      </c>
      <c r="I102">
        <v>2</v>
      </c>
      <c r="J102">
        <v>2</v>
      </c>
      <c r="K102">
        <v>5</v>
      </c>
      <c r="L102">
        <v>1</v>
      </c>
      <c r="M102">
        <v>701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9EA9-029A-974F-932A-C9CF635AACAD}">
  <dimension ref="A1:O66"/>
  <sheetViews>
    <sheetView workbookViewId="0">
      <selection activeCell="O2" sqref="O2:O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5</v>
      </c>
      <c r="F2">
        <v>5</v>
      </c>
      <c r="G2">
        <v>0.125</v>
      </c>
      <c r="H2">
        <v>0.2</v>
      </c>
      <c r="I2">
        <v>1</v>
      </c>
      <c r="J2">
        <v>1</v>
      </c>
      <c r="K2">
        <v>2</v>
      </c>
      <c r="L2">
        <v>4</v>
      </c>
      <c r="M2">
        <v>7</v>
      </c>
      <c r="N2">
        <v>1</v>
      </c>
      <c r="O2">
        <v>26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5</v>
      </c>
      <c r="F3">
        <v>5</v>
      </c>
      <c r="G3">
        <v>0</v>
      </c>
      <c r="H3">
        <v>0</v>
      </c>
      <c r="I3">
        <v>0</v>
      </c>
      <c r="J3">
        <v>2</v>
      </c>
      <c r="K3">
        <v>3</v>
      </c>
      <c r="L3">
        <v>3</v>
      </c>
      <c r="M3">
        <v>6</v>
      </c>
      <c r="N3">
        <v>1</v>
      </c>
      <c r="O3">
        <v>21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5</v>
      </c>
      <c r="F4">
        <v>5</v>
      </c>
      <c r="G4">
        <v>0.46153846153799999</v>
      </c>
      <c r="H4">
        <v>1.2</v>
      </c>
      <c r="I4">
        <v>2</v>
      </c>
      <c r="J4">
        <v>2</v>
      </c>
      <c r="K4">
        <v>4</v>
      </c>
      <c r="L4">
        <v>7</v>
      </c>
      <c r="M4">
        <v>9</v>
      </c>
      <c r="N4">
        <v>7</v>
      </c>
      <c r="O4">
        <v>47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5</v>
      </c>
      <c r="F5">
        <v>5</v>
      </c>
      <c r="G5">
        <v>0.72727272727299996</v>
      </c>
      <c r="H5">
        <v>1.6</v>
      </c>
      <c r="I5">
        <v>2</v>
      </c>
      <c r="J5">
        <v>2</v>
      </c>
      <c r="K5">
        <v>3</v>
      </c>
      <c r="L5">
        <v>2</v>
      </c>
      <c r="M5">
        <v>5</v>
      </c>
      <c r="N5">
        <v>0</v>
      </c>
      <c r="O5">
        <v>16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5</v>
      </c>
      <c r="F6">
        <v>5</v>
      </c>
      <c r="G6">
        <v>2.125</v>
      </c>
      <c r="H6">
        <v>3.4</v>
      </c>
      <c r="I6">
        <v>3</v>
      </c>
      <c r="J6">
        <v>1</v>
      </c>
      <c r="K6">
        <v>2</v>
      </c>
      <c r="L6">
        <v>2</v>
      </c>
      <c r="M6">
        <v>6</v>
      </c>
      <c r="N6">
        <v>1</v>
      </c>
      <c r="O6">
        <v>16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5</v>
      </c>
      <c r="F7">
        <v>5</v>
      </c>
      <c r="G7">
        <v>0.33333333333300003</v>
      </c>
      <c r="H7">
        <v>0.6</v>
      </c>
      <c r="I7">
        <v>1</v>
      </c>
      <c r="J7">
        <v>1</v>
      </c>
      <c r="K7">
        <v>3</v>
      </c>
      <c r="L7">
        <v>3</v>
      </c>
      <c r="M7">
        <v>7</v>
      </c>
      <c r="N7">
        <v>1</v>
      </c>
      <c r="O7">
        <v>20</v>
      </c>
    </row>
    <row r="8" spans="1:15" x14ac:dyDescent="0.2">
      <c r="A8" t="s">
        <v>15</v>
      </c>
      <c r="B8">
        <v>1</v>
      </c>
      <c r="C8" t="s">
        <v>45</v>
      </c>
      <c r="D8">
        <v>1</v>
      </c>
      <c r="E8">
        <v>5</v>
      </c>
      <c r="F8">
        <v>5</v>
      </c>
      <c r="G8">
        <v>9.2857142857100001</v>
      </c>
      <c r="H8">
        <v>13</v>
      </c>
      <c r="I8">
        <v>4</v>
      </c>
      <c r="J8">
        <v>1</v>
      </c>
      <c r="K8">
        <v>2</v>
      </c>
      <c r="L8">
        <v>4</v>
      </c>
      <c r="M8">
        <v>6</v>
      </c>
      <c r="N8">
        <v>1</v>
      </c>
      <c r="O8">
        <v>26</v>
      </c>
    </row>
    <row r="9" spans="1:15" x14ac:dyDescent="0.2">
      <c r="A9" t="s">
        <v>15</v>
      </c>
      <c r="B9">
        <v>2</v>
      </c>
      <c r="C9" t="s">
        <v>17</v>
      </c>
      <c r="D9">
        <v>6</v>
      </c>
      <c r="E9">
        <v>30</v>
      </c>
      <c r="F9">
        <v>30</v>
      </c>
      <c r="G9">
        <v>20.666666666699999</v>
      </c>
      <c r="H9">
        <v>37.200000000000003</v>
      </c>
      <c r="I9">
        <v>535</v>
      </c>
      <c r="J9">
        <v>1</v>
      </c>
      <c r="K9">
        <v>4</v>
      </c>
      <c r="L9">
        <v>32</v>
      </c>
      <c r="M9">
        <v>64</v>
      </c>
      <c r="N9">
        <v>21</v>
      </c>
      <c r="O9">
        <v>196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22</v>
      </c>
      <c r="H13" t="s">
        <v>8</v>
      </c>
      <c r="I13" t="s">
        <v>23</v>
      </c>
      <c r="J13" t="s">
        <v>9</v>
      </c>
      <c r="K13" t="s">
        <v>10</v>
      </c>
      <c r="L13" t="s">
        <v>24</v>
      </c>
      <c r="M13" t="s">
        <v>14</v>
      </c>
    </row>
    <row r="14" spans="1:15" x14ac:dyDescent="0.2">
      <c r="A14" t="s">
        <v>47</v>
      </c>
      <c r="B14">
        <v>1</v>
      </c>
      <c r="C14" t="s">
        <v>16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2</v>
      </c>
      <c r="K14">
        <v>2</v>
      </c>
      <c r="L14">
        <v>2</v>
      </c>
      <c r="M14">
        <v>7</v>
      </c>
    </row>
    <row r="15" spans="1:15" x14ac:dyDescent="0.2">
      <c r="A15" t="s">
        <v>47</v>
      </c>
      <c r="B15">
        <v>1</v>
      </c>
      <c r="C15" t="s">
        <v>17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2</v>
      </c>
    </row>
    <row r="16" spans="1:15" x14ac:dyDescent="0.2">
      <c r="A16" t="s">
        <v>47</v>
      </c>
      <c r="B16">
        <v>1</v>
      </c>
      <c r="C16" t="s">
        <v>18</v>
      </c>
      <c r="D16">
        <v>0</v>
      </c>
      <c r="E16">
        <v>1</v>
      </c>
      <c r="F16">
        <v>0</v>
      </c>
      <c r="G16">
        <v>1</v>
      </c>
      <c r="H16">
        <v>1</v>
      </c>
      <c r="I16">
        <v>1</v>
      </c>
      <c r="J16">
        <v>2</v>
      </c>
      <c r="K16">
        <v>2</v>
      </c>
      <c r="L16">
        <v>2</v>
      </c>
      <c r="M16">
        <v>7</v>
      </c>
    </row>
    <row r="17" spans="1:13" x14ac:dyDescent="0.2">
      <c r="A17" t="s">
        <v>47</v>
      </c>
      <c r="B17">
        <v>1</v>
      </c>
      <c r="C17" t="s">
        <v>19</v>
      </c>
      <c r="D17">
        <v>0</v>
      </c>
      <c r="E17">
        <v>1</v>
      </c>
      <c r="F17">
        <v>0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5</v>
      </c>
    </row>
    <row r="18" spans="1:13" x14ac:dyDescent="0.2">
      <c r="A18" t="s">
        <v>47</v>
      </c>
      <c r="B18">
        <v>1</v>
      </c>
      <c r="C18" t="s">
        <v>20</v>
      </c>
      <c r="D18">
        <v>0</v>
      </c>
      <c r="E18">
        <v>1</v>
      </c>
      <c r="F18">
        <v>0</v>
      </c>
      <c r="G18">
        <v>2</v>
      </c>
      <c r="H18">
        <v>2</v>
      </c>
      <c r="I18">
        <v>2</v>
      </c>
      <c r="J18">
        <v>1</v>
      </c>
      <c r="K18">
        <v>1</v>
      </c>
      <c r="L18">
        <v>1</v>
      </c>
      <c r="M18">
        <v>2</v>
      </c>
    </row>
    <row r="19" spans="1:13" x14ac:dyDescent="0.2">
      <c r="A19" t="s">
        <v>47</v>
      </c>
      <c r="B19">
        <v>1</v>
      </c>
      <c r="C19" t="s">
        <v>21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5</v>
      </c>
    </row>
    <row r="20" spans="1:13" x14ac:dyDescent="0.2">
      <c r="A20" t="s">
        <v>47</v>
      </c>
      <c r="B20">
        <v>1</v>
      </c>
      <c r="C20" t="s">
        <v>45</v>
      </c>
      <c r="D20">
        <v>0</v>
      </c>
      <c r="E20">
        <v>1</v>
      </c>
      <c r="F20">
        <v>0</v>
      </c>
      <c r="G20">
        <v>6</v>
      </c>
      <c r="H20">
        <v>6</v>
      </c>
      <c r="I20">
        <v>6</v>
      </c>
      <c r="J20">
        <v>1</v>
      </c>
      <c r="K20">
        <v>1</v>
      </c>
      <c r="L20">
        <v>1</v>
      </c>
      <c r="M20">
        <v>4</v>
      </c>
    </row>
    <row r="21" spans="1:13" x14ac:dyDescent="0.2">
      <c r="A21" t="s">
        <v>47</v>
      </c>
      <c r="B21">
        <v>2</v>
      </c>
      <c r="C21" t="s">
        <v>17</v>
      </c>
      <c r="D21">
        <v>1</v>
      </c>
      <c r="E21">
        <v>5</v>
      </c>
      <c r="F21">
        <v>5</v>
      </c>
      <c r="G21">
        <v>0.8</v>
      </c>
      <c r="H21">
        <v>4</v>
      </c>
      <c r="I21">
        <v>0</v>
      </c>
      <c r="J21">
        <v>1</v>
      </c>
      <c r="K21">
        <v>2</v>
      </c>
      <c r="L21">
        <v>1</v>
      </c>
      <c r="M21">
        <v>31</v>
      </c>
    </row>
    <row r="23" spans="1:13" x14ac:dyDescent="0.2">
      <c r="A23" t="s">
        <v>48</v>
      </c>
      <c r="B23">
        <v>1</v>
      </c>
      <c r="C23" t="s">
        <v>16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</row>
    <row r="24" spans="1:13" x14ac:dyDescent="0.2">
      <c r="A24" t="s">
        <v>48</v>
      </c>
      <c r="B24">
        <v>1</v>
      </c>
      <c r="C24" t="s">
        <v>17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2</v>
      </c>
      <c r="K24">
        <v>2</v>
      </c>
      <c r="L24">
        <v>2</v>
      </c>
      <c r="M24">
        <v>5</v>
      </c>
    </row>
    <row r="25" spans="1:13" x14ac:dyDescent="0.2">
      <c r="A25" t="s">
        <v>48</v>
      </c>
      <c r="B25">
        <v>1</v>
      </c>
      <c r="C25" t="s">
        <v>18</v>
      </c>
      <c r="D25">
        <v>0</v>
      </c>
      <c r="E25">
        <v>1</v>
      </c>
      <c r="F25">
        <v>0</v>
      </c>
      <c r="G25">
        <v>2</v>
      </c>
      <c r="H25">
        <v>2</v>
      </c>
      <c r="I25">
        <v>2</v>
      </c>
      <c r="J25">
        <v>4</v>
      </c>
      <c r="K25">
        <v>4</v>
      </c>
      <c r="L25">
        <v>4</v>
      </c>
      <c r="M25">
        <v>9</v>
      </c>
    </row>
    <row r="26" spans="1:13" x14ac:dyDescent="0.2">
      <c r="A26" t="s">
        <v>48</v>
      </c>
      <c r="B26">
        <v>1</v>
      </c>
      <c r="C26" t="s">
        <v>19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</row>
    <row r="27" spans="1:13" x14ac:dyDescent="0.2">
      <c r="A27" t="s">
        <v>48</v>
      </c>
      <c r="B27">
        <v>1</v>
      </c>
      <c r="C27" t="s">
        <v>20</v>
      </c>
      <c r="D27">
        <v>0</v>
      </c>
      <c r="E27">
        <v>1</v>
      </c>
      <c r="F27">
        <v>0</v>
      </c>
      <c r="G27">
        <v>3</v>
      </c>
      <c r="H27">
        <v>3</v>
      </c>
      <c r="I27">
        <v>3</v>
      </c>
      <c r="J27">
        <v>1</v>
      </c>
      <c r="K27">
        <v>1</v>
      </c>
      <c r="L27">
        <v>1</v>
      </c>
      <c r="M27">
        <v>5</v>
      </c>
    </row>
    <row r="28" spans="1:13" x14ac:dyDescent="0.2">
      <c r="A28" t="s">
        <v>48</v>
      </c>
      <c r="B28">
        <v>1</v>
      </c>
      <c r="C28" t="s">
        <v>21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3</v>
      </c>
    </row>
    <row r="29" spans="1:13" x14ac:dyDescent="0.2">
      <c r="A29" t="s">
        <v>48</v>
      </c>
      <c r="B29">
        <v>1</v>
      </c>
      <c r="C29" t="s">
        <v>45</v>
      </c>
      <c r="D29">
        <v>0</v>
      </c>
      <c r="E29">
        <v>1</v>
      </c>
      <c r="F29">
        <v>0</v>
      </c>
      <c r="G29">
        <v>4</v>
      </c>
      <c r="H29">
        <v>4</v>
      </c>
      <c r="I29">
        <v>4</v>
      </c>
      <c r="J29">
        <v>1</v>
      </c>
      <c r="K29">
        <v>1</v>
      </c>
      <c r="L29">
        <v>1</v>
      </c>
      <c r="M29">
        <v>6</v>
      </c>
    </row>
    <row r="30" spans="1:13" x14ac:dyDescent="0.2">
      <c r="A30" t="s">
        <v>48</v>
      </c>
      <c r="B30">
        <v>2</v>
      </c>
      <c r="C30" t="s">
        <v>17</v>
      </c>
      <c r="D30">
        <v>1</v>
      </c>
      <c r="E30">
        <v>5</v>
      </c>
      <c r="F30">
        <v>5</v>
      </c>
      <c r="G30">
        <v>4.4000000000000004</v>
      </c>
      <c r="H30">
        <v>9</v>
      </c>
      <c r="I30">
        <v>0</v>
      </c>
      <c r="J30">
        <v>1</v>
      </c>
      <c r="K30">
        <v>2</v>
      </c>
      <c r="L30">
        <v>1</v>
      </c>
      <c r="M30">
        <v>64</v>
      </c>
    </row>
    <row r="32" spans="1:13" x14ac:dyDescent="0.2">
      <c r="A32" t="s">
        <v>49</v>
      </c>
      <c r="B32">
        <v>1</v>
      </c>
      <c r="C32" t="s">
        <v>16</v>
      </c>
      <c r="D32">
        <v>1</v>
      </c>
      <c r="E32">
        <v>0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</row>
    <row r="33" spans="1:13" x14ac:dyDescent="0.2">
      <c r="A33" t="s">
        <v>49</v>
      </c>
      <c r="B33">
        <v>1</v>
      </c>
      <c r="C33" t="s">
        <v>17</v>
      </c>
      <c r="D33">
        <v>1</v>
      </c>
      <c r="E33">
        <v>0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</row>
    <row r="34" spans="1:13" x14ac:dyDescent="0.2">
      <c r="A34" t="s">
        <v>49</v>
      </c>
      <c r="B34">
        <v>1</v>
      </c>
      <c r="C34" t="s">
        <v>18</v>
      </c>
      <c r="D34">
        <v>1</v>
      </c>
      <c r="E34">
        <v>0</v>
      </c>
      <c r="F34">
        <v>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</v>
      </c>
    </row>
    <row r="35" spans="1:13" x14ac:dyDescent="0.2">
      <c r="A35" t="s">
        <v>49</v>
      </c>
      <c r="B35">
        <v>1</v>
      </c>
      <c r="C35" t="s">
        <v>19</v>
      </c>
      <c r="D35">
        <v>1</v>
      </c>
      <c r="E35">
        <v>0</v>
      </c>
      <c r="F35">
        <v>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49</v>
      </c>
      <c r="B36">
        <v>1</v>
      </c>
      <c r="C36" t="s">
        <v>20</v>
      </c>
      <c r="D36">
        <v>1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2">
      <c r="A37" t="s">
        <v>49</v>
      </c>
      <c r="B37">
        <v>1</v>
      </c>
      <c r="C37" t="s">
        <v>21</v>
      </c>
      <c r="D37">
        <v>1</v>
      </c>
      <c r="E37">
        <v>0</v>
      </c>
      <c r="F37">
        <v>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">
      <c r="A38" t="s">
        <v>49</v>
      </c>
      <c r="B38">
        <v>1</v>
      </c>
      <c r="C38" t="s">
        <v>45</v>
      </c>
      <c r="D38">
        <v>1</v>
      </c>
      <c r="E38">
        <v>0</v>
      </c>
      <c r="F38">
        <v>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2">
      <c r="A39" t="s">
        <v>49</v>
      </c>
      <c r="B39">
        <v>2</v>
      </c>
      <c r="C39" t="s">
        <v>17</v>
      </c>
      <c r="D39">
        <v>1</v>
      </c>
      <c r="E39">
        <v>5</v>
      </c>
      <c r="F39">
        <v>5</v>
      </c>
      <c r="G39">
        <v>0.8</v>
      </c>
      <c r="H39">
        <v>4</v>
      </c>
      <c r="I39">
        <v>0</v>
      </c>
      <c r="J39">
        <v>1</v>
      </c>
      <c r="K39">
        <v>3</v>
      </c>
      <c r="L39">
        <v>1</v>
      </c>
      <c r="M39">
        <v>21</v>
      </c>
    </row>
    <row r="41" spans="1:13" x14ac:dyDescent="0.2">
      <c r="A41" t="s">
        <v>50</v>
      </c>
      <c r="B41">
        <v>1</v>
      </c>
      <c r="C41" t="s">
        <v>16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2</v>
      </c>
      <c r="K41">
        <v>2</v>
      </c>
      <c r="L41">
        <v>2</v>
      </c>
      <c r="M41">
        <v>7</v>
      </c>
    </row>
    <row r="42" spans="1:13" x14ac:dyDescent="0.2">
      <c r="A42" t="s">
        <v>50</v>
      </c>
      <c r="B42">
        <v>1</v>
      </c>
      <c r="C42" t="s">
        <v>17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2</v>
      </c>
      <c r="K42">
        <v>2</v>
      </c>
      <c r="L42">
        <v>2</v>
      </c>
      <c r="M42">
        <v>6</v>
      </c>
    </row>
    <row r="43" spans="1:13" x14ac:dyDescent="0.2">
      <c r="A43" t="s">
        <v>50</v>
      </c>
      <c r="B43">
        <v>1</v>
      </c>
      <c r="C43" t="s">
        <v>18</v>
      </c>
      <c r="D43">
        <v>0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7</v>
      </c>
    </row>
    <row r="44" spans="1:13" x14ac:dyDescent="0.2">
      <c r="A44" t="s">
        <v>50</v>
      </c>
      <c r="B44">
        <v>1</v>
      </c>
      <c r="C44" t="s">
        <v>19</v>
      </c>
      <c r="D44">
        <v>0</v>
      </c>
      <c r="E44">
        <v>1</v>
      </c>
      <c r="F44">
        <v>0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5</v>
      </c>
    </row>
    <row r="45" spans="1:13" x14ac:dyDescent="0.2">
      <c r="A45" t="s">
        <v>50</v>
      </c>
      <c r="B45">
        <v>1</v>
      </c>
      <c r="C45" t="s">
        <v>20</v>
      </c>
      <c r="D45">
        <v>0</v>
      </c>
      <c r="E45">
        <v>1</v>
      </c>
      <c r="F45">
        <v>0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6</v>
      </c>
    </row>
    <row r="46" spans="1:13" x14ac:dyDescent="0.2">
      <c r="A46" t="s">
        <v>50</v>
      </c>
      <c r="B46">
        <v>1</v>
      </c>
      <c r="C46" t="s">
        <v>21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2</v>
      </c>
      <c r="K46">
        <v>2</v>
      </c>
      <c r="L46">
        <v>2</v>
      </c>
      <c r="M46">
        <v>7</v>
      </c>
    </row>
    <row r="47" spans="1:13" x14ac:dyDescent="0.2">
      <c r="A47" t="s">
        <v>50</v>
      </c>
      <c r="B47">
        <v>1</v>
      </c>
      <c r="C47" t="s">
        <v>45</v>
      </c>
      <c r="D47">
        <v>0</v>
      </c>
      <c r="E47">
        <v>1</v>
      </c>
      <c r="F47">
        <v>0</v>
      </c>
      <c r="G47">
        <v>18</v>
      </c>
      <c r="H47">
        <v>18</v>
      </c>
      <c r="I47">
        <v>18</v>
      </c>
      <c r="J47">
        <v>2</v>
      </c>
      <c r="K47">
        <v>2</v>
      </c>
      <c r="L47">
        <v>2</v>
      </c>
      <c r="M47">
        <v>4</v>
      </c>
    </row>
    <row r="48" spans="1:13" x14ac:dyDescent="0.2">
      <c r="A48" t="s">
        <v>50</v>
      </c>
      <c r="B48">
        <v>2</v>
      </c>
      <c r="C48" t="s">
        <v>17</v>
      </c>
      <c r="D48">
        <v>1</v>
      </c>
      <c r="E48">
        <v>5</v>
      </c>
      <c r="F48">
        <v>5</v>
      </c>
      <c r="G48">
        <v>215.6</v>
      </c>
      <c r="H48">
        <v>535</v>
      </c>
      <c r="I48">
        <v>0</v>
      </c>
      <c r="J48">
        <v>2</v>
      </c>
      <c r="K48">
        <v>4</v>
      </c>
      <c r="L48">
        <v>1</v>
      </c>
      <c r="M48">
        <v>25</v>
      </c>
    </row>
    <row r="50" spans="1:13" x14ac:dyDescent="0.2">
      <c r="A50" t="s">
        <v>51</v>
      </c>
      <c r="B50">
        <v>1</v>
      </c>
      <c r="C50" t="s">
        <v>16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3</v>
      </c>
    </row>
    <row r="51" spans="1:13" x14ac:dyDescent="0.2">
      <c r="A51" t="s">
        <v>51</v>
      </c>
      <c r="B51">
        <v>1</v>
      </c>
      <c r="C51" t="s">
        <v>17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v>3</v>
      </c>
      <c r="M51">
        <v>5</v>
      </c>
    </row>
    <row r="52" spans="1:13" x14ac:dyDescent="0.2">
      <c r="A52" t="s">
        <v>51</v>
      </c>
      <c r="B52">
        <v>1</v>
      </c>
      <c r="C52" t="s">
        <v>18</v>
      </c>
      <c r="D52">
        <v>0</v>
      </c>
      <c r="E52">
        <v>1</v>
      </c>
      <c r="F52">
        <v>0</v>
      </c>
      <c r="G52">
        <v>1</v>
      </c>
      <c r="H52">
        <v>1</v>
      </c>
      <c r="I52">
        <v>1</v>
      </c>
      <c r="J52">
        <v>3</v>
      </c>
      <c r="K52">
        <v>3</v>
      </c>
      <c r="L52">
        <v>3</v>
      </c>
      <c r="M52">
        <v>7</v>
      </c>
    </row>
    <row r="53" spans="1:13" x14ac:dyDescent="0.2">
      <c r="A53" t="s">
        <v>51</v>
      </c>
      <c r="B53">
        <v>1</v>
      </c>
      <c r="C53" t="s">
        <v>19</v>
      </c>
      <c r="D53">
        <v>0</v>
      </c>
      <c r="E53">
        <v>1</v>
      </c>
      <c r="F53">
        <v>0</v>
      </c>
      <c r="G53">
        <v>2</v>
      </c>
      <c r="H53">
        <v>2</v>
      </c>
      <c r="I53">
        <v>2</v>
      </c>
      <c r="J53">
        <v>3</v>
      </c>
      <c r="K53">
        <v>3</v>
      </c>
      <c r="L53">
        <v>3</v>
      </c>
      <c r="M53">
        <v>2</v>
      </c>
    </row>
    <row r="54" spans="1:13" x14ac:dyDescent="0.2">
      <c r="A54" t="s">
        <v>51</v>
      </c>
      <c r="B54">
        <v>1</v>
      </c>
      <c r="C54" t="s">
        <v>20</v>
      </c>
      <c r="D54">
        <v>0</v>
      </c>
      <c r="E54">
        <v>1</v>
      </c>
      <c r="F54">
        <v>0</v>
      </c>
      <c r="G54">
        <v>5</v>
      </c>
      <c r="H54">
        <v>5</v>
      </c>
      <c r="I54">
        <v>5</v>
      </c>
      <c r="J54">
        <v>2</v>
      </c>
      <c r="K54">
        <v>2</v>
      </c>
      <c r="L54">
        <v>2</v>
      </c>
      <c r="M54">
        <v>1</v>
      </c>
    </row>
    <row r="55" spans="1:13" x14ac:dyDescent="0.2">
      <c r="A55" t="s">
        <v>51</v>
      </c>
      <c r="B55">
        <v>1</v>
      </c>
      <c r="C55" t="s">
        <v>21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3</v>
      </c>
      <c r="K55">
        <v>3</v>
      </c>
      <c r="L55">
        <v>3</v>
      </c>
      <c r="M55">
        <v>2</v>
      </c>
    </row>
    <row r="56" spans="1:13" x14ac:dyDescent="0.2">
      <c r="A56" t="s">
        <v>51</v>
      </c>
      <c r="B56">
        <v>1</v>
      </c>
      <c r="C56" t="s">
        <v>45</v>
      </c>
      <c r="D56">
        <v>0</v>
      </c>
      <c r="E56">
        <v>1</v>
      </c>
      <c r="F56">
        <v>0</v>
      </c>
      <c r="G56">
        <v>11</v>
      </c>
      <c r="H56">
        <v>11</v>
      </c>
      <c r="I56">
        <v>11</v>
      </c>
      <c r="J56">
        <v>1</v>
      </c>
      <c r="K56">
        <v>1</v>
      </c>
      <c r="L56">
        <v>1</v>
      </c>
      <c r="M56">
        <v>5</v>
      </c>
    </row>
    <row r="57" spans="1:13" x14ac:dyDescent="0.2">
      <c r="A57" t="s">
        <v>51</v>
      </c>
      <c r="B57">
        <v>2</v>
      </c>
      <c r="C57" t="s">
        <v>17</v>
      </c>
      <c r="D57">
        <v>1</v>
      </c>
      <c r="E57">
        <v>5</v>
      </c>
      <c r="F57">
        <v>5</v>
      </c>
      <c r="G57">
        <v>0.8</v>
      </c>
      <c r="H57">
        <v>2</v>
      </c>
      <c r="I57">
        <v>0</v>
      </c>
      <c r="J57">
        <v>2</v>
      </c>
      <c r="K57">
        <v>3</v>
      </c>
      <c r="L57">
        <v>1</v>
      </c>
      <c r="M57">
        <v>23</v>
      </c>
    </row>
    <row r="59" spans="1:13" x14ac:dyDescent="0.2">
      <c r="A59" t="s">
        <v>52</v>
      </c>
      <c r="B59">
        <v>1</v>
      </c>
      <c r="C59" t="s">
        <v>16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2</v>
      </c>
      <c r="K59">
        <v>2</v>
      </c>
      <c r="L59">
        <v>2</v>
      </c>
      <c r="M59">
        <v>7</v>
      </c>
    </row>
    <row r="60" spans="1:13" x14ac:dyDescent="0.2">
      <c r="A60" t="s">
        <v>52</v>
      </c>
      <c r="B60">
        <v>1</v>
      </c>
      <c r="C60" t="s">
        <v>17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2</v>
      </c>
      <c r="K60">
        <v>2</v>
      </c>
      <c r="L60">
        <v>2</v>
      </c>
      <c r="M60">
        <v>2</v>
      </c>
    </row>
    <row r="61" spans="1:13" x14ac:dyDescent="0.2">
      <c r="A61" t="s">
        <v>52</v>
      </c>
      <c r="B61">
        <v>1</v>
      </c>
      <c r="C61" t="s">
        <v>18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3</v>
      </c>
      <c r="K61">
        <v>3</v>
      </c>
      <c r="L61">
        <v>3</v>
      </c>
      <c r="M61">
        <v>8</v>
      </c>
    </row>
    <row r="62" spans="1:13" x14ac:dyDescent="0.2">
      <c r="A62" t="s">
        <v>52</v>
      </c>
      <c r="B62">
        <v>1</v>
      </c>
      <c r="C62" t="s">
        <v>19</v>
      </c>
      <c r="D62">
        <v>0</v>
      </c>
      <c r="E62">
        <v>1</v>
      </c>
      <c r="F62">
        <v>0</v>
      </c>
      <c r="G62">
        <v>2</v>
      </c>
      <c r="H62">
        <v>2</v>
      </c>
      <c r="I62">
        <v>2</v>
      </c>
      <c r="J62">
        <v>3</v>
      </c>
      <c r="K62">
        <v>3</v>
      </c>
      <c r="L62">
        <v>3</v>
      </c>
      <c r="M62">
        <v>3</v>
      </c>
    </row>
    <row r="63" spans="1:13" x14ac:dyDescent="0.2">
      <c r="A63" t="s">
        <v>52</v>
      </c>
      <c r="B63">
        <v>1</v>
      </c>
      <c r="C63" t="s">
        <v>20</v>
      </c>
      <c r="D63">
        <v>0</v>
      </c>
      <c r="E63">
        <v>1</v>
      </c>
      <c r="F63">
        <v>0</v>
      </c>
      <c r="G63">
        <v>5</v>
      </c>
      <c r="H63">
        <v>5</v>
      </c>
      <c r="I63">
        <v>5</v>
      </c>
      <c r="J63">
        <v>2</v>
      </c>
      <c r="K63">
        <v>2</v>
      </c>
      <c r="L63">
        <v>2</v>
      </c>
      <c r="M63">
        <v>1</v>
      </c>
    </row>
    <row r="64" spans="1:13" x14ac:dyDescent="0.2">
      <c r="A64" t="s">
        <v>52</v>
      </c>
      <c r="B64">
        <v>1</v>
      </c>
      <c r="C64" t="s">
        <v>21</v>
      </c>
      <c r="D64">
        <v>0</v>
      </c>
      <c r="E64">
        <v>1</v>
      </c>
      <c r="F64">
        <v>0</v>
      </c>
      <c r="G64">
        <v>1</v>
      </c>
      <c r="H64">
        <v>1</v>
      </c>
      <c r="I64">
        <v>1</v>
      </c>
      <c r="J64">
        <v>2</v>
      </c>
      <c r="K64">
        <v>2</v>
      </c>
      <c r="L64">
        <v>2</v>
      </c>
      <c r="M64">
        <v>2</v>
      </c>
    </row>
    <row r="65" spans="1:13" x14ac:dyDescent="0.2">
      <c r="A65" t="s">
        <v>52</v>
      </c>
      <c r="B65">
        <v>1</v>
      </c>
      <c r="C65" t="s">
        <v>45</v>
      </c>
      <c r="D65">
        <v>0</v>
      </c>
      <c r="E65">
        <v>1</v>
      </c>
      <c r="F65">
        <v>0</v>
      </c>
      <c r="G65">
        <v>26</v>
      </c>
      <c r="H65">
        <v>26</v>
      </c>
      <c r="I65">
        <v>26</v>
      </c>
      <c r="J65">
        <v>2</v>
      </c>
      <c r="K65">
        <v>2</v>
      </c>
      <c r="L65">
        <v>2</v>
      </c>
      <c r="M65">
        <v>6</v>
      </c>
    </row>
    <row r="66" spans="1:13" x14ac:dyDescent="0.2">
      <c r="A66" t="s">
        <v>52</v>
      </c>
      <c r="B66">
        <v>2</v>
      </c>
      <c r="C66" t="s">
        <v>17</v>
      </c>
      <c r="D66">
        <v>1</v>
      </c>
      <c r="E66">
        <v>5</v>
      </c>
      <c r="F66">
        <v>5</v>
      </c>
      <c r="G66">
        <v>0.8</v>
      </c>
      <c r="H66">
        <v>4</v>
      </c>
      <c r="I66">
        <v>0</v>
      </c>
      <c r="J66">
        <v>1</v>
      </c>
      <c r="K66">
        <v>3</v>
      </c>
      <c r="L66">
        <v>1</v>
      </c>
      <c r="M66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3E7B-3E9A-7544-82DF-6384BD62C978}">
  <dimension ref="A1:O66"/>
  <sheetViews>
    <sheetView workbookViewId="0">
      <selection activeCell="P29" sqref="P2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5</v>
      </c>
      <c r="F2">
        <v>5</v>
      </c>
      <c r="G2">
        <v>7.6923076923100006E-2</v>
      </c>
      <c r="H2">
        <v>0.2</v>
      </c>
      <c r="I2">
        <v>1</v>
      </c>
      <c r="J2">
        <v>2</v>
      </c>
      <c r="K2">
        <v>4</v>
      </c>
      <c r="L2">
        <v>8</v>
      </c>
      <c r="M2">
        <v>11</v>
      </c>
      <c r="N2">
        <v>4</v>
      </c>
      <c r="O2">
        <v>49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5</v>
      </c>
      <c r="F3">
        <v>5</v>
      </c>
      <c r="G3">
        <v>2.63636363636</v>
      </c>
      <c r="H3">
        <v>5.8</v>
      </c>
      <c r="I3">
        <v>7</v>
      </c>
      <c r="J3">
        <v>2</v>
      </c>
      <c r="K3">
        <v>3</v>
      </c>
      <c r="L3">
        <v>3</v>
      </c>
      <c r="M3">
        <v>5</v>
      </c>
      <c r="N3">
        <v>1</v>
      </c>
      <c r="O3">
        <v>20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5</v>
      </c>
      <c r="F4">
        <v>5</v>
      </c>
      <c r="G4">
        <v>287.89999999999998</v>
      </c>
      <c r="H4">
        <v>575.79999999999995</v>
      </c>
      <c r="I4">
        <v>576</v>
      </c>
      <c r="J4">
        <v>2</v>
      </c>
      <c r="K4">
        <v>3</v>
      </c>
      <c r="L4">
        <v>3</v>
      </c>
      <c r="M4">
        <v>6</v>
      </c>
      <c r="N4">
        <v>1</v>
      </c>
      <c r="O4">
        <v>20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5</v>
      </c>
      <c r="F5">
        <v>5</v>
      </c>
      <c r="G5">
        <v>0.54545454545500005</v>
      </c>
      <c r="H5">
        <v>1.2</v>
      </c>
      <c r="I5">
        <v>3</v>
      </c>
      <c r="J5">
        <v>2</v>
      </c>
      <c r="K5">
        <v>4</v>
      </c>
      <c r="L5">
        <v>2</v>
      </c>
      <c r="M5">
        <v>4</v>
      </c>
      <c r="N5">
        <v>0</v>
      </c>
      <c r="O5">
        <v>14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5</v>
      </c>
      <c r="F6">
        <v>5</v>
      </c>
      <c r="G6">
        <v>1.8333333333299999</v>
      </c>
      <c r="H6">
        <v>2.2000000000000002</v>
      </c>
      <c r="I6">
        <v>3</v>
      </c>
      <c r="J6">
        <v>1</v>
      </c>
      <c r="K6">
        <v>2</v>
      </c>
      <c r="L6">
        <v>3</v>
      </c>
      <c r="M6">
        <v>7</v>
      </c>
      <c r="N6">
        <v>0</v>
      </c>
      <c r="O6">
        <v>21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5</v>
      </c>
      <c r="F7">
        <v>5</v>
      </c>
      <c r="G7">
        <v>1.42857142857</v>
      </c>
      <c r="H7">
        <v>2</v>
      </c>
      <c r="I7">
        <v>3</v>
      </c>
      <c r="J7">
        <v>1</v>
      </c>
      <c r="K7">
        <v>2</v>
      </c>
      <c r="L7">
        <v>3</v>
      </c>
      <c r="M7">
        <v>6</v>
      </c>
      <c r="N7">
        <v>0</v>
      </c>
      <c r="O7">
        <v>21</v>
      </c>
    </row>
    <row r="8" spans="1:15" x14ac:dyDescent="0.2">
      <c r="A8" t="s">
        <v>15</v>
      </c>
      <c r="B8">
        <v>1</v>
      </c>
      <c r="C8" t="s">
        <v>45</v>
      </c>
      <c r="D8">
        <v>1</v>
      </c>
      <c r="E8">
        <v>5</v>
      </c>
      <c r="F8">
        <v>5</v>
      </c>
      <c r="G8">
        <v>20.3</v>
      </c>
      <c r="H8">
        <v>40.6</v>
      </c>
      <c r="I8">
        <v>55</v>
      </c>
      <c r="J8">
        <v>2</v>
      </c>
      <c r="K8">
        <v>3</v>
      </c>
      <c r="L8">
        <v>14</v>
      </c>
      <c r="M8">
        <v>19</v>
      </c>
      <c r="N8">
        <v>9</v>
      </c>
      <c r="O8">
        <v>89</v>
      </c>
    </row>
    <row r="9" spans="1:15" x14ac:dyDescent="0.2">
      <c r="A9" t="s">
        <v>15</v>
      </c>
      <c r="B9">
        <v>2</v>
      </c>
      <c r="C9" t="s">
        <v>17</v>
      </c>
      <c r="D9">
        <v>6</v>
      </c>
      <c r="E9">
        <v>30</v>
      </c>
      <c r="F9">
        <v>30</v>
      </c>
      <c r="G9">
        <v>0</v>
      </c>
      <c r="H9">
        <v>0</v>
      </c>
      <c r="I9">
        <v>0</v>
      </c>
      <c r="J9">
        <v>1</v>
      </c>
      <c r="K9">
        <v>4</v>
      </c>
      <c r="L9">
        <v>14</v>
      </c>
      <c r="M9">
        <v>19</v>
      </c>
      <c r="N9">
        <v>9</v>
      </c>
      <c r="O9">
        <v>89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22</v>
      </c>
      <c r="H13" t="s">
        <v>8</v>
      </c>
      <c r="I13" t="s">
        <v>23</v>
      </c>
      <c r="J13" t="s">
        <v>9</v>
      </c>
      <c r="K13" t="s">
        <v>10</v>
      </c>
      <c r="L13" t="s">
        <v>24</v>
      </c>
      <c r="M13" t="s">
        <v>14</v>
      </c>
    </row>
    <row r="14" spans="1:15" x14ac:dyDescent="0.2">
      <c r="A14" t="s">
        <v>47</v>
      </c>
      <c r="B14">
        <v>1</v>
      </c>
      <c r="C14" t="s">
        <v>16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2</v>
      </c>
      <c r="K14">
        <v>2</v>
      </c>
      <c r="L14">
        <v>2</v>
      </c>
      <c r="M14">
        <v>11</v>
      </c>
    </row>
    <row r="15" spans="1:15" x14ac:dyDescent="0.2">
      <c r="A15" t="s">
        <v>47</v>
      </c>
      <c r="B15">
        <v>1</v>
      </c>
      <c r="C15" t="s">
        <v>17</v>
      </c>
      <c r="D15">
        <v>0</v>
      </c>
      <c r="E15">
        <v>1</v>
      </c>
      <c r="F15">
        <v>0</v>
      </c>
      <c r="G15">
        <v>5</v>
      </c>
      <c r="H15">
        <v>5</v>
      </c>
      <c r="I15">
        <v>5</v>
      </c>
      <c r="J15">
        <v>2</v>
      </c>
      <c r="K15">
        <v>2</v>
      </c>
      <c r="L15">
        <v>2</v>
      </c>
      <c r="M15">
        <v>3</v>
      </c>
    </row>
    <row r="16" spans="1:15" x14ac:dyDescent="0.2">
      <c r="A16" t="s">
        <v>47</v>
      </c>
      <c r="B16">
        <v>1</v>
      </c>
      <c r="C16" t="s">
        <v>18</v>
      </c>
      <c r="D16">
        <v>0</v>
      </c>
      <c r="E16">
        <v>1</v>
      </c>
      <c r="F16">
        <v>0</v>
      </c>
      <c r="G16">
        <v>576</v>
      </c>
      <c r="H16">
        <v>576</v>
      </c>
      <c r="I16">
        <v>576</v>
      </c>
      <c r="J16">
        <v>2</v>
      </c>
      <c r="K16">
        <v>2</v>
      </c>
      <c r="L16">
        <v>2</v>
      </c>
      <c r="M16">
        <v>6</v>
      </c>
    </row>
    <row r="17" spans="1:13" x14ac:dyDescent="0.2">
      <c r="A17" t="s">
        <v>47</v>
      </c>
      <c r="B17">
        <v>1</v>
      </c>
      <c r="C17" t="s">
        <v>19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2</v>
      </c>
      <c r="K17">
        <v>2</v>
      </c>
      <c r="L17">
        <v>2</v>
      </c>
      <c r="M17">
        <v>4</v>
      </c>
    </row>
    <row r="18" spans="1:13" x14ac:dyDescent="0.2">
      <c r="A18" t="s">
        <v>47</v>
      </c>
      <c r="B18">
        <v>1</v>
      </c>
      <c r="C18" t="s">
        <v>20</v>
      </c>
      <c r="D18">
        <v>0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4</v>
      </c>
    </row>
    <row r="19" spans="1:13" x14ac:dyDescent="0.2">
      <c r="A19" t="s">
        <v>47</v>
      </c>
      <c r="B19">
        <v>1</v>
      </c>
      <c r="C19" t="s">
        <v>21</v>
      </c>
      <c r="D19">
        <v>0</v>
      </c>
      <c r="E19">
        <v>1</v>
      </c>
      <c r="F19">
        <v>0</v>
      </c>
      <c r="G19">
        <v>2</v>
      </c>
      <c r="H19">
        <v>2</v>
      </c>
      <c r="I19">
        <v>2</v>
      </c>
      <c r="J19">
        <v>1</v>
      </c>
      <c r="K19">
        <v>1</v>
      </c>
      <c r="L19">
        <v>1</v>
      </c>
      <c r="M19">
        <v>6</v>
      </c>
    </row>
    <row r="20" spans="1:13" x14ac:dyDescent="0.2">
      <c r="A20" t="s">
        <v>47</v>
      </c>
      <c r="B20">
        <v>1</v>
      </c>
      <c r="C20" t="s">
        <v>45</v>
      </c>
      <c r="D20">
        <v>0</v>
      </c>
      <c r="E20">
        <v>1</v>
      </c>
      <c r="F20">
        <v>0</v>
      </c>
      <c r="G20">
        <v>37</v>
      </c>
      <c r="H20">
        <v>37</v>
      </c>
      <c r="I20">
        <v>37</v>
      </c>
      <c r="J20">
        <v>2</v>
      </c>
      <c r="K20">
        <v>2</v>
      </c>
      <c r="L20">
        <v>2</v>
      </c>
      <c r="M20">
        <v>14</v>
      </c>
    </row>
    <row r="21" spans="1:13" x14ac:dyDescent="0.2">
      <c r="A21" t="s">
        <v>47</v>
      </c>
      <c r="B21">
        <v>2</v>
      </c>
      <c r="C21" t="s">
        <v>17</v>
      </c>
      <c r="D21">
        <v>1</v>
      </c>
      <c r="E21">
        <v>5</v>
      </c>
      <c r="F21">
        <v>5</v>
      </c>
      <c r="G21">
        <v>0</v>
      </c>
      <c r="H21">
        <v>0</v>
      </c>
      <c r="I21">
        <v>0</v>
      </c>
      <c r="J21">
        <v>1</v>
      </c>
      <c r="K21">
        <v>3</v>
      </c>
      <c r="L21">
        <v>1</v>
      </c>
      <c r="M21">
        <v>14</v>
      </c>
    </row>
    <row r="23" spans="1:13" x14ac:dyDescent="0.2">
      <c r="A23" t="s">
        <v>48</v>
      </c>
      <c r="B23">
        <v>1</v>
      </c>
      <c r="C23" t="s">
        <v>16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3</v>
      </c>
      <c r="K23">
        <v>3</v>
      </c>
      <c r="L23">
        <v>3</v>
      </c>
      <c r="M23">
        <v>8</v>
      </c>
    </row>
    <row r="24" spans="1:13" x14ac:dyDescent="0.2">
      <c r="A24" t="s">
        <v>48</v>
      </c>
      <c r="B24">
        <v>1</v>
      </c>
      <c r="C24" t="s">
        <v>17</v>
      </c>
      <c r="D24">
        <v>0</v>
      </c>
      <c r="E24">
        <v>1</v>
      </c>
      <c r="F24">
        <v>0</v>
      </c>
      <c r="G24">
        <v>5</v>
      </c>
      <c r="H24">
        <v>5</v>
      </c>
      <c r="I24">
        <v>5</v>
      </c>
      <c r="J24">
        <v>1</v>
      </c>
      <c r="K24">
        <v>1</v>
      </c>
      <c r="L24">
        <v>1</v>
      </c>
      <c r="M24">
        <v>3</v>
      </c>
    </row>
    <row r="25" spans="1:13" x14ac:dyDescent="0.2">
      <c r="A25" t="s">
        <v>48</v>
      </c>
      <c r="B25">
        <v>1</v>
      </c>
      <c r="C25" t="s">
        <v>18</v>
      </c>
      <c r="D25">
        <v>0</v>
      </c>
      <c r="E25">
        <v>1</v>
      </c>
      <c r="F25">
        <v>0</v>
      </c>
      <c r="G25">
        <v>575</v>
      </c>
      <c r="H25">
        <v>575</v>
      </c>
      <c r="I25">
        <v>575</v>
      </c>
      <c r="J25">
        <v>1</v>
      </c>
      <c r="K25">
        <v>1</v>
      </c>
      <c r="L25">
        <v>1</v>
      </c>
      <c r="M25">
        <v>1</v>
      </c>
    </row>
    <row r="26" spans="1:13" x14ac:dyDescent="0.2">
      <c r="A26" t="s">
        <v>48</v>
      </c>
      <c r="B26">
        <v>1</v>
      </c>
      <c r="C26" t="s">
        <v>19</v>
      </c>
      <c r="D26">
        <v>0</v>
      </c>
      <c r="E26">
        <v>1</v>
      </c>
      <c r="F26">
        <v>0</v>
      </c>
      <c r="G26">
        <v>3</v>
      </c>
      <c r="H26">
        <v>3</v>
      </c>
      <c r="I26">
        <v>3</v>
      </c>
      <c r="J26">
        <v>4</v>
      </c>
      <c r="K26">
        <v>4</v>
      </c>
      <c r="L26">
        <v>4</v>
      </c>
      <c r="M26">
        <v>2</v>
      </c>
    </row>
    <row r="27" spans="1:13" x14ac:dyDescent="0.2">
      <c r="A27" t="s">
        <v>48</v>
      </c>
      <c r="B27">
        <v>1</v>
      </c>
      <c r="C27" t="s">
        <v>20</v>
      </c>
      <c r="D27">
        <v>0</v>
      </c>
      <c r="E27">
        <v>1</v>
      </c>
      <c r="F27">
        <v>0</v>
      </c>
      <c r="G27">
        <v>3</v>
      </c>
      <c r="H27">
        <v>3</v>
      </c>
      <c r="I27">
        <v>3</v>
      </c>
      <c r="J27">
        <v>2</v>
      </c>
      <c r="K27">
        <v>2</v>
      </c>
      <c r="L27">
        <v>2</v>
      </c>
      <c r="M27">
        <v>2</v>
      </c>
    </row>
    <row r="28" spans="1:13" x14ac:dyDescent="0.2">
      <c r="A28" t="s">
        <v>48</v>
      </c>
      <c r="B28">
        <v>1</v>
      </c>
      <c r="C28" t="s">
        <v>21</v>
      </c>
      <c r="D28">
        <v>0</v>
      </c>
      <c r="E28">
        <v>1</v>
      </c>
      <c r="F28">
        <v>0</v>
      </c>
      <c r="G28">
        <v>2</v>
      </c>
      <c r="H28">
        <v>2</v>
      </c>
      <c r="I28">
        <v>2</v>
      </c>
      <c r="J28">
        <v>1</v>
      </c>
      <c r="K28">
        <v>1</v>
      </c>
      <c r="L28">
        <v>1</v>
      </c>
      <c r="M28">
        <v>3</v>
      </c>
    </row>
    <row r="29" spans="1:13" x14ac:dyDescent="0.2">
      <c r="A29" t="s">
        <v>48</v>
      </c>
      <c r="B29">
        <v>1</v>
      </c>
      <c r="C29" t="s">
        <v>45</v>
      </c>
      <c r="D29">
        <v>0</v>
      </c>
      <c r="E29">
        <v>1</v>
      </c>
      <c r="F29">
        <v>0</v>
      </c>
      <c r="G29">
        <v>55</v>
      </c>
      <c r="H29">
        <v>55</v>
      </c>
      <c r="I29">
        <v>55</v>
      </c>
      <c r="J29">
        <v>3</v>
      </c>
      <c r="K29">
        <v>3</v>
      </c>
      <c r="L29">
        <v>3</v>
      </c>
      <c r="M29">
        <v>15</v>
      </c>
    </row>
    <row r="30" spans="1:13" x14ac:dyDescent="0.2">
      <c r="A30" t="s">
        <v>48</v>
      </c>
      <c r="B30">
        <v>2</v>
      </c>
      <c r="C30" t="s">
        <v>17</v>
      </c>
      <c r="D30">
        <v>1</v>
      </c>
      <c r="E30">
        <v>5</v>
      </c>
      <c r="F30">
        <v>5</v>
      </c>
      <c r="G30">
        <v>0</v>
      </c>
      <c r="H30">
        <v>0</v>
      </c>
      <c r="I30">
        <v>0</v>
      </c>
      <c r="J30">
        <v>1</v>
      </c>
      <c r="K30">
        <v>2</v>
      </c>
      <c r="L30">
        <v>1</v>
      </c>
      <c r="M30">
        <v>15</v>
      </c>
    </row>
    <row r="32" spans="1:13" x14ac:dyDescent="0.2">
      <c r="A32" t="s">
        <v>49</v>
      </c>
      <c r="B32">
        <v>1</v>
      </c>
      <c r="C32" t="s">
        <v>16</v>
      </c>
      <c r="D32">
        <v>1</v>
      </c>
      <c r="E32">
        <v>0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</v>
      </c>
    </row>
    <row r="33" spans="1:13" x14ac:dyDescent="0.2">
      <c r="A33" t="s">
        <v>49</v>
      </c>
      <c r="B33">
        <v>1</v>
      </c>
      <c r="C33" t="s">
        <v>17</v>
      </c>
      <c r="D33">
        <v>1</v>
      </c>
      <c r="E33">
        <v>0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</row>
    <row r="34" spans="1:13" x14ac:dyDescent="0.2">
      <c r="A34" t="s">
        <v>49</v>
      </c>
      <c r="B34">
        <v>1</v>
      </c>
      <c r="C34" t="s">
        <v>18</v>
      </c>
      <c r="D34">
        <v>1</v>
      </c>
      <c r="E34">
        <v>0</v>
      </c>
      <c r="F34">
        <v>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</row>
    <row r="35" spans="1:13" x14ac:dyDescent="0.2">
      <c r="A35" t="s">
        <v>49</v>
      </c>
      <c r="B35">
        <v>1</v>
      </c>
      <c r="C35" t="s">
        <v>19</v>
      </c>
      <c r="D35">
        <v>1</v>
      </c>
      <c r="E35">
        <v>0</v>
      </c>
      <c r="F35">
        <v>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49</v>
      </c>
      <c r="B36">
        <v>1</v>
      </c>
      <c r="C36" t="s">
        <v>20</v>
      </c>
      <c r="D36">
        <v>1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49</v>
      </c>
      <c r="B37">
        <v>1</v>
      </c>
      <c r="C37" t="s">
        <v>21</v>
      </c>
      <c r="D37">
        <v>1</v>
      </c>
      <c r="E37">
        <v>0</v>
      </c>
      <c r="F37">
        <v>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49</v>
      </c>
      <c r="B38">
        <v>1</v>
      </c>
      <c r="C38" t="s">
        <v>45</v>
      </c>
      <c r="D38">
        <v>1</v>
      </c>
      <c r="E38">
        <v>0</v>
      </c>
      <c r="F38">
        <v>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13</v>
      </c>
    </row>
    <row r="39" spans="1:13" x14ac:dyDescent="0.2">
      <c r="A39" t="s">
        <v>49</v>
      </c>
      <c r="B39">
        <v>2</v>
      </c>
      <c r="C39" t="s">
        <v>17</v>
      </c>
      <c r="D39">
        <v>1</v>
      </c>
      <c r="E39">
        <v>5</v>
      </c>
      <c r="F39">
        <v>5</v>
      </c>
      <c r="G39">
        <v>0</v>
      </c>
      <c r="H39">
        <v>0</v>
      </c>
      <c r="I39">
        <v>0</v>
      </c>
      <c r="J39">
        <v>1</v>
      </c>
      <c r="K39">
        <v>3</v>
      </c>
      <c r="L39">
        <v>1</v>
      </c>
      <c r="M39">
        <v>13</v>
      </c>
    </row>
    <row r="41" spans="1:13" x14ac:dyDescent="0.2">
      <c r="A41" t="s">
        <v>50</v>
      </c>
      <c r="B41">
        <v>1</v>
      </c>
      <c r="C41" t="s">
        <v>16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3</v>
      </c>
      <c r="K41">
        <v>3</v>
      </c>
      <c r="L41">
        <v>3</v>
      </c>
      <c r="M41">
        <v>10</v>
      </c>
    </row>
    <row r="42" spans="1:13" x14ac:dyDescent="0.2">
      <c r="A42" t="s">
        <v>50</v>
      </c>
      <c r="B42">
        <v>1</v>
      </c>
      <c r="C42" t="s">
        <v>17</v>
      </c>
      <c r="D42">
        <v>0</v>
      </c>
      <c r="E42">
        <v>1</v>
      </c>
      <c r="F42">
        <v>0</v>
      </c>
      <c r="G42">
        <v>6</v>
      </c>
      <c r="H42">
        <v>6</v>
      </c>
      <c r="I42">
        <v>6</v>
      </c>
      <c r="J42">
        <v>2</v>
      </c>
      <c r="K42">
        <v>2</v>
      </c>
      <c r="L42">
        <v>2</v>
      </c>
      <c r="M42">
        <v>3</v>
      </c>
    </row>
    <row r="43" spans="1:13" x14ac:dyDescent="0.2">
      <c r="A43" t="s">
        <v>50</v>
      </c>
      <c r="B43">
        <v>1</v>
      </c>
      <c r="C43" t="s">
        <v>18</v>
      </c>
      <c r="D43">
        <v>0</v>
      </c>
      <c r="E43">
        <v>1</v>
      </c>
      <c r="F43">
        <v>0</v>
      </c>
      <c r="G43">
        <v>576</v>
      </c>
      <c r="H43">
        <v>576</v>
      </c>
      <c r="I43">
        <v>576</v>
      </c>
      <c r="J43">
        <v>2</v>
      </c>
      <c r="K43">
        <v>2</v>
      </c>
      <c r="L43">
        <v>2</v>
      </c>
      <c r="M43">
        <v>2</v>
      </c>
    </row>
    <row r="44" spans="1:13" x14ac:dyDescent="0.2">
      <c r="A44" t="s">
        <v>50</v>
      </c>
      <c r="B44">
        <v>1</v>
      </c>
      <c r="C44" t="s">
        <v>19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2</v>
      </c>
    </row>
    <row r="45" spans="1:13" x14ac:dyDescent="0.2">
      <c r="A45" t="s">
        <v>50</v>
      </c>
      <c r="B45">
        <v>1</v>
      </c>
      <c r="C45" t="s">
        <v>20</v>
      </c>
      <c r="D45">
        <v>0</v>
      </c>
      <c r="E45">
        <v>1</v>
      </c>
      <c r="F45">
        <v>0</v>
      </c>
      <c r="G45">
        <v>3</v>
      </c>
      <c r="H45">
        <v>3</v>
      </c>
      <c r="I45">
        <v>3</v>
      </c>
      <c r="J45">
        <v>1</v>
      </c>
      <c r="K45">
        <v>1</v>
      </c>
      <c r="L45">
        <v>1</v>
      </c>
      <c r="M45">
        <v>6</v>
      </c>
    </row>
    <row r="46" spans="1:13" x14ac:dyDescent="0.2">
      <c r="A46" t="s">
        <v>50</v>
      </c>
      <c r="B46">
        <v>1</v>
      </c>
      <c r="C46" t="s">
        <v>21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3</v>
      </c>
    </row>
    <row r="47" spans="1:13" x14ac:dyDescent="0.2">
      <c r="A47" t="s">
        <v>50</v>
      </c>
      <c r="B47">
        <v>1</v>
      </c>
      <c r="C47" t="s">
        <v>45</v>
      </c>
      <c r="D47">
        <v>0</v>
      </c>
      <c r="E47">
        <v>1</v>
      </c>
      <c r="F47">
        <v>0</v>
      </c>
      <c r="G47">
        <v>36</v>
      </c>
      <c r="H47">
        <v>36</v>
      </c>
      <c r="I47">
        <v>36</v>
      </c>
      <c r="J47">
        <v>1</v>
      </c>
      <c r="K47">
        <v>1</v>
      </c>
      <c r="L47">
        <v>1</v>
      </c>
      <c r="M47">
        <v>9</v>
      </c>
    </row>
    <row r="48" spans="1:13" x14ac:dyDescent="0.2">
      <c r="A48" t="s">
        <v>50</v>
      </c>
      <c r="B48">
        <v>2</v>
      </c>
      <c r="C48" t="s">
        <v>17</v>
      </c>
      <c r="D48">
        <v>1</v>
      </c>
      <c r="E48">
        <v>5</v>
      </c>
      <c r="F48">
        <v>5</v>
      </c>
      <c r="G48">
        <v>0</v>
      </c>
      <c r="H48">
        <v>0</v>
      </c>
      <c r="I48">
        <v>0</v>
      </c>
      <c r="J48">
        <v>1</v>
      </c>
      <c r="K48">
        <v>2</v>
      </c>
      <c r="L48">
        <v>1</v>
      </c>
      <c r="M48">
        <v>9</v>
      </c>
    </row>
    <row r="50" spans="1:13" x14ac:dyDescent="0.2">
      <c r="A50" t="s">
        <v>51</v>
      </c>
      <c r="B50">
        <v>1</v>
      </c>
      <c r="C50" t="s">
        <v>16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9</v>
      </c>
    </row>
    <row r="51" spans="1:13" x14ac:dyDescent="0.2">
      <c r="A51" t="s">
        <v>51</v>
      </c>
      <c r="B51">
        <v>1</v>
      </c>
      <c r="C51" t="s">
        <v>17</v>
      </c>
      <c r="D51">
        <v>0</v>
      </c>
      <c r="E51">
        <v>1</v>
      </c>
      <c r="F51">
        <v>0</v>
      </c>
      <c r="G51">
        <v>7</v>
      </c>
      <c r="H51">
        <v>7</v>
      </c>
      <c r="I51">
        <v>7</v>
      </c>
      <c r="J51">
        <v>3</v>
      </c>
      <c r="K51">
        <v>3</v>
      </c>
      <c r="L51">
        <v>3</v>
      </c>
      <c r="M51">
        <v>5</v>
      </c>
    </row>
    <row r="52" spans="1:13" x14ac:dyDescent="0.2">
      <c r="A52" t="s">
        <v>51</v>
      </c>
      <c r="B52">
        <v>1</v>
      </c>
      <c r="C52" t="s">
        <v>18</v>
      </c>
      <c r="D52">
        <v>0</v>
      </c>
      <c r="E52">
        <v>1</v>
      </c>
      <c r="F52">
        <v>0</v>
      </c>
      <c r="G52">
        <v>576</v>
      </c>
      <c r="H52">
        <v>576</v>
      </c>
      <c r="I52">
        <v>576</v>
      </c>
      <c r="J52">
        <v>3</v>
      </c>
      <c r="K52">
        <v>3</v>
      </c>
      <c r="L52">
        <v>3</v>
      </c>
      <c r="M52">
        <v>5</v>
      </c>
    </row>
    <row r="53" spans="1:13" x14ac:dyDescent="0.2">
      <c r="A53" t="s">
        <v>51</v>
      </c>
      <c r="B53">
        <v>1</v>
      </c>
      <c r="C53" t="s">
        <v>19</v>
      </c>
      <c r="D53">
        <v>0</v>
      </c>
      <c r="E53">
        <v>1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4</v>
      </c>
    </row>
    <row r="54" spans="1:13" x14ac:dyDescent="0.2">
      <c r="A54" t="s">
        <v>51</v>
      </c>
      <c r="B54">
        <v>1</v>
      </c>
      <c r="C54" t="s">
        <v>20</v>
      </c>
      <c r="D54">
        <v>0</v>
      </c>
      <c r="E54">
        <v>1</v>
      </c>
      <c r="F54">
        <v>0</v>
      </c>
      <c r="G54">
        <v>2</v>
      </c>
      <c r="H54">
        <v>2</v>
      </c>
      <c r="I54">
        <v>2</v>
      </c>
      <c r="J54">
        <v>1</v>
      </c>
      <c r="K54">
        <v>1</v>
      </c>
      <c r="L54">
        <v>1</v>
      </c>
      <c r="M54">
        <v>7</v>
      </c>
    </row>
    <row r="55" spans="1:13" x14ac:dyDescent="0.2">
      <c r="A55" t="s">
        <v>51</v>
      </c>
      <c r="B55">
        <v>1</v>
      </c>
      <c r="C55" t="s">
        <v>21</v>
      </c>
      <c r="D55">
        <v>0</v>
      </c>
      <c r="E55">
        <v>1</v>
      </c>
      <c r="F55">
        <v>0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6</v>
      </c>
    </row>
    <row r="56" spans="1:13" x14ac:dyDescent="0.2">
      <c r="A56" t="s">
        <v>51</v>
      </c>
      <c r="B56">
        <v>1</v>
      </c>
      <c r="C56" t="s">
        <v>45</v>
      </c>
      <c r="D56">
        <v>0</v>
      </c>
      <c r="E56">
        <v>1</v>
      </c>
      <c r="F56">
        <v>0</v>
      </c>
      <c r="G56">
        <v>24</v>
      </c>
      <c r="H56">
        <v>24</v>
      </c>
      <c r="I56">
        <v>24</v>
      </c>
      <c r="J56">
        <v>1</v>
      </c>
      <c r="K56">
        <v>1</v>
      </c>
      <c r="L56">
        <v>1</v>
      </c>
      <c r="M56">
        <v>19</v>
      </c>
    </row>
    <row r="57" spans="1:13" x14ac:dyDescent="0.2">
      <c r="A57" t="s">
        <v>51</v>
      </c>
      <c r="B57">
        <v>2</v>
      </c>
      <c r="C57" t="s">
        <v>17</v>
      </c>
      <c r="D57">
        <v>1</v>
      </c>
      <c r="E57">
        <v>5</v>
      </c>
      <c r="F57">
        <v>5</v>
      </c>
      <c r="G57">
        <v>0</v>
      </c>
      <c r="H57">
        <v>0</v>
      </c>
      <c r="I57">
        <v>0</v>
      </c>
      <c r="J57">
        <v>1</v>
      </c>
      <c r="K57">
        <v>3</v>
      </c>
      <c r="L57">
        <v>1</v>
      </c>
      <c r="M57">
        <v>19</v>
      </c>
    </row>
    <row r="59" spans="1:13" x14ac:dyDescent="0.2">
      <c r="A59" t="s">
        <v>52</v>
      </c>
      <c r="B59">
        <v>1</v>
      </c>
      <c r="C59" t="s">
        <v>16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4</v>
      </c>
      <c r="K59">
        <v>4</v>
      </c>
      <c r="L59">
        <v>4</v>
      </c>
      <c r="M59">
        <v>7</v>
      </c>
    </row>
    <row r="60" spans="1:13" x14ac:dyDescent="0.2">
      <c r="A60" t="s">
        <v>52</v>
      </c>
      <c r="B60">
        <v>1</v>
      </c>
      <c r="C60" t="s">
        <v>17</v>
      </c>
      <c r="D60">
        <v>0</v>
      </c>
      <c r="E60">
        <v>1</v>
      </c>
      <c r="F60">
        <v>0</v>
      </c>
      <c r="G60">
        <v>6</v>
      </c>
      <c r="H60">
        <v>6</v>
      </c>
      <c r="I60">
        <v>6</v>
      </c>
      <c r="J60">
        <v>3</v>
      </c>
      <c r="K60">
        <v>3</v>
      </c>
      <c r="L60">
        <v>3</v>
      </c>
      <c r="M60">
        <v>5</v>
      </c>
    </row>
    <row r="61" spans="1:13" x14ac:dyDescent="0.2">
      <c r="A61" t="s">
        <v>52</v>
      </c>
      <c r="B61">
        <v>1</v>
      </c>
      <c r="C61" t="s">
        <v>18</v>
      </c>
      <c r="D61">
        <v>0</v>
      </c>
      <c r="E61">
        <v>1</v>
      </c>
      <c r="F61">
        <v>0</v>
      </c>
      <c r="G61">
        <v>576</v>
      </c>
      <c r="H61">
        <v>576</v>
      </c>
      <c r="I61">
        <v>576</v>
      </c>
      <c r="J61">
        <v>2</v>
      </c>
      <c r="K61">
        <v>2</v>
      </c>
      <c r="L61">
        <v>2</v>
      </c>
      <c r="M61">
        <v>4</v>
      </c>
    </row>
    <row r="62" spans="1:13" x14ac:dyDescent="0.2">
      <c r="A62" t="s">
        <v>52</v>
      </c>
      <c r="B62">
        <v>1</v>
      </c>
      <c r="C62" t="s">
        <v>19</v>
      </c>
      <c r="D62">
        <v>0</v>
      </c>
      <c r="E62">
        <v>1</v>
      </c>
      <c r="F62">
        <v>0</v>
      </c>
      <c r="G62">
        <v>1</v>
      </c>
      <c r="H62">
        <v>1</v>
      </c>
      <c r="I62">
        <v>1</v>
      </c>
      <c r="J62">
        <v>3</v>
      </c>
      <c r="K62">
        <v>3</v>
      </c>
      <c r="L62">
        <v>3</v>
      </c>
      <c r="M62">
        <v>2</v>
      </c>
    </row>
    <row r="63" spans="1:13" x14ac:dyDescent="0.2">
      <c r="A63" t="s">
        <v>52</v>
      </c>
      <c r="B63">
        <v>1</v>
      </c>
      <c r="C63" t="s">
        <v>20</v>
      </c>
      <c r="D63">
        <v>0</v>
      </c>
      <c r="E63">
        <v>1</v>
      </c>
      <c r="F63">
        <v>0</v>
      </c>
      <c r="G63">
        <v>2</v>
      </c>
      <c r="H63">
        <v>2</v>
      </c>
      <c r="I63">
        <v>2</v>
      </c>
      <c r="J63">
        <v>1</v>
      </c>
      <c r="K63">
        <v>1</v>
      </c>
      <c r="L63">
        <v>1</v>
      </c>
      <c r="M63">
        <v>2</v>
      </c>
    </row>
    <row r="64" spans="1:13" x14ac:dyDescent="0.2">
      <c r="A64" t="s">
        <v>52</v>
      </c>
      <c r="B64">
        <v>1</v>
      </c>
      <c r="C64" t="s">
        <v>21</v>
      </c>
      <c r="D64">
        <v>0</v>
      </c>
      <c r="E64">
        <v>1</v>
      </c>
      <c r="F64">
        <v>0</v>
      </c>
      <c r="G64">
        <v>3</v>
      </c>
      <c r="H64">
        <v>3</v>
      </c>
      <c r="I64">
        <v>3</v>
      </c>
      <c r="J64">
        <v>2</v>
      </c>
      <c r="K64">
        <v>2</v>
      </c>
      <c r="L64">
        <v>2</v>
      </c>
      <c r="M64">
        <v>3</v>
      </c>
    </row>
    <row r="65" spans="1:13" x14ac:dyDescent="0.2">
      <c r="A65" t="s">
        <v>52</v>
      </c>
      <c r="B65">
        <v>1</v>
      </c>
      <c r="C65" t="s">
        <v>45</v>
      </c>
      <c r="D65">
        <v>0</v>
      </c>
      <c r="E65">
        <v>1</v>
      </c>
      <c r="F65">
        <v>0</v>
      </c>
      <c r="G65">
        <v>51</v>
      </c>
      <c r="H65">
        <v>51</v>
      </c>
      <c r="I65">
        <v>51</v>
      </c>
      <c r="J65">
        <v>3</v>
      </c>
      <c r="K65">
        <v>3</v>
      </c>
      <c r="L65">
        <v>3</v>
      </c>
      <c r="M65">
        <v>19</v>
      </c>
    </row>
    <row r="66" spans="1:13" x14ac:dyDescent="0.2">
      <c r="A66" t="s">
        <v>52</v>
      </c>
      <c r="B66">
        <v>2</v>
      </c>
      <c r="C66" t="s">
        <v>17</v>
      </c>
      <c r="D66">
        <v>1</v>
      </c>
      <c r="E66">
        <v>5</v>
      </c>
      <c r="F66">
        <v>5</v>
      </c>
      <c r="G66">
        <v>0</v>
      </c>
      <c r="H66">
        <v>0</v>
      </c>
      <c r="I66">
        <v>0</v>
      </c>
      <c r="J66">
        <v>2</v>
      </c>
      <c r="K66">
        <v>4</v>
      </c>
      <c r="L66">
        <v>1</v>
      </c>
      <c r="M66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8617-9985-004B-A841-9DE88633BA41}">
  <dimension ref="A1:AK98"/>
  <sheetViews>
    <sheetView topLeftCell="U14" workbookViewId="0">
      <selection activeCell="AD39" sqref="AD39:AJ39"/>
    </sheetView>
  </sheetViews>
  <sheetFormatPr baseColWidth="10" defaultRowHeight="16" x14ac:dyDescent="0.2"/>
  <cols>
    <col min="30" max="30" width="14.6640625" customWidth="1"/>
  </cols>
  <sheetData>
    <row r="1" spans="1:36" ht="24" x14ac:dyDescent="0.3">
      <c r="A1" s="25" t="s">
        <v>54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3" spans="1:36" x14ac:dyDescent="0.2">
      <c r="AD3">
        <v>1</v>
      </c>
      <c r="AE3">
        <v>10</v>
      </c>
      <c r="AF3">
        <v>100</v>
      </c>
      <c r="AG3">
        <v>710</v>
      </c>
      <c r="AH3">
        <v>720</v>
      </c>
      <c r="AI3">
        <v>1000</v>
      </c>
      <c r="AJ3">
        <v>10000</v>
      </c>
    </row>
    <row r="4" spans="1:36" x14ac:dyDescent="0.2">
      <c r="AC4" t="s">
        <v>54</v>
      </c>
      <c r="AD4">
        <v>5.2</v>
      </c>
      <c r="AE4">
        <v>13.125</v>
      </c>
      <c r="AF4">
        <v>33</v>
      </c>
      <c r="AG4">
        <v>72.25</v>
      </c>
      <c r="AH4">
        <v>46.8</v>
      </c>
      <c r="AI4">
        <v>312.39999999999998</v>
      </c>
    </row>
    <row r="5" spans="1:36" x14ac:dyDescent="0.2">
      <c r="AC5" t="s">
        <v>55</v>
      </c>
      <c r="AD5">
        <v>142</v>
      </c>
      <c r="AE5">
        <v>25</v>
      </c>
      <c r="AF5">
        <v>41.4</v>
      </c>
      <c r="AG5">
        <v>177.2</v>
      </c>
      <c r="AH5">
        <v>20.399999999999999</v>
      </c>
      <c r="AI5">
        <v>36.200000000000003</v>
      </c>
      <c r="AJ5">
        <v>326</v>
      </c>
    </row>
    <row r="6" spans="1:36" x14ac:dyDescent="0.2">
      <c r="AC6" t="s">
        <v>46</v>
      </c>
      <c r="AD6">
        <v>0.2</v>
      </c>
      <c r="AE6">
        <v>0</v>
      </c>
      <c r="AF6">
        <v>1.2</v>
      </c>
      <c r="AG6">
        <v>1.6</v>
      </c>
      <c r="AH6">
        <v>3.4</v>
      </c>
      <c r="AI6">
        <v>0.6</v>
      </c>
      <c r="AJ6">
        <v>13</v>
      </c>
    </row>
    <row r="37" spans="1:37" x14ac:dyDescent="0.2">
      <c r="A37" s="24" t="s">
        <v>53</v>
      </c>
      <c r="B37" s="24"/>
      <c r="C37" s="24"/>
      <c r="D37" s="24"/>
      <c r="E37" s="24"/>
      <c r="F37" s="24"/>
      <c r="G37" s="24"/>
    </row>
    <row r="38" spans="1:37" x14ac:dyDescent="0.2">
      <c r="B38" t="s">
        <v>15</v>
      </c>
      <c r="C38" t="s">
        <v>30</v>
      </c>
      <c r="D38" t="s">
        <v>25</v>
      </c>
      <c r="E38" t="s">
        <v>26</v>
      </c>
      <c r="F38" t="s">
        <v>27</v>
      </c>
      <c r="G38" t="s">
        <v>29</v>
      </c>
      <c r="K38" t="s">
        <v>15</v>
      </c>
      <c r="L38" t="s">
        <v>30</v>
      </c>
      <c r="M38" t="s">
        <v>25</v>
      </c>
      <c r="N38" t="s">
        <v>26</v>
      </c>
      <c r="O38" t="s">
        <v>27</v>
      </c>
      <c r="P38" t="s">
        <v>29</v>
      </c>
      <c r="T38" t="s">
        <v>75</v>
      </c>
      <c r="U38" t="s">
        <v>76</v>
      </c>
      <c r="V38" t="s">
        <v>77</v>
      </c>
      <c r="AD38" s="24" t="s">
        <v>57</v>
      </c>
      <c r="AE38" s="24"/>
      <c r="AF38" s="24"/>
      <c r="AG38" s="24"/>
      <c r="AH38" s="24"/>
      <c r="AI38" s="24"/>
      <c r="AJ38" s="24"/>
      <c r="AK38" s="24"/>
    </row>
    <row r="39" spans="1:37" x14ac:dyDescent="0.2">
      <c r="A39" t="s">
        <v>16</v>
      </c>
      <c r="B39">
        <v>5.2</v>
      </c>
      <c r="C39">
        <v>15</v>
      </c>
      <c r="D39">
        <v>10</v>
      </c>
      <c r="E39">
        <v>7</v>
      </c>
      <c r="F39">
        <v>10</v>
      </c>
      <c r="G39">
        <v>10</v>
      </c>
      <c r="J39" t="s">
        <v>16</v>
      </c>
      <c r="K39">
        <v>14.4</v>
      </c>
      <c r="L39">
        <v>12</v>
      </c>
      <c r="M39">
        <v>27</v>
      </c>
      <c r="N39">
        <v>15</v>
      </c>
      <c r="O39">
        <v>7</v>
      </c>
      <c r="P39">
        <v>11</v>
      </c>
      <c r="S39" t="s">
        <v>16</v>
      </c>
      <c r="T39">
        <v>29.888888888899999</v>
      </c>
      <c r="U39">
        <v>5.2</v>
      </c>
      <c r="V39">
        <v>14.4</v>
      </c>
      <c r="AD39">
        <v>1</v>
      </c>
      <c r="AE39">
        <v>10</v>
      </c>
      <c r="AF39">
        <v>100</v>
      </c>
      <c r="AG39">
        <v>710</v>
      </c>
      <c r="AH39">
        <v>720</v>
      </c>
      <c r="AI39">
        <v>1000</v>
      </c>
      <c r="AJ39">
        <v>10000</v>
      </c>
    </row>
    <row r="40" spans="1:37" x14ac:dyDescent="0.2">
      <c r="A40" t="s">
        <v>17</v>
      </c>
      <c r="B40">
        <v>13.125</v>
      </c>
      <c r="C40">
        <v>21</v>
      </c>
      <c r="D40">
        <v>27</v>
      </c>
      <c r="E40">
        <v>26</v>
      </c>
      <c r="F40">
        <v>18</v>
      </c>
      <c r="G40">
        <v>13</v>
      </c>
      <c r="J40" t="s">
        <v>17</v>
      </c>
      <c r="K40">
        <v>11.2</v>
      </c>
      <c r="L40">
        <v>14</v>
      </c>
      <c r="M40">
        <v>10</v>
      </c>
      <c r="N40">
        <v>7</v>
      </c>
      <c r="O40">
        <v>14</v>
      </c>
      <c r="P40">
        <v>11</v>
      </c>
      <c r="S40" t="s">
        <v>17</v>
      </c>
      <c r="T40">
        <v>47.777777777799997</v>
      </c>
      <c r="U40">
        <v>13.125</v>
      </c>
      <c r="V40">
        <v>11.2</v>
      </c>
      <c r="AC40" t="s">
        <v>54</v>
      </c>
      <c r="AD40">
        <v>9.8000000000000007</v>
      </c>
      <c r="AE40">
        <v>12.1625</v>
      </c>
      <c r="AF40">
        <v>23</v>
      </c>
      <c r="AG40">
        <v>128.52500000000001</v>
      </c>
      <c r="AH40">
        <v>149.30000000000001</v>
      </c>
      <c r="AI40">
        <v>360</v>
      </c>
    </row>
    <row r="41" spans="1:37" x14ac:dyDescent="0.2">
      <c r="A41" t="s">
        <v>18</v>
      </c>
      <c r="B41">
        <v>33</v>
      </c>
      <c r="C41">
        <v>49</v>
      </c>
      <c r="D41">
        <v>48</v>
      </c>
      <c r="E41">
        <v>28</v>
      </c>
      <c r="F41">
        <v>28</v>
      </c>
      <c r="G41">
        <v>111</v>
      </c>
      <c r="J41" t="s">
        <v>18</v>
      </c>
      <c r="K41">
        <v>13</v>
      </c>
      <c r="L41">
        <v>11</v>
      </c>
      <c r="M41">
        <v>11</v>
      </c>
      <c r="N41">
        <v>7</v>
      </c>
      <c r="O41">
        <v>17</v>
      </c>
      <c r="P41">
        <v>19</v>
      </c>
      <c r="S41" t="s">
        <v>18</v>
      </c>
      <c r="T41">
        <v>28.777777777800001</v>
      </c>
      <c r="U41">
        <v>33</v>
      </c>
      <c r="V41">
        <v>13</v>
      </c>
      <c r="AC41" t="s">
        <v>55</v>
      </c>
      <c r="AD41">
        <v>87.3</v>
      </c>
      <c r="AE41">
        <v>67.400000000000006</v>
      </c>
    </row>
    <row r="42" spans="1:37" x14ac:dyDescent="0.2">
      <c r="A42" t="s">
        <v>19</v>
      </c>
      <c r="B42">
        <v>72.25</v>
      </c>
      <c r="C42">
        <v>48</v>
      </c>
      <c r="D42">
        <v>188</v>
      </c>
      <c r="E42">
        <v>47</v>
      </c>
      <c r="F42">
        <v>186</v>
      </c>
      <c r="G42">
        <v>109</v>
      </c>
      <c r="J42" t="s">
        <v>19</v>
      </c>
      <c r="K42">
        <v>184.8</v>
      </c>
      <c r="L42">
        <v>48</v>
      </c>
      <c r="M42">
        <v>187</v>
      </c>
      <c r="N42">
        <v>186</v>
      </c>
      <c r="O42">
        <v>185</v>
      </c>
      <c r="P42">
        <v>318</v>
      </c>
      <c r="S42" t="s">
        <v>19</v>
      </c>
      <c r="T42">
        <v>281.14285714300001</v>
      </c>
      <c r="U42">
        <v>72.25</v>
      </c>
      <c r="V42">
        <v>184.8</v>
      </c>
      <c r="AC42" t="s">
        <v>46</v>
      </c>
      <c r="AD42">
        <v>0.1</v>
      </c>
      <c r="AE42">
        <v>0.1</v>
      </c>
      <c r="AF42">
        <v>0.89999999999999991</v>
      </c>
      <c r="AG42">
        <v>1.3</v>
      </c>
      <c r="AH42">
        <v>2.2000000000000002</v>
      </c>
      <c r="AI42">
        <v>1.1000000000000001</v>
      </c>
      <c r="AJ42">
        <v>21.25</v>
      </c>
    </row>
    <row r="43" spans="1:37" x14ac:dyDescent="0.2">
      <c r="A43" t="s">
        <v>20</v>
      </c>
      <c r="B43">
        <v>46.8</v>
      </c>
      <c r="C43">
        <v>48</v>
      </c>
      <c r="D43">
        <v>47</v>
      </c>
      <c r="E43">
        <v>46</v>
      </c>
      <c r="F43">
        <v>47</v>
      </c>
      <c r="G43">
        <v>46</v>
      </c>
      <c r="J43" t="s">
        <v>20</v>
      </c>
      <c r="K43">
        <v>251.8</v>
      </c>
      <c r="L43">
        <v>154</v>
      </c>
      <c r="M43">
        <v>323</v>
      </c>
      <c r="N43">
        <v>147</v>
      </c>
      <c r="O43">
        <v>316</v>
      </c>
      <c r="P43">
        <v>319</v>
      </c>
      <c r="S43" t="s">
        <v>20</v>
      </c>
      <c r="T43">
        <v>369.66666666700002</v>
      </c>
      <c r="U43">
        <v>46.8</v>
      </c>
      <c r="V43">
        <v>251.8</v>
      </c>
    </row>
    <row r="44" spans="1:37" x14ac:dyDescent="0.2">
      <c r="A44" t="s">
        <v>21</v>
      </c>
      <c r="B44">
        <v>312.39999999999998</v>
      </c>
      <c r="C44">
        <v>318</v>
      </c>
      <c r="D44">
        <v>318</v>
      </c>
      <c r="E44">
        <v>115</v>
      </c>
      <c r="F44">
        <v>494</v>
      </c>
      <c r="G44">
        <v>317</v>
      </c>
      <c r="J44" t="s">
        <v>21</v>
      </c>
      <c r="K44">
        <v>407.6</v>
      </c>
      <c r="L44">
        <v>544</v>
      </c>
      <c r="M44">
        <v>317</v>
      </c>
      <c r="N44">
        <v>317</v>
      </c>
      <c r="O44">
        <v>317</v>
      </c>
      <c r="P44">
        <v>543</v>
      </c>
      <c r="S44" t="s">
        <v>21</v>
      </c>
      <c r="T44">
        <v>841.6</v>
      </c>
      <c r="U44">
        <v>312.39999999999998</v>
      </c>
      <c r="V44">
        <v>407.6</v>
      </c>
    </row>
    <row r="48" spans="1:37" ht="26" x14ac:dyDescent="0.3">
      <c r="A48" s="15" t="s">
        <v>55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8" x14ac:dyDescent="0.2">
      <c r="A49" s="24" t="s">
        <v>53</v>
      </c>
      <c r="B49" s="24"/>
      <c r="C49" s="24"/>
      <c r="D49" s="24"/>
      <c r="E49" s="24"/>
      <c r="F49" s="24"/>
      <c r="G49" s="24"/>
      <c r="J49" s="24" t="s">
        <v>56</v>
      </c>
      <c r="K49" s="24"/>
      <c r="L49" s="24"/>
      <c r="M49" s="24"/>
      <c r="N49" s="24"/>
      <c r="O49" s="24"/>
      <c r="P49" s="24"/>
    </row>
    <row r="50" spans="1:18" x14ac:dyDescent="0.2">
      <c r="B50" t="s">
        <v>15</v>
      </c>
      <c r="C50" t="s">
        <v>30</v>
      </c>
      <c r="D50" t="s">
        <v>25</v>
      </c>
      <c r="E50" t="s">
        <v>26</v>
      </c>
      <c r="F50" t="s">
        <v>27</v>
      </c>
      <c r="G50" t="s">
        <v>29</v>
      </c>
      <c r="K50" t="s">
        <v>15</v>
      </c>
      <c r="L50" t="s">
        <v>30</v>
      </c>
      <c r="M50" t="s">
        <v>25</v>
      </c>
      <c r="N50" t="s">
        <v>26</v>
      </c>
      <c r="O50" t="s">
        <v>27</v>
      </c>
      <c r="P50" t="s">
        <v>29</v>
      </c>
      <c r="R50" t="s">
        <v>44</v>
      </c>
    </row>
    <row r="51" spans="1:18" x14ac:dyDescent="0.2">
      <c r="A51" t="s">
        <v>16</v>
      </c>
      <c r="B51">
        <v>142</v>
      </c>
      <c r="C51">
        <v>0</v>
      </c>
      <c r="D51">
        <v>214</v>
      </c>
      <c r="E51">
        <v>245</v>
      </c>
      <c r="F51">
        <v>39</v>
      </c>
      <c r="G51">
        <v>212</v>
      </c>
      <c r="J51" t="s">
        <v>16</v>
      </c>
      <c r="K51">
        <v>32.6</v>
      </c>
      <c r="L51">
        <v>24</v>
      </c>
      <c r="M51">
        <v>61</v>
      </c>
      <c r="N51">
        <v>23</v>
      </c>
      <c r="O51">
        <v>27</v>
      </c>
      <c r="P51">
        <v>28</v>
      </c>
      <c r="R51">
        <f>AVERAGE(K51,B51)</f>
        <v>87.3</v>
      </c>
    </row>
    <row r="52" spans="1:18" x14ac:dyDescent="0.2">
      <c r="A52" t="s">
        <v>17</v>
      </c>
      <c r="B52">
        <v>25</v>
      </c>
      <c r="C52">
        <v>95</v>
      </c>
      <c r="D52">
        <v>5</v>
      </c>
      <c r="E52">
        <v>25</v>
      </c>
      <c r="F52">
        <v>0</v>
      </c>
      <c r="G52">
        <v>0</v>
      </c>
      <c r="J52" t="s">
        <v>17</v>
      </c>
      <c r="K52">
        <v>109.8</v>
      </c>
      <c r="L52">
        <v>51</v>
      </c>
      <c r="M52">
        <v>179</v>
      </c>
      <c r="N52">
        <v>279</v>
      </c>
      <c r="O52">
        <v>1</v>
      </c>
      <c r="P52">
        <v>39</v>
      </c>
      <c r="R52">
        <f t="shared" ref="R52:R57" si="0">AVERAGE(K52,B52)</f>
        <v>67.400000000000006</v>
      </c>
    </row>
    <row r="53" spans="1:18" x14ac:dyDescent="0.2">
      <c r="A53" t="s">
        <v>18</v>
      </c>
      <c r="B53">
        <v>41.4</v>
      </c>
      <c r="C53">
        <v>39</v>
      </c>
      <c r="D53">
        <v>38</v>
      </c>
      <c r="E53">
        <v>130</v>
      </c>
      <c r="F53">
        <v>0</v>
      </c>
      <c r="G53">
        <v>0</v>
      </c>
      <c r="J53" t="s">
        <v>18</v>
      </c>
      <c r="R53">
        <f t="shared" si="0"/>
        <v>41.4</v>
      </c>
    </row>
    <row r="54" spans="1:18" x14ac:dyDescent="0.2">
      <c r="A54" t="s">
        <v>19</v>
      </c>
      <c r="B54">
        <v>177.2</v>
      </c>
      <c r="C54">
        <v>699</v>
      </c>
      <c r="D54">
        <v>40</v>
      </c>
      <c r="E54">
        <v>40</v>
      </c>
      <c r="F54">
        <v>107</v>
      </c>
      <c r="G54">
        <v>0</v>
      </c>
      <c r="J54" t="s">
        <v>19</v>
      </c>
      <c r="R54">
        <f t="shared" si="0"/>
        <v>177.2</v>
      </c>
    </row>
    <row r="55" spans="1:18" x14ac:dyDescent="0.2">
      <c r="A55" t="s">
        <v>20</v>
      </c>
      <c r="B55">
        <v>20.399999999999999</v>
      </c>
      <c r="C55">
        <v>0</v>
      </c>
      <c r="D55">
        <v>102</v>
      </c>
      <c r="E55">
        <v>0</v>
      </c>
      <c r="F55">
        <v>0</v>
      </c>
      <c r="G55">
        <v>0</v>
      </c>
      <c r="J55" t="s">
        <v>20</v>
      </c>
      <c r="R55">
        <f t="shared" si="0"/>
        <v>20.399999999999999</v>
      </c>
    </row>
    <row r="56" spans="1:18" x14ac:dyDescent="0.2">
      <c r="A56" t="s">
        <v>21</v>
      </c>
      <c r="B56">
        <v>36.200000000000003</v>
      </c>
      <c r="C56">
        <v>0</v>
      </c>
      <c r="D56">
        <v>152</v>
      </c>
      <c r="E56">
        <v>0</v>
      </c>
      <c r="F56">
        <v>0</v>
      </c>
      <c r="G56">
        <v>29</v>
      </c>
      <c r="J56" t="s">
        <v>21</v>
      </c>
      <c r="R56">
        <f t="shared" si="0"/>
        <v>36.200000000000003</v>
      </c>
    </row>
    <row r="57" spans="1:18" x14ac:dyDescent="0.2">
      <c r="A57" t="s">
        <v>45</v>
      </c>
      <c r="B57">
        <v>326</v>
      </c>
      <c r="C57">
        <v>582</v>
      </c>
      <c r="D57">
        <v>246</v>
      </c>
      <c r="E57">
        <v>250</v>
      </c>
      <c r="F57">
        <v>552</v>
      </c>
      <c r="G57">
        <v>0</v>
      </c>
      <c r="J57" t="s">
        <v>45</v>
      </c>
      <c r="R57">
        <f t="shared" si="0"/>
        <v>326</v>
      </c>
    </row>
    <row r="68" spans="29:36" x14ac:dyDescent="0.2">
      <c r="AD68">
        <v>1</v>
      </c>
      <c r="AE68">
        <v>10</v>
      </c>
      <c r="AF68">
        <v>100</v>
      </c>
      <c r="AG68">
        <v>710</v>
      </c>
      <c r="AH68">
        <v>720</v>
      </c>
      <c r="AI68">
        <v>1000</v>
      </c>
      <c r="AJ68">
        <v>10000</v>
      </c>
    </row>
    <row r="69" spans="29:36" x14ac:dyDescent="0.2">
      <c r="AC69" t="s">
        <v>54</v>
      </c>
      <c r="AD69">
        <v>5.2</v>
      </c>
      <c r="AE69">
        <v>13.125</v>
      </c>
      <c r="AF69">
        <v>33</v>
      </c>
      <c r="AG69">
        <v>72.25</v>
      </c>
      <c r="AH69">
        <v>46.8</v>
      </c>
      <c r="AI69">
        <v>312.39999999999998</v>
      </c>
    </row>
    <row r="70" spans="29:36" x14ac:dyDescent="0.2">
      <c r="AC70" t="s">
        <v>55</v>
      </c>
      <c r="AD70">
        <v>78.888888888899999</v>
      </c>
      <c r="AE70">
        <v>17.857142857100001</v>
      </c>
      <c r="AF70">
        <v>25.875</v>
      </c>
      <c r="AG70">
        <v>88.6</v>
      </c>
      <c r="AH70">
        <v>14.5714285714</v>
      </c>
      <c r="AI70">
        <v>20.111111111100001</v>
      </c>
      <c r="AJ70">
        <v>232.85714285700001</v>
      </c>
    </row>
    <row r="71" spans="29:36" x14ac:dyDescent="0.2">
      <c r="AC71" t="s">
        <v>46</v>
      </c>
      <c r="AD71">
        <v>0.125</v>
      </c>
      <c r="AE71">
        <v>0</v>
      </c>
      <c r="AF71">
        <v>0.46153846153799999</v>
      </c>
      <c r="AG71">
        <v>0.72727272727299996</v>
      </c>
      <c r="AH71">
        <v>2.125</v>
      </c>
      <c r="AI71">
        <v>0.33333333333300003</v>
      </c>
      <c r="AJ71">
        <v>9.2857142857100001</v>
      </c>
    </row>
    <row r="89" spans="1:18" ht="26" x14ac:dyDescent="0.3">
      <c r="A89" s="15" t="s">
        <v>46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8" x14ac:dyDescent="0.2">
      <c r="A90" s="24" t="s">
        <v>53</v>
      </c>
      <c r="B90" s="24"/>
      <c r="C90" s="24"/>
      <c r="D90" s="24"/>
      <c r="E90" s="24"/>
      <c r="F90" s="24"/>
      <c r="G90" s="24"/>
      <c r="J90" s="24" t="s">
        <v>56</v>
      </c>
      <c r="K90" s="24"/>
      <c r="L90" s="24"/>
      <c r="M90" s="24"/>
      <c r="N90" s="24"/>
      <c r="O90" s="24"/>
      <c r="P90" s="24"/>
    </row>
    <row r="91" spans="1:18" x14ac:dyDescent="0.2">
      <c r="B91" t="s">
        <v>15</v>
      </c>
      <c r="C91" t="s">
        <v>47</v>
      </c>
      <c r="D91" t="s">
        <v>48</v>
      </c>
      <c r="E91" t="s">
        <v>50</v>
      </c>
      <c r="F91" t="s">
        <v>51</v>
      </c>
      <c r="G91" t="s">
        <v>52</v>
      </c>
      <c r="K91" t="s">
        <v>15</v>
      </c>
      <c r="L91" t="s">
        <v>47</v>
      </c>
      <c r="M91" t="s">
        <v>48</v>
      </c>
      <c r="N91" t="s">
        <v>50</v>
      </c>
      <c r="O91" t="s">
        <v>51</v>
      </c>
      <c r="P91" t="s">
        <v>52</v>
      </c>
      <c r="R91" t="s">
        <v>44</v>
      </c>
    </row>
    <row r="92" spans="1:18" x14ac:dyDescent="0.2">
      <c r="A92" t="s">
        <v>16</v>
      </c>
      <c r="B92">
        <v>0.2</v>
      </c>
      <c r="C92">
        <v>0</v>
      </c>
      <c r="D92">
        <v>0</v>
      </c>
      <c r="E92">
        <v>0</v>
      </c>
      <c r="F92">
        <v>0</v>
      </c>
      <c r="G92">
        <v>1</v>
      </c>
      <c r="J92" t="s">
        <v>16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R92">
        <f>AVERAGE(K92,B92)</f>
        <v>0.1</v>
      </c>
    </row>
    <row r="93" spans="1:18" x14ac:dyDescent="0.2">
      <c r="A93" t="s">
        <v>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J93" t="s">
        <v>17</v>
      </c>
      <c r="K93">
        <v>0.2</v>
      </c>
      <c r="L93">
        <v>0</v>
      </c>
      <c r="M93">
        <v>1</v>
      </c>
      <c r="N93">
        <v>0</v>
      </c>
      <c r="O93">
        <v>0</v>
      </c>
      <c r="P93">
        <v>0</v>
      </c>
      <c r="R93">
        <f t="shared" ref="R93:R98" si="1">AVERAGE(K93,B93)</f>
        <v>0.1</v>
      </c>
    </row>
    <row r="94" spans="1:18" x14ac:dyDescent="0.2">
      <c r="A94" t="s">
        <v>18</v>
      </c>
      <c r="B94">
        <v>1.2</v>
      </c>
      <c r="C94">
        <v>1</v>
      </c>
      <c r="D94">
        <v>2</v>
      </c>
      <c r="E94">
        <v>1</v>
      </c>
      <c r="F94">
        <v>1</v>
      </c>
      <c r="G94">
        <v>1</v>
      </c>
      <c r="J94" t="s">
        <v>18</v>
      </c>
      <c r="K94">
        <v>0.6</v>
      </c>
      <c r="L94">
        <v>1</v>
      </c>
      <c r="M94">
        <v>1</v>
      </c>
      <c r="N94">
        <v>0</v>
      </c>
      <c r="O94">
        <v>0</v>
      </c>
      <c r="P94">
        <v>1</v>
      </c>
      <c r="R94">
        <f t="shared" si="1"/>
        <v>0.89999999999999991</v>
      </c>
    </row>
    <row r="95" spans="1:18" x14ac:dyDescent="0.2">
      <c r="A95" t="s">
        <v>19</v>
      </c>
      <c r="B95">
        <v>1.6</v>
      </c>
      <c r="C95">
        <v>2</v>
      </c>
      <c r="D95">
        <v>0</v>
      </c>
      <c r="E95">
        <v>2</v>
      </c>
      <c r="F95">
        <v>2</v>
      </c>
      <c r="G95">
        <v>2</v>
      </c>
      <c r="J95" t="s">
        <v>19</v>
      </c>
      <c r="K95">
        <v>1</v>
      </c>
      <c r="L95">
        <v>2</v>
      </c>
      <c r="M95">
        <v>2</v>
      </c>
      <c r="N95">
        <v>0</v>
      </c>
      <c r="O95">
        <v>0</v>
      </c>
      <c r="P95">
        <v>1</v>
      </c>
      <c r="R95">
        <f t="shared" si="1"/>
        <v>1.3</v>
      </c>
    </row>
    <row r="96" spans="1:18" x14ac:dyDescent="0.2">
      <c r="A96" t="s">
        <v>20</v>
      </c>
      <c r="B96">
        <v>3.4</v>
      </c>
      <c r="C96">
        <v>2</v>
      </c>
      <c r="D96">
        <v>3</v>
      </c>
      <c r="E96">
        <v>2</v>
      </c>
      <c r="F96">
        <v>5</v>
      </c>
      <c r="G96">
        <v>5</v>
      </c>
      <c r="J96" t="s">
        <v>20</v>
      </c>
      <c r="K96">
        <v>1</v>
      </c>
      <c r="L96">
        <v>2</v>
      </c>
      <c r="M96">
        <v>2</v>
      </c>
      <c r="N96">
        <v>0</v>
      </c>
      <c r="O96">
        <v>0</v>
      </c>
      <c r="P96">
        <v>1</v>
      </c>
      <c r="R96">
        <f t="shared" si="1"/>
        <v>2.2000000000000002</v>
      </c>
    </row>
    <row r="97" spans="1:18" x14ac:dyDescent="0.2">
      <c r="A97" t="s">
        <v>21</v>
      </c>
      <c r="B97">
        <v>0.6</v>
      </c>
      <c r="C97">
        <v>0</v>
      </c>
      <c r="D97">
        <v>0</v>
      </c>
      <c r="E97">
        <v>1</v>
      </c>
      <c r="F97">
        <v>1</v>
      </c>
      <c r="G97">
        <v>1</v>
      </c>
      <c r="J97" t="s">
        <v>21</v>
      </c>
      <c r="K97">
        <v>1.6</v>
      </c>
      <c r="L97">
        <v>2</v>
      </c>
      <c r="M97">
        <v>3</v>
      </c>
      <c r="N97">
        <v>1</v>
      </c>
      <c r="O97">
        <v>1</v>
      </c>
      <c r="P97">
        <v>1</v>
      </c>
      <c r="R97">
        <f t="shared" si="1"/>
        <v>1.1000000000000001</v>
      </c>
    </row>
    <row r="98" spans="1:18" x14ac:dyDescent="0.2">
      <c r="A98" t="s">
        <v>45</v>
      </c>
      <c r="B98">
        <v>13</v>
      </c>
      <c r="C98">
        <v>6</v>
      </c>
      <c r="D98">
        <v>4</v>
      </c>
      <c r="E98">
        <v>18</v>
      </c>
      <c r="F98">
        <v>11</v>
      </c>
      <c r="G98">
        <v>26</v>
      </c>
      <c r="J98" t="s">
        <v>45</v>
      </c>
      <c r="K98">
        <v>29.5</v>
      </c>
      <c r="L98">
        <v>0.2</v>
      </c>
      <c r="M98">
        <v>52</v>
      </c>
      <c r="N98">
        <v>18</v>
      </c>
      <c r="O98">
        <v>20</v>
      </c>
      <c r="P98">
        <v>28</v>
      </c>
      <c r="R98">
        <f t="shared" si="1"/>
        <v>21.25</v>
      </c>
    </row>
  </sheetData>
  <mergeCells count="9">
    <mergeCell ref="A90:G90"/>
    <mergeCell ref="J90:P90"/>
    <mergeCell ref="AD38:AK38"/>
    <mergeCell ref="A37:G37"/>
    <mergeCell ref="A1:Q1"/>
    <mergeCell ref="A48:Q48"/>
    <mergeCell ref="A49:G49"/>
    <mergeCell ref="J49:P49"/>
    <mergeCell ref="A89:Q8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2F06-6F55-2042-8700-3D090234174D}">
  <dimension ref="A29:R37"/>
  <sheetViews>
    <sheetView workbookViewId="0">
      <selection activeCell="F41" sqref="F41"/>
    </sheetView>
  </sheetViews>
  <sheetFormatPr baseColWidth="10" defaultRowHeight="16" x14ac:dyDescent="0.2"/>
  <sheetData>
    <row r="29" spans="1:18" x14ac:dyDescent="0.2">
      <c r="A29" s="24" t="s">
        <v>53</v>
      </c>
      <c r="B29" s="24"/>
      <c r="C29" s="24"/>
      <c r="D29" s="24"/>
      <c r="E29" s="24"/>
      <c r="F29" s="24"/>
      <c r="G29" s="24"/>
      <c r="H29" s="24"/>
      <c r="I29" s="24"/>
      <c r="J29" s="24" t="s">
        <v>53</v>
      </c>
      <c r="K29" s="24"/>
      <c r="L29" s="24"/>
      <c r="M29" s="24"/>
      <c r="N29" s="24"/>
      <c r="O29" s="24"/>
      <c r="P29" s="24"/>
      <c r="Q29" s="24"/>
      <c r="R29" s="24"/>
    </row>
    <row r="30" spans="1:18" x14ac:dyDescent="0.2">
      <c r="B30" t="s">
        <v>44</v>
      </c>
      <c r="K30" t="s">
        <v>44</v>
      </c>
    </row>
    <row r="31" spans="1:18" x14ac:dyDescent="0.2">
      <c r="B31" t="s">
        <v>15</v>
      </c>
      <c r="C31" t="s">
        <v>30</v>
      </c>
      <c r="D31" t="s">
        <v>25</v>
      </c>
      <c r="E31" t="s">
        <v>26</v>
      </c>
      <c r="F31" t="s">
        <v>27</v>
      </c>
      <c r="G31" t="s">
        <v>29</v>
      </c>
      <c r="H31" t="s">
        <v>28</v>
      </c>
      <c r="K31" t="s">
        <v>15</v>
      </c>
      <c r="L31" t="s">
        <v>30</v>
      </c>
      <c r="M31" t="s">
        <v>25</v>
      </c>
      <c r="N31" t="s">
        <v>26</v>
      </c>
      <c r="O31" t="s">
        <v>27</v>
      </c>
      <c r="P31" t="s">
        <v>29</v>
      </c>
      <c r="Q31" t="s">
        <v>28</v>
      </c>
    </row>
    <row r="32" spans="1:18" x14ac:dyDescent="0.2">
      <c r="A32" t="s">
        <v>16</v>
      </c>
      <c r="B32">
        <v>91</v>
      </c>
      <c r="C32">
        <v>107</v>
      </c>
      <c r="D32">
        <v>46</v>
      </c>
      <c r="E32">
        <v>107</v>
      </c>
      <c r="F32">
        <v>77</v>
      </c>
      <c r="G32">
        <v>108</v>
      </c>
      <c r="H32" s="1">
        <v>103</v>
      </c>
      <c r="J32" t="s">
        <v>16</v>
      </c>
    </row>
    <row r="33" spans="1:10" x14ac:dyDescent="0.2">
      <c r="A33" t="s">
        <v>17</v>
      </c>
      <c r="B33">
        <v>107</v>
      </c>
      <c r="C33">
        <v>117</v>
      </c>
      <c r="D33">
        <v>36</v>
      </c>
      <c r="E33">
        <v>117</v>
      </c>
      <c r="F33">
        <v>123</v>
      </c>
      <c r="G33">
        <v>131</v>
      </c>
      <c r="H33" s="1">
        <v>119</v>
      </c>
      <c r="J33" t="s">
        <v>17</v>
      </c>
    </row>
    <row r="34" spans="1:10" x14ac:dyDescent="0.2">
      <c r="A34" t="s">
        <v>18</v>
      </c>
      <c r="B34">
        <v>96</v>
      </c>
      <c r="C34">
        <v>98</v>
      </c>
      <c r="D34">
        <v>58</v>
      </c>
      <c r="E34">
        <v>94</v>
      </c>
      <c r="F34">
        <v>99</v>
      </c>
      <c r="G34">
        <v>125</v>
      </c>
      <c r="H34" s="1">
        <v>103</v>
      </c>
      <c r="J34" t="s">
        <v>18</v>
      </c>
    </row>
    <row r="35" spans="1:10" x14ac:dyDescent="0.2">
      <c r="A35" t="s">
        <v>19</v>
      </c>
      <c r="B35">
        <v>12</v>
      </c>
      <c r="C35">
        <v>13</v>
      </c>
      <c r="D35">
        <v>7</v>
      </c>
      <c r="E35">
        <v>14</v>
      </c>
      <c r="F35">
        <v>14</v>
      </c>
      <c r="G35">
        <v>15</v>
      </c>
      <c r="H35" s="1">
        <v>13</v>
      </c>
      <c r="J35" t="s">
        <v>19</v>
      </c>
    </row>
    <row r="36" spans="1:10" x14ac:dyDescent="0.2">
      <c r="A36" t="s">
        <v>20</v>
      </c>
      <c r="B36">
        <v>14</v>
      </c>
      <c r="C36">
        <v>14</v>
      </c>
      <c r="D36">
        <v>10</v>
      </c>
      <c r="E36">
        <v>15</v>
      </c>
      <c r="F36">
        <v>17</v>
      </c>
      <c r="G36">
        <v>15</v>
      </c>
      <c r="H36" s="1">
        <v>15</v>
      </c>
      <c r="J36" t="s">
        <v>20</v>
      </c>
    </row>
    <row r="37" spans="1:10" x14ac:dyDescent="0.2">
      <c r="A37" t="s">
        <v>21</v>
      </c>
      <c r="B37">
        <v>5</v>
      </c>
      <c r="C37">
        <v>6</v>
      </c>
      <c r="D37">
        <v>1</v>
      </c>
      <c r="E37">
        <v>8</v>
      </c>
      <c r="F37">
        <v>5</v>
      </c>
      <c r="G37">
        <v>8</v>
      </c>
      <c r="H37" s="1">
        <v>2</v>
      </c>
      <c r="J37" t="s">
        <v>21</v>
      </c>
    </row>
  </sheetData>
  <mergeCells count="2">
    <mergeCell ref="A29:I29"/>
    <mergeCell ref="J29:R2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8645-066D-4943-87C8-FCE73B90D896}">
  <dimension ref="A5:T84"/>
  <sheetViews>
    <sheetView topLeftCell="A41" workbookViewId="0">
      <selection activeCell="S78" sqref="S78"/>
    </sheetView>
  </sheetViews>
  <sheetFormatPr baseColWidth="10" defaultRowHeight="16" x14ac:dyDescent="0.2"/>
  <cols>
    <col min="19" max="19" width="12.5" bestFit="1" customWidth="1"/>
  </cols>
  <sheetData>
    <row r="5" spans="3:18" x14ac:dyDescent="0.2">
      <c r="C5" s="15" t="s">
        <v>54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3:18" x14ac:dyDescent="0.2"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15" spans="3:18" x14ac:dyDescent="0.2">
      <c r="Q15" t="s">
        <v>42</v>
      </c>
      <c r="R15" t="s">
        <v>43</v>
      </c>
    </row>
    <row r="16" spans="3:18" x14ac:dyDescent="0.2">
      <c r="P16" t="s">
        <v>30</v>
      </c>
      <c r="Q16">
        <v>465</v>
      </c>
      <c r="R16">
        <v>117</v>
      </c>
    </row>
    <row r="17" spans="16:18" x14ac:dyDescent="0.2">
      <c r="P17" t="s">
        <v>25</v>
      </c>
      <c r="Q17">
        <v>412</v>
      </c>
      <c r="R17">
        <v>36</v>
      </c>
    </row>
    <row r="18" spans="16:18" x14ac:dyDescent="0.2">
      <c r="P18" t="s">
        <v>28</v>
      </c>
      <c r="Q18">
        <v>374</v>
      </c>
      <c r="R18">
        <v>119</v>
      </c>
    </row>
    <row r="19" spans="16:18" x14ac:dyDescent="0.2">
      <c r="P19" t="s">
        <v>26</v>
      </c>
      <c r="Q19">
        <v>535</v>
      </c>
      <c r="R19">
        <v>117</v>
      </c>
    </row>
    <row r="20" spans="16:18" x14ac:dyDescent="0.2">
      <c r="P20" t="s">
        <v>27</v>
      </c>
      <c r="Q20">
        <v>524</v>
      </c>
      <c r="R20">
        <v>123</v>
      </c>
    </row>
    <row r="21" spans="16:18" x14ac:dyDescent="0.2">
      <c r="P21" t="s">
        <v>29</v>
      </c>
      <c r="Q21">
        <v>584</v>
      </c>
      <c r="R21">
        <v>131</v>
      </c>
    </row>
    <row r="22" spans="16:18" x14ac:dyDescent="0.2">
      <c r="P22" t="s">
        <v>15</v>
      </c>
      <c r="Q22">
        <v>482</v>
      </c>
      <c r="R22">
        <v>107</v>
      </c>
    </row>
    <row r="33" spans="1:14" x14ac:dyDescent="0.2">
      <c r="F33" s="3" t="s">
        <v>58</v>
      </c>
    </row>
    <row r="35" spans="1:14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22</v>
      </c>
      <c r="H35" t="s">
        <v>8</v>
      </c>
      <c r="I35" t="s">
        <v>23</v>
      </c>
      <c r="J35" t="s">
        <v>9</v>
      </c>
      <c r="K35" t="s">
        <v>10</v>
      </c>
      <c r="L35" t="s">
        <v>24</v>
      </c>
      <c r="M35" t="s">
        <v>14</v>
      </c>
    </row>
    <row r="36" spans="1:14" x14ac:dyDescent="0.2">
      <c r="A36" t="s">
        <v>30</v>
      </c>
      <c r="B36">
        <v>2</v>
      </c>
      <c r="C36" t="s">
        <v>36</v>
      </c>
      <c r="D36">
        <v>1</v>
      </c>
      <c r="E36">
        <v>5</v>
      </c>
      <c r="F36">
        <v>5</v>
      </c>
      <c r="G36">
        <v>29</v>
      </c>
      <c r="H36">
        <v>44</v>
      </c>
      <c r="I36">
        <v>4</v>
      </c>
      <c r="J36">
        <v>1</v>
      </c>
      <c r="K36">
        <v>1</v>
      </c>
      <c r="L36">
        <v>2</v>
      </c>
      <c r="M36">
        <v>465</v>
      </c>
    </row>
    <row r="37" spans="1:14" x14ac:dyDescent="0.2">
      <c r="A37" t="s">
        <v>25</v>
      </c>
      <c r="B37">
        <v>2</v>
      </c>
      <c r="C37" t="s">
        <v>36</v>
      </c>
      <c r="D37">
        <v>1</v>
      </c>
      <c r="E37">
        <v>5</v>
      </c>
      <c r="F37">
        <v>5</v>
      </c>
      <c r="G37">
        <v>6.8</v>
      </c>
      <c r="H37">
        <v>20</v>
      </c>
      <c r="I37">
        <v>3</v>
      </c>
      <c r="J37">
        <v>1</v>
      </c>
      <c r="K37">
        <v>1</v>
      </c>
      <c r="L37">
        <v>1</v>
      </c>
      <c r="M37">
        <v>412</v>
      </c>
    </row>
    <row r="38" spans="1:14" x14ac:dyDescent="0.2">
      <c r="A38" t="s">
        <v>28</v>
      </c>
      <c r="B38">
        <v>2</v>
      </c>
      <c r="C38" t="s">
        <v>36</v>
      </c>
      <c r="D38">
        <v>1</v>
      </c>
      <c r="E38">
        <v>5</v>
      </c>
      <c r="F38">
        <v>5</v>
      </c>
      <c r="G38">
        <v>4.5999999999999996</v>
      </c>
      <c r="H38">
        <v>6</v>
      </c>
      <c r="I38">
        <v>3</v>
      </c>
      <c r="J38">
        <v>1</v>
      </c>
      <c r="K38">
        <v>1</v>
      </c>
      <c r="L38">
        <v>1</v>
      </c>
      <c r="M38">
        <v>374</v>
      </c>
    </row>
    <row r="39" spans="1:14" x14ac:dyDescent="0.2">
      <c r="A39" t="s">
        <v>26</v>
      </c>
      <c r="B39">
        <v>2</v>
      </c>
      <c r="C39" t="s">
        <v>36</v>
      </c>
      <c r="D39">
        <v>1</v>
      </c>
      <c r="E39">
        <v>5</v>
      </c>
      <c r="F39">
        <v>5</v>
      </c>
      <c r="G39">
        <v>10.6</v>
      </c>
      <c r="H39">
        <v>14</v>
      </c>
      <c r="I39">
        <v>6</v>
      </c>
      <c r="J39">
        <v>1</v>
      </c>
      <c r="K39">
        <v>1</v>
      </c>
      <c r="L39">
        <v>1</v>
      </c>
      <c r="M39">
        <v>535</v>
      </c>
    </row>
    <row r="40" spans="1:14" x14ac:dyDescent="0.2">
      <c r="A40" t="s">
        <v>27</v>
      </c>
      <c r="B40">
        <v>2</v>
      </c>
      <c r="C40" t="s">
        <v>36</v>
      </c>
      <c r="D40">
        <v>1</v>
      </c>
      <c r="E40">
        <v>5</v>
      </c>
      <c r="F40">
        <v>5</v>
      </c>
      <c r="G40">
        <v>4.5999999999999996</v>
      </c>
      <c r="H40">
        <v>7</v>
      </c>
      <c r="I40">
        <v>3</v>
      </c>
      <c r="J40">
        <v>1</v>
      </c>
      <c r="K40">
        <v>1</v>
      </c>
      <c r="L40">
        <v>1</v>
      </c>
      <c r="M40">
        <v>524</v>
      </c>
    </row>
    <row r="41" spans="1:14" x14ac:dyDescent="0.2">
      <c r="A41" t="s">
        <v>29</v>
      </c>
      <c r="B41">
        <v>2</v>
      </c>
      <c r="C41" t="s">
        <v>36</v>
      </c>
      <c r="D41">
        <v>1</v>
      </c>
      <c r="E41">
        <v>5</v>
      </c>
      <c r="F41">
        <v>5</v>
      </c>
      <c r="G41">
        <v>13.6</v>
      </c>
      <c r="H41">
        <v>22</v>
      </c>
      <c r="I41">
        <v>4</v>
      </c>
      <c r="J41">
        <v>1</v>
      </c>
      <c r="K41">
        <v>1</v>
      </c>
      <c r="L41">
        <v>1</v>
      </c>
      <c r="M41">
        <v>584</v>
      </c>
    </row>
    <row r="42" spans="1:14" x14ac:dyDescent="0.2">
      <c r="A42" t="s">
        <v>15</v>
      </c>
      <c r="B42">
        <v>2</v>
      </c>
      <c r="C42" t="s">
        <v>36</v>
      </c>
      <c r="D42">
        <v>6</v>
      </c>
      <c r="E42">
        <v>30</v>
      </c>
      <c r="F42">
        <v>30</v>
      </c>
      <c r="G42">
        <v>11.5333333333</v>
      </c>
      <c r="H42">
        <v>44</v>
      </c>
      <c r="J42">
        <v>1.0669999999999999</v>
      </c>
      <c r="K42">
        <v>1</v>
      </c>
      <c r="M42">
        <v>482</v>
      </c>
      <c r="N42" t="s">
        <v>41</v>
      </c>
    </row>
    <row r="44" spans="1:14" x14ac:dyDescent="0.2">
      <c r="A44" t="s">
        <v>30</v>
      </c>
      <c r="B44">
        <v>1</v>
      </c>
      <c r="C44" t="s">
        <v>36</v>
      </c>
      <c r="D44">
        <v>0</v>
      </c>
      <c r="E44">
        <v>1</v>
      </c>
      <c r="F44">
        <v>0</v>
      </c>
      <c r="G44">
        <v>21</v>
      </c>
      <c r="H44">
        <v>21</v>
      </c>
      <c r="I44">
        <v>21</v>
      </c>
      <c r="J44">
        <v>1</v>
      </c>
      <c r="K44">
        <v>1</v>
      </c>
      <c r="L44">
        <v>1</v>
      </c>
      <c r="M44">
        <v>117</v>
      </c>
    </row>
    <row r="45" spans="1:14" x14ac:dyDescent="0.2">
      <c r="A45" t="s">
        <v>25</v>
      </c>
      <c r="B45">
        <v>1</v>
      </c>
      <c r="C45" t="s">
        <v>36</v>
      </c>
      <c r="D45">
        <v>0</v>
      </c>
      <c r="E45">
        <v>1</v>
      </c>
      <c r="F45">
        <v>0</v>
      </c>
      <c r="G45">
        <v>27</v>
      </c>
      <c r="H45">
        <v>27</v>
      </c>
      <c r="I45">
        <v>27</v>
      </c>
      <c r="J45">
        <v>1</v>
      </c>
      <c r="K45">
        <v>1</v>
      </c>
      <c r="L45">
        <v>1</v>
      </c>
      <c r="M45">
        <v>36</v>
      </c>
    </row>
    <row r="46" spans="1:14" x14ac:dyDescent="0.2">
      <c r="A46" t="s">
        <v>28</v>
      </c>
      <c r="B46">
        <v>1</v>
      </c>
      <c r="C46" t="s">
        <v>36</v>
      </c>
      <c r="D46">
        <v>1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119</v>
      </c>
    </row>
    <row r="47" spans="1:14" x14ac:dyDescent="0.2">
      <c r="A47" t="s">
        <v>26</v>
      </c>
      <c r="B47">
        <v>1</v>
      </c>
      <c r="C47" t="s">
        <v>36</v>
      </c>
      <c r="D47">
        <v>0</v>
      </c>
      <c r="E47">
        <v>1</v>
      </c>
      <c r="F47">
        <v>0</v>
      </c>
      <c r="G47">
        <v>26</v>
      </c>
      <c r="H47">
        <v>26</v>
      </c>
      <c r="I47">
        <v>26</v>
      </c>
      <c r="J47">
        <v>3</v>
      </c>
      <c r="K47">
        <v>3</v>
      </c>
      <c r="L47">
        <v>3</v>
      </c>
      <c r="M47">
        <v>117</v>
      </c>
    </row>
    <row r="48" spans="1:14" x14ac:dyDescent="0.2">
      <c r="A48" t="s">
        <v>27</v>
      </c>
      <c r="B48">
        <v>1</v>
      </c>
      <c r="C48" t="s">
        <v>36</v>
      </c>
      <c r="D48">
        <v>0</v>
      </c>
      <c r="E48">
        <v>1</v>
      </c>
      <c r="F48">
        <v>0</v>
      </c>
      <c r="G48">
        <v>18</v>
      </c>
      <c r="H48">
        <v>18</v>
      </c>
      <c r="I48">
        <v>18</v>
      </c>
      <c r="J48">
        <v>2</v>
      </c>
      <c r="K48">
        <v>2</v>
      </c>
      <c r="L48">
        <v>2</v>
      </c>
      <c r="M48">
        <v>123</v>
      </c>
    </row>
    <row r="49" spans="1:14" x14ac:dyDescent="0.2">
      <c r="A49" t="s">
        <v>29</v>
      </c>
      <c r="B49">
        <v>1</v>
      </c>
      <c r="C49" t="s">
        <v>36</v>
      </c>
      <c r="D49">
        <v>0</v>
      </c>
      <c r="E49">
        <v>1</v>
      </c>
      <c r="F49">
        <v>0</v>
      </c>
      <c r="G49">
        <v>13</v>
      </c>
      <c r="H49">
        <v>13</v>
      </c>
      <c r="I49">
        <v>13</v>
      </c>
      <c r="J49">
        <v>1</v>
      </c>
      <c r="K49">
        <v>1</v>
      </c>
      <c r="L49">
        <v>1</v>
      </c>
      <c r="M49">
        <v>131</v>
      </c>
    </row>
    <row r="50" spans="1:14" x14ac:dyDescent="0.2">
      <c r="A50" t="s">
        <v>15</v>
      </c>
      <c r="B50">
        <v>1</v>
      </c>
      <c r="C50" t="s">
        <v>36</v>
      </c>
      <c r="D50">
        <v>1</v>
      </c>
      <c r="E50">
        <v>5</v>
      </c>
      <c r="F50">
        <v>5</v>
      </c>
      <c r="G50">
        <v>21</v>
      </c>
      <c r="H50">
        <v>21</v>
      </c>
      <c r="I50" s="1">
        <v>1.6</v>
      </c>
      <c r="J50" s="1">
        <v>3</v>
      </c>
      <c r="M50">
        <v>107</v>
      </c>
      <c r="N50" t="s">
        <v>41</v>
      </c>
    </row>
    <row r="77" spans="2:20" x14ac:dyDescent="0.2">
      <c r="C77" t="s">
        <v>61</v>
      </c>
      <c r="D77" t="s">
        <v>62</v>
      </c>
      <c r="N77" t="s">
        <v>60</v>
      </c>
      <c r="O77" t="s">
        <v>59</v>
      </c>
      <c r="S77" t="s">
        <v>82</v>
      </c>
      <c r="T77" t="s">
        <v>83</v>
      </c>
    </row>
    <row r="78" spans="2:20" x14ac:dyDescent="0.2">
      <c r="B78" t="s">
        <v>15</v>
      </c>
      <c r="C78">
        <v>21</v>
      </c>
      <c r="D78">
        <v>11.5333333333</v>
      </c>
      <c r="M78" t="s">
        <v>15</v>
      </c>
      <c r="N78">
        <f>G42</f>
        <v>11.5333333333</v>
      </c>
      <c r="O78">
        <v>6.4</v>
      </c>
      <c r="S78">
        <f>'Wendy DNS Run1'!H3</f>
        <v>47.777777777799997</v>
      </c>
      <c r="T78">
        <f>'Wendy DNS Run1'!H8</f>
        <v>118.222222222</v>
      </c>
    </row>
    <row r="79" spans="2:20" x14ac:dyDescent="0.2">
      <c r="B79" t="s">
        <v>30</v>
      </c>
      <c r="C79">
        <v>21</v>
      </c>
      <c r="D79">
        <v>29</v>
      </c>
      <c r="M79" t="s">
        <v>30</v>
      </c>
      <c r="N79">
        <v>14</v>
      </c>
      <c r="O79">
        <v>11.8</v>
      </c>
    </row>
    <row r="80" spans="2:20" x14ac:dyDescent="0.2">
      <c r="B80" t="s">
        <v>25</v>
      </c>
      <c r="C80">
        <v>27</v>
      </c>
      <c r="D80">
        <v>6.8</v>
      </c>
      <c r="M80" t="s">
        <v>25</v>
      </c>
      <c r="N80">
        <v>10</v>
      </c>
      <c r="O80">
        <v>6.4</v>
      </c>
    </row>
    <row r="81" spans="2:15" x14ac:dyDescent="0.2">
      <c r="B81" t="s">
        <v>28</v>
      </c>
      <c r="C81">
        <v>0</v>
      </c>
      <c r="D81">
        <v>4.5999999999999996</v>
      </c>
      <c r="M81" t="s">
        <v>28</v>
      </c>
      <c r="O81">
        <v>16.8</v>
      </c>
    </row>
    <row r="82" spans="2:15" x14ac:dyDescent="0.2">
      <c r="B82" t="s">
        <v>26</v>
      </c>
      <c r="C82">
        <v>26</v>
      </c>
      <c r="D82">
        <v>10.6</v>
      </c>
      <c r="M82" t="s">
        <v>26</v>
      </c>
      <c r="N82">
        <v>5</v>
      </c>
      <c r="O82">
        <v>28.8</v>
      </c>
    </row>
    <row r="83" spans="2:15" x14ac:dyDescent="0.2">
      <c r="B83" t="s">
        <v>27</v>
      </c>
      <c r="C83">
        <v>18</v>
      </c>
      <c r="D83">
        <v>4.5999999999999996</v>
      </c>
      <c r="M83" t="s">
        <v>27</v>
      </c>
      <c r="N83">
        <v>14</v>
      </c>
      <c r="O83">
        <v>29.2</v>
      </c>
    </row>
    <row r="84" spans="2:15" x14ac:dyDescent="0.2">
      <c r="B84" t="s">
        <v>29</v>
      </c>
      <c r="C84">
        <v>13</v>
      </c>
      <c r="D84">
        <v>13.6</v>
      </c>
      <c r="M84" t="s">
        <v>29</v>
      </c>
      <c r="N84">
        <v>11</v>
      </c>
      <c r="O84">
        <v>11.2</v>
      </c>
    </row>
  </sheetData>
  <mergeCells count="1">
    <mergeCell ref="C5:M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F98D-E8A9-2B40-9EC2-D6CCBC7B47E4}">
  <dimension ref="A3:B6"/>
  <sheetViews>
    <sheetView topLeftCell="A4" workbookViewId="0">
      <selection activeCell="A3" sqref="A3:B6"/>
    </sheetView>
  </sheetViews>
  <sheetFormatPr baseColWidth="10" defaultRowHeight="16" x14ac:dyDescent="0.2"/>
  <sheetData>
    <row r="3" spans="1:2" x14ac:dyDescent="0.2">
      <c r="B3" t="s">
        <v>17</v>
      </c>
    </row>
    <row r="4" spans="1:2" x14ac:dyDescent="0.2">
      <c r="A4" t="s">
        <v>54</v>
      </c>
      <c r="B4">
        <v>11.5333333333</v>
      </c>
    </row>
    <row r="5" spans="1:2" x14ac:dyDescent="0.2">
      <c r="A5" t="s">
        <v>55</v>
      </c>
      <c r="B5">
        <v>262.5</v>
      </c>
    </row>
    <row r="6" spans="1:2" x14ac:dyDescent="0.2">
      <c r="A6" t="s">
        <v>46</v>
      </c>
      <c r="B6">
        <v>13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3388-C7F4-D84B-AF11-CC3B7B679FD4}">
  <dimension ref="A1:E59"/>
  <sheetViews>
    <sheetView topLeftCell="A28" workbookViewId="0">
      <selection activeCell="O66" sqref="O66"/>
    </sheetView>
  </sheetViews>
  <sheetFormatPr baseColWidth="10" defaultRowHeight="16" x14ac:dyDescent="0.2"/>
  <sheetData>
    <row r="1" spans="1:3" x14ac:dyDescent="0.2">
      <c r="A1" s="24" t="s">
        <v>54</v>
      </c>
      <c r="B1" s="24"/>
      <c r="C1" s="24"/>
    </row>
    <row r="3" spans="1:3" x14ac:dyDescent="0.2">
      <c r="B3" t="s">
        <v>63</v>
      </c>
      <c r="C3" t="s">
        <v>64</v>
      </c>
    </row>
    <row r="4" spans="1:3" x14ac:dyDescent="0.2">
      <c r="A4" t="s">
        <v>15</v>
      </c>
      <c r="B4">
        <v>326.44892473099998</v>
      </c>
      <c r="C4">
        <f>'DNS Run2'!H9</f>
        <v>331.47300771200003</v>
      </c>
    </row>
    <row r="5" spans="1:3" x14ac:dyDescent="0.2">
      <c r="A5" t="s">
        <v>30</v>
      </c>
      <c r="B5">
        <v>333.41666666700002</v>
      </c>
      <c r="C5">
        <v>338.61538461499998</v>
      </c>
    </row>
    <row r="6" spans="1:3" x14ac:dyDescent="0.2">
      <c r="A6" t="s">
        <v>25</v>
      </c>
      <c r="B6">
        <v>314.66666666700002</v>
      </c>
      <c r="C6">
        <v>324.39999999999998</v>
      </c>
    </row>
    <row r="7" spans="1:3" x14ac:dyDescent="0.2">
      <c r="A7" t="s">
        <v>28</v>
      </c>
      <c r="B7">
        <v>328.87301587299999</v>
      </c>
      <c r="C7">
        <v>334.69230769199999</v>
      </c>
    </row>
    <row r="8" spans="1:3" x14ac:dyDescent="0.2">
      <c r="A8" t="s">
        <v>26</v>
      </c>
      <c r="B8">
        <v>318.72580645199997</v>
      </c>
      <c r="C8">
        <v>320.23076923100001</v>
      </c>
    </row>
    <row r="9" spans="1:3" x14ac:dyDescent="0.2">
      <c r="A9" t="s">
        <v>27</v>
      </c>
      <c r="B9">
        <v>347.5</v>
      </c>
      <c r="C9">
        <v>339.89230769199997</v>
      </c>
    </row>
    <row r="10" spans="1:3" x14ac:dyDescent="0.2">
      <c r="A10" t="s">
        <v>29</v>
      </c>
      <c r="B10">
        <v>315.88709677399999</v>
      </c>
      <c r="C10">
        <v>331</v>
      </c>
    </row>
    <row r="36" spans="2:4" x14ac:dyDescent="0.2">
      <c r="B36" t="s">
        <v>78</v>
      </c>
      <c r="C36" t="s">
        <v>54</v>
      </c>
      <c r="D36" t="s">
        <v>55</v>
      </c>
    </row>
    <row r="37" spans="2:4" x14ac:dyDescent="0.2">
      <c r="B37" s="6">
        <v>344.69040200000001</v>
      </c>
      <c r="C37">
        <f>AVERAGE(B4:C4)</f>
        <v>328.96096622150003</v>
      </c>
      <c r="D37">
        <f>NEARBYRun1!H10</f>
        <v>320.98064516099998</v>
      </c>
    </row>
    <row r="57" spans="1:5" x14ac:dyDescent="0.2">
      <c r="A57" s="24" t="s">
        <v>79</v>
      </c>
      <c r="B57" s="24"/>
      <c r="C57" s="24"/>
      <c r="D57" s="24"/>
    </row>
    <row r="58" spans="1:5" x14ac:dyDescent="0.2">
      <c r="B58" t="s">
        <v>78</v>
      </c>
      <c r="C58" t="s">
        <v>81</v>
      </c>
      <c r="D58" t="s">
        <v>80</v>
      </c>
      <c r="E58" t="s">
        <v>55</v>
      </c>
    </row>
    <row r="59" spans="1:5" x14ac:dyDescent="0.2">
      <c r="B59">
        <f>'Wendy DNS Run1'!O9</f>
        <v>18194</v>
      </c>
      <c r="C59">
        <f>'DNS Run1'!O9</f>
        <v>6788</v>
      </c>
      <c r="D59">
        <f>'DNS Run2'!O9</f>
        <v>8342</v>
      </c>
      <c r="E59">
        <f>NEARBYRun1!O10</f>
        <v>511</v>
      </c>
    </row>
  </sheetData>
  <mergeCells count="2">
    <mergeCell ref="A1:C1"/>
    <mergeCell ref="A57:D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07E5-828B-E14E-A624-51A112168D19}">
  <dimension ref="A1:T79"/>
  <sheetViews>
    <sheetView topLeftCell="A38" workbookViewId="0">
      <selection activeCell="H57" sqref="H57"/>
    </sheetView>
  </sheetViews>
  <sheetFormatPr baseColWidth="10" defaultRowHeight="16" x14ac:dyDescent="0.2"/>
  <cols>
    <col min="8" max="8" width="24.6640625" customWidth="1"/>
  </cols>
  <sheetData>
    <row r="1" spans="1:20" ht="26" x14ac:dyDescent="0.3">
      <c r="A1" s="15" t="s">
        <v>93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26" x14ac:dyDescent="0.3">
      <c r="A2" s="15" t="s">
        <v>115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17" t="s">
        <v>94</v>
      </c>
      <c r="B4" s="18"/>
      <c r="C4" s="18"/>
      <c r="D4" s="18"/>
      <c r="E4" s="18"/>
      <c r="F4" s="18"/>
      <c r="G4" s="18"/>
      <c r="H4" s="19"/>
      <c r="I4" s="20" t="s">
        <v>96</v>
      </c>
      <c r="J4" s="21"/>
      <c r="K4" s="21"/>
      <c r="L4" s="21"/>
      <c r="M4" s="21"/>
      <c r="N4" s="22"/>
      <c r="O4" s="23" t="s">
        <v>97</v>
      </c>
      <c r="P4" s="24"/>
      <c r="Q4" s="24"/>
      <c r="R4" s="24"/>
      <c r="S4" s="24"/>
    </row>
    <row r="5" spans="1:20" x14ac:dyDescent="0.2">
      <c r="A5" s="7"/>
      <c r="B5" s="8">
        <v>1</v>
      </c>
      <c r="C5" s="8">
        <v>10</v>
      </c>
      <c r="D5" s="8">
        <v>100</v>
      </c>
      <c r="E5" s="8">
        <v>720</v>
      </c>
      <c r="F5" s="8">
        <v>1000</v>
      </c>
      <c r="G5" s="8">
        <v>10000</v>
      </c>
      <c r="H5" s="9"/>
      <c r="I5" s="7"/>
      <c r="J5" s="8" t="s">
        <v>95</v>
      </c>
      <c r="K5" s="8"/>
      <c r="L5" s="8"/>
      <c r="M5" s="8"/>
      <c r="N5" s="9"/>
      <c r="P5" t="s">
        <v>98</v>
      </c>
    </row>
    <row r="6" spans="1:20" x14ac:dyDescent="0.2">
      <c r="A6" s="7" t="s">
        <v>54</v>
      </c>
      <c r="B6" s="8">
        <v>6.6</v>
      </c>
      <c r="C6" s="8">
        <v>9.6736111111100005</v>
      </c>
      <c r="D6" s="8">
        <v>20.111111111109999</v>
      </c>
      <c r="E6" s="8">
        <v>102.08750000000001</v>
      </c>
      <c r="F6" s="8">
        <v>360</v>
      </c>
      <c r="G6" s="8"/>
      <c r="H6" s="9"/>
      <c r="I6" s="7" t="s">
        <v>54</v>
      </c>
      <c r="J6" s="8">
        <f>'Combined Data'!E49</f>
        <v>13.546875</v>
      </c>
      <c r="K6" s="8"/>
      <c r="L6" s="8"/>
      <c r="M6" s="8"/>
      <c r="N6" s="9"/>
      <c r="O6" s="7" t="s">
        <v>54</v>
      </c>
      <c r="P6">
        <f>'Combined Data'!E51</f>
        <v>277.16626765550001</v>
      </c>
    </row>
    <row r="7" spans="1:20" x14ac:dyDescent="0.2">
      <c r="A7" s="7" t="s">
        <v>46</v>
      </c>
      <c r="B7" s="8">
        <v>0.10096153846155001</v>
      </c>
      <c r="C7" s="8">
        <v>1.31818181818</v>
      </c>
      <c r="D7" s="8">
        <v>0.46153846153799999</v>
      </c>
      <c r="E7" s="8">
        <v>1.9791666666649999</v>
      </c>
      <c r="F7" s="8">
        <v>0.88095238095149997</v>
      </c>
      <c r="G7" s="8">
        <v>14.792857142855</v>
      </c>
      <c r="H7" s="9"/>
      <c r="I7" s="7" t="s">
        <v>46</v>
      </c>
      <c r="J7" s="8">
        <f>'Combined Data'!E75</f>
        <v>10.33333333335</v>
      </c>
      <c r="K7" s="8"/>
      <c r="L7" s="8"/>
      <c r="M7" s="8"/>
      <c r="N7" s="9"/>
      <c r="O7" s="7" t="s">
        <v>55</v>
      </c>
      <c r="P7" s="5">
        <f>'Combined Data'!E67</f>
        <v>177.83484848500001</v>
      </c>
    </row>
    <row r="8" spans="1:20" x14ac:dyDescent="0.2">
      <c r="A8" s="7" t="s">
        <v>55</v>
      </c>
      <c r="B8" s="13">
        <v>85.527777777799997</v>
      </c>
      <c r="C8" s="8">
        <v>12.078571428550001</v>
      </c>
      <c r="D8" s="8">
        <v>18.737500000000001</v>
      </c>
      <c r="E8" s="8">
        <v>63.735714285700006</v>
      </c>
      <c r="F8" s="8">
        <v>34.841269841249996</v>
      </c>
      <c r="G8" s="8">
        <v>130.2467532467</v>
      </c>
      <c r="H8" s="9"/>
      <c r="I8" s="7" t="s">
        <v>55</v>
      </c>
      <c r="J8" s="13">
        <f>'Combined Data'!E65</f>
        <v>114.27678571429999</v>
      </c>
      <c r="K8" s="8"/>
      <c r="L8" s="8"/>
      <c r="M8" s="8"/>
      <c r="N8" s="9"/>
    </row>
    <row r="9" spans="1:20" x14ac:dyDescent="0.2">
      <c r="A9" s="7"/>
      <c r="B9" s="8"/>
      <c r="C9" s="8"/>
      <c r="D9" s="8"/>
      <c r="E9" s="8"/>
      <c r="F9" s="8"/>
      <c r="G9" s="8"/>
      <c r="H9" s="9"/>
      <c r="I9" s="7"/>
      <c r="J9" s="8"/>
      <c r="K9" s="8"/>
      <c r="L9" s="8"/>
      <c r="M9" s="8"/>
      <c r="N9" s="9"/>
    </row>
    <row r="10" spans="1:20" x14ac:dyDescent="0.2">
      <c r="A10" s="7"/>
      <c r="B10" s="8"/>
      <c r="C10" s="8"/>
      <c r="D10" s="8"/>
      <c r="E10" s="8"/>
      <c r="F10" s="8"/>
      <c r="G10" s="8"/>
      <c r="H10" s="9"/>
      <c r="I10" s="7"/>
      <c r="J10" s="8"/>
      <c r="K10" s="8"/>
      <c r="L10" s="8"/>
      <c r="M10" s="8"/>
      <c r="N10" s="9"/>
    </row>
    <row r="11" spans="1:20" x14ac:dyDescent="0.2">
      <c r="A11" s="7"/>
      <c r="B11" s="8"/>
      <c r="C11" s="8"/>
      <c r="D11" s="8"/>
      <c r="E11" s="8"/>
      <c r="F11" s="8"/>
      <c r="G11" s="8"/>
      <c r="H11" s="9"/>
      <c r="I11" s="7"/>
      <c r="J11" s="8"/>
      <c r="K11" s="8"/>
      <c r="L11" s="8"/>
      <c r="M11" s="8"/>
      <c r="N11" s="9"/>
    </row>
    <row r="12" spans="1:20" x14ac:dyDescent="0.2">
      <c r="A12" s="7"/>
      <c r="B12" s="8"/>
      <c r="C12" s="8"/>
      <c r="D12" s="8"/>
      <c r="E12" s="8"/>
      <c r="F12" s="8"/>
      <c r="G12" s="8"/>
      <c r="H12" s="9"/>
      <c r="I12" s="7"/>
      <c r="J12" s="8"/>
      <c r="K12" s="8"/>
      <c r="L12" s="8"/>
      <c r="M12" s="8"/>
      <c r="N12" s="9"/>
    </row>
    <row r="13" spans="1:20" x14ac:dyDescent="0.2">
      <c r="A13" s="7"/>
      <c r="B13" s="8"/>
      <c r="C13" s="8"/>
      <c r="D13" s="8"/>
      <c r="E13" s="8"/>
      <c r="F13" s="8"/>
      <c r="G13" s="8"/>
      <c r="H13" s="9"/>
      <c r="I13" s="7"/>
      <c r="J13" s="8"/>
      <c r="K13" s="8"/>
      <c r="L13" s="8"/>
      <c r="M13" s="8"/>
      <c r="N13" s="9"/>
    </row>
    <row r="14" spans="1:20" x14ac:dyDescent="0.2">
      <c r="A14" s="7"/>
      <c r="B14" s="8"/>
      <c r="C14" s="8"/>
      <c r="D14" s="8"/>
      <c r="E14" s="8"/>
      <c r="F14" s="8"/>
      <c r="G14" s="8"/>
      <c r="H14" s="9"/>
      <c r="I14" s="7"/>
      <c r="J14" s="8"/>
      <c r="K14" s="8"/>
      <c r="L14" s="8"/>
      <c r="M14" s="8"/>
      <c r="N14" s="9"/>
    </row>
    <row r="15" spans="1:20" x14ac:dyDescent="0.2">
      <c r="A15" s="7"/>
      <c r="B15" s="8"/>
      <c r="C15" s="8"/>
      <c r="D15" s="8"/>
      <c r="E15" s="8"/>
      <c r="F15" s="8"/>
      <c r="G15" s="8"/>
      <c r="H15" s="9"/>
      <c r="I15" s="7"/>
      <c r="J15" s="8"/>
      <c r="K15" s="8"/>
      <c r="L15" s="8"/>
      <c r="M15" s="8"/>
      <c r="N15" s="9"/>
    </row>
    <row r="16" spans="1:20" x14ac:dyDescent="0.2">
      <c r="A16" s="7"/>
      <c r="B16" s="8"/>
      <c r="C16" s="8"/>
      <c r="D16" s="8"/>
      <c r="E16" s="8"/>
      <c r="F16" s="8"/>
      <c r="G16" s="8"/>
      <c r="H16" s="9"/>
      <c r="I16" s="7"/>
      <c r="J16" s="8"/>
      <c r="K16" s="8"/>
      <c r="L16" s="8"/>
      <c r="M16" s="8"/>
      <c r="N16" s="9"/>
    </row>
    <row r="17" spans="1:17" x14ac:dyDescent="0.2">
      <c r="A17" s="7"/>
      <c r="B17" s="8"/>
      <c r="C17" s="8"/>
      <c r="D17" s="8"/>
      <c r="E17" s="8"/>
      <c r="F17" s="8"/>
      <c r="G17" s="8"/>
      <c r="H17" s="9"/>
      <c r="I17" s="7"/>
      <c r="J17" s="8"/>
      <c r="K17" s="8"/>
      <c r="L17" s="8"/>
      <c r="M17" s="8"/>
      <c r="N17" s="9"/>
    </row>
    <row r="18" spans="1:17" x14ac:dyDescent="0.2">
      <c r="A18" s="7"/>
      <c r="B18" s="8"/>
      <c r="C18" s="8"/>
      <c r="D18" s="8"/>
      <c r="E18" s="8"/>
      <c r="F18" s="8"/>
      <c r="G18" s="8"/>
      <c r="H18" s="9"/>
      <c r="I18" s="7"/>
      <c r="J18" s="8"/>
      <c r="K18" s="8"/>
      <c r="L18" s="8"/>
      <c r="M18" s="8"/>
      <c r="N18" s="9"/>
    </row>
    <row r="19" spans="1:17" x14ac:dyDescent="0.2">
      <c r="A19" s="7"/>
      <c r="B19" s="8"/>
      <c r="C19" s="8"/>
      <c r="D19" s="8"/>
      <c r="E19" s="8"/>
      <c r="F19" s="8"/>
      <c r="G19" s="8"/>
      <c r="H19" s="9"/>
      <c r="I19" s="7"/>
      <c r="J19" s="8"/>
      <c r="K19" s="8"/>
      <c r="L19" s="8"/>
      <c r="M19" s="8"/>
      <c r="N19" s="9"/>
    </row>
    <row r="20" spans="1:17" x14ac:dyDescent="0.2">
      <c r="A20" s="7"/>
      <c r="B20" s="8"/>
      <c r="C20" s="8"/>
      <c r="D20" s="8"/>
      <c r="E20" s="8"/>
      <c r="F20" s="8"/>
      <c r="G20" s="8"/>
      <c r="H20" s="9"/>
      <c r="I20" s="7"/>
      <c r="J20" s="8"/>
      <c r="K20" s="8"/>
      <c r="L20" s="8"/>
      <c r="M20" s="8"/>
      <c r="N20" s="9"/>
    </row>
    <row r="21" spans="1:17" x14ac:dyDescent="0.2">
      <c r="A21" s="7"/>
      <c r="B21" s="8"/>
      <c r="C21" s="8"/>
      <c r="D21" s="8"/>
      <c r="E21" s="8"/>
      <c r="F21" s="8"/>
      <c r="G21" s="8"/>
      <c r="H21" s="9"/>
      <c r="I21" s="7"/>
      <c r="J21" s="8"/>
      <c r="K21" s="8"/>
      <c r="L21" s="8"/>
      <c r="M21" s="8"/>
      <c r="N21" s="9"/>
    </row>
    <row r="22" spans="1:17" x14ac:dyDescent="0.2">
      <c r="A22" s="7"/>
      <c r="B22" s="8"/>
      <c r="C22" s="8"/>
      <c r="D22" s="8"/>
      <c r="E22" s="8"/>
      <c r="F22" s="8"/>
      <c r="G22" s="8"/>
      <c r="H22" s="9"/>
      <c r="I22" s="7"/>
      <c r="J22" s="8"/>
      <c r="K22" s="8"/>
      <c r="L22" s="8"/>
      <c r="M22" s="8"/>
      <c r="N22" s="9"/>
    </row>
    <row r="23" spans="1:17" x14ac:dyDescent="0.2">
      <c r="A23" s="7"/>
      <c r="B23" s="8"/>
      <c r="C23" s="8"/>
      <c r="D23" s="8"/>
      <c r="E23" s="8"/>
      <c r="F23" s="8"/>
      <c r="G23" s="8"/>
      <c r="H23" s="9"/>
      <c r="I23" s="7"/>
      <c r="J23" s="8"/>
      <c r="K23" s="8"/>
      <c r="L23" s="8"/>
      <c r="M23" s="8"/>
      <c r="N23" s="9"/>
    </row>
    <row r="24" spans="1:17" x14ac:dyDescent="0.2">
      <c r="A24" s="7"/>
      <c r="B24" s="8"/>
      <c r="C24" s="8"/>
      <c r="D24" s="8"/>
      <c r="E24" s="8"/>
      <c r="F24" s="8"/>
      <c r="G24" s="8"/>
      <c r="H24" s="9"/>
      <c r="I24" s="7"/>
      <c r="J24" s="8"/>
      <c r="K24" s="8"/>
      <c r="L24" s="8"/>
      <c r="M24" s="8"/>
      <c r="N24" s="9"/>
    </row>
    <row r="25" spans="1:17" x14ac:dyDescent="0.2">
      <c r="A25" s="7"/>
      <c r="B25" s="8"/>
      <c r="C25" s="8"/>
      <c r="D25" s="8"/>
      <c r="E25" s="8"/>
      <c r="F25" s="8"/>
      <c r="G25" s="8"/>
      <c r="H25" s="9"/>
      <c r="I25" s="7"/>
      <c r="J25" s="8"/>
      <c r="K25" s="8"/>
      <c r="L25" s="8"/>
      <c r="M25" s="8"/>
      <c r="N25" s="9"/>
    </row>
    <row r="26" spans="1:17" x14ac:dyDescent="0.2">
      <c r="A26" s="10"/>
      <c r="B26" s="11"/>
      <c r="C26" s="11"/>
      <c r="D26" s="11"/>
      <c r="E26" s="11"/>
      <c r="F26" s="11"/>
      <c r="G26" s="11"/>
      <c r="H26" s="12"/>
      <c r="I26" s="10"/>
      <c r="J26" s="11"/>
      <c r="K26" s="11"/>
      <c r="L26" s="11"/>
      <c r="M26" s="11"/>
      <c r="N26" s="12"/>
    </row>
    <row r="30" spans="1:17" x14ac:dyDescent="0.2">
      <c r="A30" s="7"/>
      <c r="B30" s="8">
        <v>1</v>
      </c>
      <c r="C30" s="8">
        <v>10</v>
      </c>
      <c r="D30" s="8">
        <v>100</v>
      </c>
      <c r="E30" s="8">
        <v>720</v>
      </c>
      <c r="F30" s="8">
        <v>1000</v>
      </c>
      <c r="G30" s="8">
        <v>10000</v>
      </c>
      <c r="I30" s="7"/>
      <c r="J30" s="8" t="s">
        <v>95</v>
      </c>
      <c r="Q30" t="s">
        <v>98</v>
      </c>
    </row>
    <row r="31" spans="1:17" x14ac:dyDescent="0.2">
      <c r="A31" s="7" t="s">
        <v>118</v>
      </c>
      <c r="B31" s="8">
        <v>20.692307692300002</v>
      </c>
      <c r="C31" s="8">
        <v>19.5454545455</v>
      </c>
      <c r="D31" s="8">
        <v>17.266666666700001</v>
      </c>
      <c r="E31" s="8">
        <v>221.8</v>
      </c>
      <c r="F31" s="8">
        <v>347.58333333299998</v>
      </c>
      <c r="G31" s="8"/>
      <c r="I31" s="7" t="s">
        <v>54</v>
      </c>
      <c r="J31" s="8">
        <f>'Combined Data'!E50</f>
        <v>77.583333333300004</v>
      </c>
      <c r="P31" s="7" t="s">
        <v>54</v>
      </c>
      <c r="Q31">
        <f>'Combined Data'!E52</f>
        <v>257.124711316</v>
      </c>
    </row>
    <row r="32" spans="1:17" x14ac:dyDescent="0.2">
      <c r="A32" s="7" t="s">
        <v>119</v>
      </c>
      <c r="B32" s="8">
        <v>69.95</v>
      </c>
      <c r="C32" s="8">
        <v>145.1875</v>
      </c>
      <c r="D32" s="8">
        <v>145.875</v>
      </c>
      <c r="E32" s="8">
        <v>194.625</v>
      </c>
      <c r="F32" s="8">
        <v>168</v>
      </c>
      <c r="G32" s="27">
        <v>130.2467532467</v>
      </c>
      <c r="I32" s="7" t="s">
        <v>55</v>
      </c>
      <c r="J32" s="8">
        <f>'Combined Data'!E66</f>
        <v>291.48275862100002</v>
      </c>
      <c r="P32" t="s">
        <v>55</v>
      </c>
      <c r="Q32">
        <f>'Combined Data'!E68</f>
        <v>109.023432923</v>
      </c>
    </row>
    <row r="33" spans="1:10" x14ac:dyDescent="0.2">
      <c r="A33" s="26" t="s">
        <v>120</v>
      </c>
      <c r="B33" s="27">
        <v>0.10096153846155001</v>
      </c>
      <c r="C33" s="27">
        <v>1.31818181818</v>
      </c>
      <c r="D33" s="27">
        <v>0.46153846153799999</v>
      </c>
      <c r="E33" s="27">
        <v>1.9791666666649999</v>
      </c>
      <c r="F33" s="27">
        <v>0.88095238095149997</v>
      </c>
      <c r="G33" s="27">
        <v>14.792857142855</v>
      </c>
      <c r="H33" t="s">
        <v>117</v>
      </c>
      <c r="J33" s="8"/>
    </row>
    <row r="52" spans="1:17" x14ac:dyDescent="0.2">
      <c r="A52" t="s">
        <v>99</v>
      </c>
    </row>
    <row r="54" spans="1:17" x14ac:dyDescent="0.2">
      <c r="B54" s="8">
        <v>1</v>
      </c>
      <c r="C54" s="8">
        <v>10</v>
      </c>
      <c r="D54" s="8">
        <v>100</v>
      </c>
      <c r="E54" s="8">
        <v>720</v>
      </c>
      <c r="F54" s="8">
        <v>1000</v>
      </c>
      <c r="G54" s="8"/>
      <c r="J54" t="s">
        <v>106</v>
      </c>
      <c r="K54" t="s">
        <v>116</v>
      </c>
    </row>
    <row r="55" spans="1:17" x14ac:dyDescent="0.2">
      <c r="A55" t="s">
        <v>100</v>
      </c>
      <c r="B55" s="8">
        <f>B6</f>
        <v>6.6</v>
      </c>
      <c r="C55" s="8">
        <f t="shared" ref="C55:F55" si="0">C6</f>
        <v>9.6736111111100005</v>
      </c>
      <c r="D55" s="8">
        <f t="shared" si="0"/>
        <v>20.111111111109999</v>
      </c>
      <c r="E55" s="8">
        <f t="shared" si="0"/>
        <v>102.08750000000001</v>
      </c>
      <c r="F55" s="8">
        <f t="shared" si="0"/>
        <v>360</v>
      </c>
      <c r="I55" t="s">
        <v>100</v>
      </c>
      <c r="J55">
        <f>J6</f>
        <v>13.546875</v>
      </c>
      <c r="K55">
        <f>P6</f>
        <v>277.16626765550001</v>
      </c>
    </row>
    <row r="56" spans="1:17" x14ac:dyDescent="0.2">
      <c r="A56" t="s">
        <v>101</v>
      </c>
      <c r="B56" s="8">
        <f>B31</f>
        <v>20.692307692300002</v>
      </c>
      <c r="C56" s="8">
        <f t="shared" ref="C56:F56" si="1">C31</f>
        <v>19.5454545455</v>
      </c>
      <c r="D56" s="8">
        <f t="shared" si="1"/>
        <v>17.266666666700001</v>
      </c>
      <c r="E56" s="8">
        <f t="shared" si="1"/>
        <v>221.8</v>
      </c>
      <c r="F56" s="8">
        <f t="shared" si="1"/>
        <v>347.58333333299998</v>
      </c>
      <c r="I56" t="s">
        <v>101</v>
      </c>
      <c r="J56" s="8">
        <f>J31</f>
        <v>77.583333333300004</v>
      </c>
      <c r="K56">
        <f>Q31</f>
        <v>257.124711316</v>
      </c>
      <c r="P56" s="3" t="s">
        <v>110</v>
      </c>
      <c r="Q56" s="3"/>
    </row>
    <row r="57" spans="1:17" x14ac:dyDescent="0.2">
      <c r="P57" s="3" t="s">
        <v>111</v>
      </c>
      <c r="Q57" s="3"/>
    </row>
    <row r="58" spans="1:17" x14ac:dyDescent="0.2">
      <c r="P58" s="3" t="s">
        <v>112</v>
      </c>
      <c r="Q58" s="3"/>
    </row>
    <row r="77" spans="1:11" x14ac:dyDescent="0.2">
      <c r="B77" s="8">
        <v>1</v>
      </c>
      <c r="C77" s="8">
        <v>10</v>
      </c>
      <c r="D77" s="8">
        <v>100</v>
      </c>
      <c r="E77" s="8">
        <v>720</v>
      </c>
      <c r="F77" s="8">
        <v>1000</v>
      </c>
      <c r="G77" s="8"/>
      <c r="J77" t="s">
        <v>102</v>
      </c>
      <c r="K77" t="s">
        <v>116</v>
      </c>
    </row>
    <row r="78" spans="1:11" x14ac:dyDescent="0.2">
      <c r="A78" t="s">
        <v>103</v>
      </c>
      <c r="B78" s="8">
        <f>B8</f>
        <v>85.527777777799997</v>
      </c>
      <c r="C78" s="8">
        <f t="shared" ref="C78:F78" si="2">C8</f>
        <v>12.078571428550001</v>
      </c>
      <c r="D78" s="8">
        <f t="shared" si="2"/>
        <v>18.737500000000001</v>
      </c>
      <c r="E78" s="8">
        <f t="shared" si="2"/>
        <v>63.735714285700006</v>
      </c>
      <c r="F78" s="8">
        <f t="shared" si="2"/>
        <v>34.841269841249996</v>
      </c>
      <c r="I78" t="s">
        <v>103</v>
      </c>
      <c r="J78">
        <f>J8</f>
        <v>114.27678571429999</v>
      </c>
      <c r="K78">
        <f>P7</f>
        <v>177.83484848500001</v>
      </c>
    </row>
    <row r="79" spans="1:11" x14ac:dyDescent="0.2">
      <c r="A79" t="s">
        <v>104</v>
      </c>
      <c r="B79" s="8">
        <f>B32</f>
        <v>69.95</v>
      </c>
      <c r="C79" s="8">
        <f t="shared" ref="C79:F79" si="3">C32</f>
        <v>145.1875</v>
      </c>
      <c r="D79" s="8">
        <f t="shared" si="3"/>
        <v>145.875</v>
      </c>
      <c r="E79" s="8">
        <f t="shared" si="3"/>
        <v>194.625</v>
      </c>
      <c r="F79" s="8">
        <f t="shared" si="3"/>
        <v>168</v>
      </c>
      <c r="I79" t="s">
        <v>104</v>
      </c>
      <c r="J79" s="8">
        <f>J32</f>
        <v>291.48275862100002</v>
      </c>
      <c r="K79">
        <f>Q32</f>
        <v>109.023432923</v>
      </c>
    </row>
  </sheetData>
  <mergeCells count="5">
    <mergeCell ref="A4:H4"/>
    <mergeCell ref="I4:N4"/>
    <mergeCell ref="A1:T1"/>
    <mergeCell ref="O4:S4"/>
    <mergeCell ref="A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938C-61E5-7344-A40C-071BFA4DB9B6}">
  <dimension ref="A1:T106"/>
  <sheetViews>
    <sheetView tabSelected="1" topLeftCell="A89" workbookViewId="0">
      <selection activeCell="O131" sqref="O131"/>
    </sheetView>
  </sheetViews>
  <sheetFormatPr baseColWidth="10" defaultRowHeight="16" x14ac:dyDescent="0.2"/>
  <sheetData>
    <row r="1" spans="1:20" ht="26" x14ac:dyDescent="0.3">
      <c r="A1" s="15" t="s">
        <v>105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26" x14ac:dyDescent="0.3">
      <c r="A2" s="15" t="s">
        <v>115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17" t="s">
        <v>94</v>
      </c>
      <c r="B4" s="18"/>
      <c r="C4" s="18"/>
      <c r="D4" s="18"/>
      <c r="E4" s="18"/>
      <c r="F4" s="18"/>
      <c r="G4" s="18"/>
      <c r="H4" s="19"/>
      <c r="I4" s="20" t="s">
        <v>96</v>
      </c>
      <c r="J4" s="21"/>
      <c r="K4" s="21"/>
      <c r="L4" s="21"/>
      <c r="M4" s="21"/>
      <c r="N4" s="22"/>
      <c r="O4" s="23" t="s">
        <v>97</v>
      </c>
      <c r="P4" s="24"/>
      <c r="Q4" s="24"/>
      <c r="R4" s="24"/>
      <c r="S4" s="24"/>
    </row>
    <row r="5" spans="1:20" x14ac:dyDescent="0.2">
      <c r="A5" s="7"/>
      <c r="B5" s="8">
        <v>1</v>
      </c>
      <c r="C5" s="8">
        <v>10</v>
      </c>
      <c r="D5" s="8">
        <v>100</v>
      </c>
      <c r="E5" s="8">
        <v>720</v>
      </c>
      <c r="F5" s="8">
        <v>1000</v>
      </c>
      <c r="G5" s="8">
        <v>10000</v>
      </c>
      <c r="H5" s="9"/>
      <c r="I5" s="7"/>
      <c r="J5" s="8" t="s">
        <v>95</v>
      </c>
      <c r="K5" s="8"/>
      <c r="L5" s="8"/>
      <c r="M5" s="8"/>
      <c r="N5" s="9"/>
      <c r="P5" t="s">
        <v>98</v>
      </c>
    </row>
    <row r="6" spans="1:20" x14ac:dyDescent="0.2">
      <c r="A6" s="7" t="s">
        <v>54</v>
      </c>
      <c r="B6" s="8">
        <v>12.4</v>
      </c>
      <c r="C6" s="8">
        <v>16.100000000000001</v>
      </c>
      <c r="D6" s="8">
        <v>32.9</v>
      </c>
      <c r="E6" s="8">
        <v>149.30000000000001</v>
      </c>
      <c r="F6" s="8">
        <v>360</v>
      </c>
      <c r="G6" s="8"/>
      <c r="H6" s="9"/>
      <c r="I6" s="7" t="s">
        <v>54</v>
      </c>
      <c r="J6" s="8">
        <f>'Combined Data'!F49</f>
        <v>14.45</v>
      </c>
      <c r="K6" s="8"/>
      <c r="L6" s="8"/>
      <c r="M6" s="8"/>
      <c r="N6" s="9"/>
      <c r="O6" s="7" t="s">
        <v>54</v>
      </c>
      <c r="P6">
        <f>'Combined Data'!F51</f>
        <v>328.96096622150003</v>
      </c>
    </row>
    <row r="7" spans="1:20" x14ac:dyDescent="0.2">
      <c r="A7" s="7" t="s">
        <v>46</v>
      </c>
      <c r="B7" s="8">
        <v>0.2</v>
      </c>
      <c r="C7" s="8">
        <v>2.9</v>
      </c>
      <c r="D7" s="8">
        <v>1.2</v>
      </c>
      <c r="E7" s="8">
        <v>2.8</v>
      </c>
      <c r="F7" s="8">
        <v>1.3</v>
      </c>
      <c r="G7" s="8">
        <v>26.8</v>
      </c>
      <c r="H7" s="9"/>
      <c r="I7" s="7" t="s">
        <v>46</v>
      </c>
      <c r="J7" s="8">
        <f>'Combined Data'!F75</f>
        <v>18.600000000000001</v>
      </c>
      <c r="K7" s="8"/>
      <c r="L7" s="8"/>
      <c r="M7" s="8"/>
      <c r="N7" s="9"/>
      <c r="O7" s="7" t="s">
        <v>55</v>
      </c>
      <c r="P7" s="5">
        <f>'Combined Data'!F67</f>
        <v>278.26339950350001</v>
      </c>
    </row>
    <row r="8" spans="1:20" x14ac:dyDescent="0.2">
      <c r="A8" s="7" t="s">
        <v>55</v>
      </c>
      <c r="B8" s="13">
        <v>181.6</v>
      </c>
      <c r="C8" s="8">
        <v>18.8</v>
      </c>
      <c r="D8" s="8">
        <v>32.299999999999997</v>
      </c>
      <c r="E8" s="8">
        <v>123.10000000000001</v>
      </c>
      <c r="F8" s="8">
        <v>52.800000000000004</v>
      </c>
      <c r="G8" s="8">
        <v>193.4</v>
      </c>
      <c r="H8" s="9"/>
      <c r="I8" s="7" t="s">
        <v>55</v>
      </c>
      <c r="J8" s="13">
        <f>'Combined Data'!F65</f>
        <v>197.5666666665</v>
      </c>
      <c r="K8" s="8"/>
      <c r="L8" s="8"/>
      <c r="M8" s="8"/>
      <c r="N8" s="9"/>
    </row>
    <row r="9" spans="1:20" x14ac:dyDescent="0.2">
      <c r="A9" s="7"/>
      <c r="B9" s="8"/>
      <c r="C9" s="8"/>
      <c r="D9" s="8"/>
      <c r="E9" s="8"/>
      <c r="F9" s="8"/>
      <c r="G9" s="8"/>
      <c r="H9" s="9"/>
      <c r="I9" s="7"/>
      <c r="J9" s="8"/>
      <c r="K9" s="8"/>
      <c r="L9" s="8"/>
      <c r="M9" s="8"/>
      <c r="N9" s="9"/>
    </row>
    <row r="10" spans="1:20" x14ac:dyDescent="0.2">
      <c r="A10" s="7"/>
      <c r="B10" s="8"/>
      <c r="C10" s="8"/>
      <c r="D10" s="8"/>
      <c r="E10" s="8"/>
      <c r="F10" s="8"/>
      <c r="G10" s="8"/>
      <c r="H10" s="9"/>
      <c r="I10" s="7"/>
      <c r="J10" s="8"/>
      <c r="K10" s="8"/>
      <c r="L10" s="8"/>
      <c r="M10" s="8"/>
      <c r="N10" s="9"/>
    </row>
    <row r="11" spans="1:20" x14ac:dyDescent="0.2">
      <c r="A11" s="7"/>
      <c r="B11" s="8"/>
      <c r="C11" s="8"/>
      <c r="D11" s="8"/>
      <c r="E11" s="8"/>
      <c r="F11" s="8"/>
      <c r="G11" s="8"/>
      <c r="H11" s="9"/>
      <c r="I11" s="7"/>
      <c r="J11" s="8"/>
      <c r="K11" s="8"/>
      <c r="L11" s="8"/>
      <c r="M11" s="8"/>
      <c r="N11" s="9"/>
    </row>
    <row r="12" spans="1:20" x14ac:dyDescent="0.2">
      <c r="A12" s="7"/>
      <c r="B12" s="8"/>
      <c r="C12" s="8"/>
      <c r="D12" s="8"/>
      <c r="E12" s="8"/>
      <c r="F12" s="8"/>
      <c r="G12" s="8"/>
      <c r="H12" s="9"/>
      <c r="I12" s="7"/>
      <c r="J12" s="8"/>
      <c r="K12" s="8"/>
      <c r="L12" s="8"/>
      <c r="M12" s="8"/>
      <c r="N12" s="9"/>
    </row>
    <row r="13" spans="1:20" x14ac:dyDescent="0.2">
      <c r="A13" s="7"/>
      <c r="B13" s="8"/>
      <c r="C13" s="8"/>
      <c r="D13" s="8"/>
      <c r="E13" s="8"/>
      <c r="F13" s="8"/>
      <c r="G13" s="8"/>
      <c r="H13" s="9"/>
      <c r="I13" s="7"/>
      <c r="J13" s="8"/>
      <c r="K13" s="8"/>
      <c r="L13" s="8"/>
      <c r="M13" s="8"/>
      <c r="N13" s="9"/>
    </row>
    <row r="14" spans="1:20" x14ac:dyDescent="0.2">
      <c r="A14" s="7"/>
      <c r="B14" s="8"/>
      <c r="C14" s="8"/>
      <c r="D14" s="8"/>
      <c r="E14" s="8"/>
      <c r="F14" s="8"/>
      <c r="G14" s="8"/>
      <c r="H14" s="9"/>
      <c r="I14" s="7"/>
      <c r="J14" s="8"/>
      <c r="K14" s="8"/>
      <c r="L14" s="8"/>
      <c r="M14" s="8"/>
      <c r="N14" s="9"/>
    </row>
    <row r="15" spans="1:20" x14ac:dyDescent="0.2">
      <c r="A15" s="7"/>
      <c r="B15" s="8"/>
      <c r="C15" s="8"/>
      <c r="D15" s="8"/>
      <c r="E15" s="8"/>
      <c r="F15" s="8"/>
      <c r="G15" s="8"/>
      <c r="H15" s="9"/>
      <c r="I15" s="7"/>
      <c r="J15" s="8"/>
      <c r="K15" s="8"/>
      <c r="L15" s="8"/>
      <c r="M15" s="8"/>
      <c r="N15" s="9"/>
    </row>
    <row r="16" spans="1:20" x14ac:dyDescent="0.2">
      <c r="A16" s="7"/>
      <c r="B16" s="8"/>
      <c r="C16" s="8"/>
      <c r="D16" s="8"/>
      <c r="E16" s="8"/>
      <c r="F16" s="8"/>
      <c r="G16" s="8"/>
      <c r="H16" s="9"/>
      <c r="I16" s="7"/>
      <c r="J16" s="8"/>
      <c r="K16" s="8"/>
      <c r="L16" s="8"/>
      <c r="M16" s="8"/>
      <c r="N16" s="9"/>
    </row>
    <row r="17" spans="1:17" x14ac:dyDescent="0.2">
      <c r="A17" s="7"/>
      <c r="B17" s="8"/>
      <c r="C17" s="8"/>
      <c r="D17" s="8"/>
      <c r="E17" s="8"/>
      <c r="F17" s="8"/>
      <c r="G17" s="8"/>
      <c r="H17" s="9"/>
      <c r="I17" s="7"/>
      <c r="J17" s="8"/>
      <c r="K17" s="8"/>
      <c r="L17" s="8"/>
      <c r="M17" s="8"/>
      <c r="N17" s="9"/>
    </row>
    <row r="18" spans="1:17" x14ac:dyDescent="0.2">
      <c r="A18" s="7"/>
      <c r="B18" s="8"/>
      <c r="C18" s="8"/>
      <c r="D18" s="8"/>
      <c r="E18" s="8"/>
      <c r="F18" s="8"/>
      <c r="G18" s="8"/>
      <c r="H18" s="9"/>
      <c r="I18" s="7"/>
      <c r="J18" s="8"/>
      <c r="K18" s="8"/>
      <c r="L18" s="8"/>
      <c r="M18" s="8"/>
      <c r="N18" s="9"/>
    </row>
    <row r="19" spans="1:17" x14ac:dyDescent="0.2">
      <c r="A19" s="7"/>
      <c r="B19" s="8"/>
      <c r="C19" s="8"/>
      <c r="D19" s="8"/>
      <c r="E19" s="8"/>
      <c r="F19" s="8"/>
      <c r="G19" s="8"/>
      <c r="H19" s="9"/>
      <c r="I19" s="7"/>
      <c r="J19" s="8"/>
      <c r="K19" s="8"/>
      <c r="L19" s="8"/>
      <c r="M19" s="8"/>
      <c r="N19" s="9"/>
    </row>
    <row r="20" spans="1:17" x14ac:dyDescent="0.2">
      <c r="A20" s="7"/>
      <c r="B20" s="8"/>
      <c r="C20" s="8"/>
      <c r="D20" s="8"/>
      <c r="E20" s="8"/>
      <c r="F20" s="8"/>
      <c r="G20" s="8"/>
      <c r="H20" s="9"/>
      <c r="I20" s="7"/>
      <c r="J20" s="8"/>
      <c r="K20" s="8"/>
      <c r="L20" s="8"/>
      <c r="M20" s="8"/>
      <c r="N20" s="9"/>
    </row>
    <row r="21" spans="1:17" x14ac:dyDescent="0.2">
      <c r="A21" s="7"/>
      <c r="B21" s="8"/>
      <c r="C21" s="8"/>
      <c r="D21" s="8"/>
      <c r="E21" s="8"/>
      <c r="F21" s="8"/>
      <c r="G21" s="8"/>
      <c r="H21" s="9"/>
      <c r="I21" s="7"/>
      <c r="J21" s="8"/>
      <c r="K21" s="8"/>
      <c r="L21" s="8"/>
      <c r="M21" s="8"/>
      <c r="N21" s="9"/>
    </row>
    <row r="22" spans="1:17" x14ac:dyDescent="0.2">
      <c r="A22" s="7"/>
      <c r="B22" s="8"/>
      <c r="C22" s="8"/>
      <c r="D22" s="8"/>
      <c r="E22" s="8"/>
      <c r="F22" s="8"/>
      <c r="G22" s="8"/>
      <c r="H22" s="9"/>
      <c r="I22" s="7"/>
      <c r="J22" s="8"/>
      <c r="K22" s="8"/>
      <c r="L22" s="8"/>
      <c r="M22" s="8"/>
      <c r="N22" s="9"/>
    </row>
    <row r="23" spans="1:17" x14ac:dyDescent="0.2">
      <c r="A23" s="7"/>
      <c r="B23" s="8"/>
      <c r="C23" s="8"/>
      <c r="D23" s="8"/>
      <c r="E23" s="8"/>
      <c r="F23" s="8"/>
      <c r="G23" s="8"/>
      <c r="H23" s="9"/>
      <c r="I23" s="7"/>
      <c r="J23" s="8"/>
      <c r="K23" s="8"/>
      <c r="L23" s="8"/>
      <c r="M23" s="8"/>
      <c r="N23" s="9"/>
    </row>
    <row r="24" spans="1:17" x14ac:dyDescent="0.2">
      <c r="A24" s="7"/>
      <c r="B24" s="8"/>
      <c r="C24" s="8"/>
      <c r="D24" s="8"/>
      <c r="E24" s="8"/>
      <c r="F24" s="8"/>
      <c r="G24" s="8"/>
      <c r="H24" s="9"/>
      <c r="I24" s="7"/>
      <c r="J24" s="8"/>
      <c r="K24" s="8"/>
      <c r="L24" s="8"/>
      <c r="M24" s="8"/>
      <c r="N24" s="9"/>
    </row>
    <row r="25" spans="1:17" x14ac:dyDescent="0.2">
      <c r="A25" s="7"/>
      <c r="B25" s="8"/>
      <c r="C25" s="8"/>
      <c r="D25" s="8"/>
      <c r="E25" s="8"/>
      <c r="F25" s="8"/>
      <c r="G25" s="8"/>
      <c r="H25" s="9"/>
      <c r="I25" s="7"/>
      <c r="J25" s="8"/>
      <c r="K25" s="8"/>
      <c r="L25" s="8"/>
      <c r="M25" s="8"/>
      <c r="N25" s="9"/>
    </row>
    <row r="26" spans="1:17" x14ac:dyDescent="0.2">
      <c r="A26" s="10"/>
      <c r="B26" s="11"/>
      <c r="C26" s="11"/>
      <c r="D26" s="11"/>
      <c r="E26" s="11"/>
      <c r="F26" s="11"/>
      <c r="G26" s="11"/>
      <c r="H26" s="12"/>
      <c r="I26" s="10"/>
      <c r="J26" s="11"/>
      <c r="K26" s="11"/>
      <c r="L26" s="11"/>
      <c r="M26" s="11"/>
      <c r="N26" s="12"/>
    </row>
    <row r="29" spans="1:17" x14ac:dyDescent="0.2">
      <c r="Q29" t="s">
        <v>98</v>
      </c>
    </row>
    <row r="30" spans="1:17" x14ac:dyDescent="0.2">
      <c r="A30" s="7"/>
      <c r="B30" s="8">
        <v>1</v>
      </c>
      <c r="C30" s="8">
        <v>10</v>
      </c>
      <c r="D30" s="8">
        <v>100</v>
      </c>
      <c r="E30" s="8">
        <v>720</v>
      </c>
      <c r="F30" s="8">
        <v>1000</v>
      </c>
      <c r="G30" s="8">
        <v>10000</v>
      </c>
      <c r="I30" s="7"/>
      <c r="J30" s="8" t="s">
        <v>95</v>
      </c>
      <c r="P30" s="7" t="s">
        <v>54</v>
      </c>
      <c r="Q30">
        <f>'Combined Data'!F52</f>
        <v>344.69040247700002</v>
      </c>
    </row>
    <row r="31" spans="1:17" x14ac:dyDescent="0.2">
      <c r="A31" s="7" t="s">
        <v>118</v>
      </c>
      <c r="B31" s="8">
        <v>29.888888888899999</v>
      </c>
      <c r="C31" s="8">
        <v>47.777777777799997</v>
      </c>
      <c r="D31" s="8">
        <v>28.777777777800001</v>
      </c>
      <c r="E31" s="8">
        <v>369.66666666700002</v>
      </c>
      <c r="F31" s="8">
        <v>463.444444444</v>
      </c>
      <c r="G31" s="8"/>
      <c r="I31" s="7" t="s">
        <v>54</v>
      </c>
      <c r="J31" s="8">
        <f>'Combined Data'!F50</f>
        <v>118.222222222</v>
      </c>
      <c r="P31" t="s">
        <v>55</v>
      </c>
      <c r="Q31">
        <f>'Combined Data'!F68</f>
        <v>227.788249694</v>
      </c>
    </row>
    <row r="32" spans="1:17" x14ac:dyDescent="0.2">
      <c r="A32" s="7" t="s">
        <v>119</v>
      </c>
      <c r="B32" s="8">
        <v>155.444444444</v>
      </c>
      <c r="C32" s="8">
        <v>258.11111111100001</v>
      </c>
      <c r="D32" s="8">
        <v>259.33333333299998</v>
      </c>
      <c r="E32" s="8">
        <v>346</v>
      </c>
      <c r="F32" s="8">
        <v>252</v>
      </c>
      <c r="G32" s="27">
        <v>193.4</v>
      </c>
      <c r="I32" s="7" t="s">
        <v>55</v>
      </c>
      <c r="J32" s="8">
        <f>'Combined Data'!F66</f>
        <v>563.53333333299997</v>
      </c>
    </row>
    <row r="33" spans="1:10" x14ac:dyDescent="0.2">
      <c r="A33" s="26" t="s">
        <v>120</v>
      </c>
      <c r="B33" s="27">
        <v>0.2</v>
      </c>
      <c r="C33" s="27">
        <v>2.9</v>
      </c>
      <c r="D33" s="27">
        <v>1.2</v>
      </c>
      <c r="E33" s="27">
        <v>2.8</v>
      </c>
      <c r="F33" s="27">
        <v>1.3</v>
      </c>
      <c r="G33" s="27">
        <v>26.8</v>
      </c>
      <c r="J33" s="8"/>
    </row>
    <row r="52" spans="1:17" x14ac:dyDescent="0.2">
      <c r="A52" t="s">
        <v>99</v>
      </c>
    </row>
    <row r="54" spans="1:17" x14ac:dyDescent="0.2">
      <c r="B54" s="8">
        <v>1</v>
      </c>
      <c r="C54" s="8">
        <v>10</v>
      </c>
      <c r="D54" s="8">
        <v>100</v>
      </c>
      <c r="E54" s="8">
        <v>720</v>
      </c>
      <c r="F54" s="8">
        <v>1000</v>
      </c>
      <c r="G54" s="8"/>
      <c r="J54" t="s">
        <v>106</v>
      </c>
      <c r="K54" t="s">
        <v>116</v>
      </c>
    </row>
    <row r="55" spans="1:17" x14ac:dyDescent="0.2">
      <c r="A55" t="s">
        <v>100</v>
      </c>
      <c r="B55" s="8">
        <v>12.4</v>
      </c>
      <c r="C55" s="8">
        <v>16.100000000000001</v>
      </c>
      <c r="D55" s="8">
        <v>32.9</v>
      </c>
      <c r="E55" s="8">
        <v>149.30000000000001</v>
      </c>
      <c r="F55" s="8">
        <v>360</v>
      </c>
      <c r="I55" t="s">
        <v>100</v>
      </c>
      <c r="J55">
        <f>J6</f>
        <v>14.45</v>
      </c>
      <c r="K55">
        <f>P6</f>
        <v>328.96096622150003</v>
      </c>
      <c r="P55" s="3" t="s">
        <v>110</v>
      </c>
      <c r="Q55" s="3"/>
    </row>
    <row r="56" spans="1:17" x14ac:dyDescent="0.2">
      <c r="A56" t="s">
        <v>101</v>
      </c>
      <c r="B56" s="8">
        <v>29.888888888899999</v>
      </c>
      <c r="C56" s="8">
        <v>47.777777777799997</v>
      </c>
      <c r="D56" s="8">
        <v>28.777777777800001</v>
      </c>
      <c r="E56" s="8">
        <v>369.66666666700002</v>
      </c>
      <c r="F56" s="8">
        <v>463.444444444</v>
      </c>
      <c r="I56" t="s">
        <v>101</v>
      </c>
      <c r="J56" s="8">
        <f>J31</f>
        <v>118.222222222</v>
      </c>
      <c r="K56">
        <f>Q31</f>
        <v>227.788249694</v>
      </c>
      <c r="P56" s="3" t="s">
        <v>111</v>
      </c>
      <c r="Q56" s="3"/>
    </row>
    <row r="57" spans="1:17" x14ac:dyDescent="0.2">
      <c r="P57" s="3" t="s">
        <v>112</v>
      </c>
      <c r="Q57" s="3"/>
    </row>
    <row r="77" spans="1:11" x14ac:dyDescent="0.2">
      <c r="B77" s="8">
        <v>1</v>
      </c>
      <c r="C77" s="8">
        <v>10</v>
      </c>
      <c r="D77" s="8">
        <v>100</v>
      </c>
      <c r="E77" s="8">
        <v>720</v>
      </c>
      <c r="F77" s="8">
        <v>1000</v>
      </c>
      <c r="G77" s="8"/>
      <c r="J77" t="s">
        <v>106</v>
      </c>
      <c r="K77" t="s">
        <v>116</v>
      </c>
    </row>
    <row r="78" spans="1:11" x14ac:dyDescent="0.2">
      <c r="A78" t="s">
        <v>103</v>
      </c>
      <c r="B78" s="8">
        <f>B8</f>
        <v>181.6</v>
      </c>
      <c r="C78" s="8">
        <f t="shared" ref="C78:F78" si="0">C8</f>
        <v>18.8</v>
      </c>
      <c r="D78" s="8">
        <f t="shared" si="0"/>
        <v>32.299999999999997</v>
      </c>
      <c r="E78" s="8">
        <f t="shared" si="0"/>
        <v>123.10000000000001</v>
      </c>
      <c r="F78" s="8">
        <f t="shared" si="0"/>
        <v>52.800000000000004</v>
      </c>
      <c r="I78" t="s">
        <v>103</v>
      </c>
      <c r="J78">
        <f>J8</f>
        <v>197.5666666665</v>
      </c>
      <c r="K78">
        <f>P7</f>
        <v>278.26339950350001</v>
      </c>
    </row>
    <row r="79" spans="1:11" x14ac:dyDescent="0.2">
      <c r="A79" t="s">
        <v>104</v>
      </c>
      <c r="B79" s="8">
        <f>B32</f>
        <v>155.444444444</v>
      </c>
      <c r="C79" s="8">
        <f t="shared" ref="C79:F79" si="1">C32</f>
        <v>258.11111111100001</v>
      </c>
      <c r="D79" s="8">
        <f t="shared" si="1"/>
        <v>259.33333333299998</v>
      </c>
      <c r="E79" s="8">
        <f t="shared" si="1"/>
        <v>346</v>
      </c>
      <c r="F79" s="8">
        <f t="shared" si="1"/>
        <v>252</v>
      </c>
      <c r="I79" t="s">
        <v>104</v>
      </c>
      <c r="J79" s="8">
        <f>J32</f>
        <v>563.53333333299997</v>
      </c>
      <c r="K79">
        <f>Q31</f>
        <v>227.788249694</v>
      </c>
    </row>
    <row r="99" spans="1:5" x14ac:dyDescent="0.2">
      <c r="A99" t="s">
        <v>121</v>
      </c>
    </row>
    <row r="100" spans="1:5" x14ac:dyDescent="0.2">
      <c r="B100" t="s">
        <v>123</v>
      </c>
      <c r="C100" t="s">
        <v>124</v>
      </c>
      <c r="D100" t="s">
        <v>125</v>
      </c>
      <c r="E100" t="s">
        <v>126</v>
      </c>
    </row>
    <row r="101" spans="1:5" x14ac:dyDescent="0.2">
      <c r="A101" t="s">
        <v>118</v>
      </c>
      <c r="B101">
        <v>27</v>
      </c>
      <c r="C101">
        <v>54</v>
      </c>
      <c r="D101">
        <v>98</v>
      </c>
      <c r="E101">
        <v>125</v>
      </c>
    </row>
    <row r="102" spans="1:5" x14ac:dyDescent="0.2">
      <c r="A102" t="s">
        <v>122</v>
      </c>
      <c r="B102">
        <v>23</v>
      </c>
      <c r="C102">
        <v>179</v>
      </c>
      <c r="D102">
        <v>97</v>
      </c>
      <c r="E102">
        <v>18</v>
      </c>
    </row>
    <row r="104" spans="1:5" x14ac:dyDescent="0.2">
      <c r="B104" t="s">
        <v>123</v>
      </c>
      <c r="C104" t="s">
        <v>124</v>
      </c>
      <c r="D104" t="s">
        <v>125</v>
      </c>
      <c r="E104" t="s">
        <v>126</v>
      </c>
    </row>
    <row r="105" spans="1:5" x14ac:dyDescent="0.2">
      <c r="A105" t="s">
        <v>118</v>
      </c>
      <c r="B105">
        <v>1</v>
      </c>
      <c r="C105">
        <v>1.1000000000000001</v>
      </c>
      <c r="D105">
        <v>1.1000000000000001</v>
      </c>
      <c r="E105">
        <v>1</v>
      </c>
    </row>
    <row r="106" spans="1:5" x14ac:dyDescent="0.2">
      <c r="A106" t="s">
        <v>122</v>
      </c>
      <c r="B106">
        <v>1.3</v>
      </c>
      <c r="C106">
        <v>1.2</v>
      </c>
      <c r="D106">
        <v>1.5</v>
      </c>
      <c r="E106">
        <v>1.4</v>
      </c>
    </row>
  </sheetData>
  <mergeCells count="5">
    <mergeCell ref="A1:T1"/>
    <mergeCell ref="A4:H4"/>
    <mergeCell ref="I4:N4"/>
    <mergeCell ref="O4:S4"/>
    <mergeCell ref="A2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4D5E-4108-E741-9022-52534D2AB210}">
  <dimension ref="A1:T79"/>
  <sheetViews>
    <sheetView workbookViewId="0">
      <selection activeCell="A9" sqref="A9"/>
    </sheetView>
  </sheetViews>
  <sheetFormatPr baseColWidth="10" defaultRowHeight="16" x14ac:dyDescent="0.2"/>
  <sheetData>
    <row r="1" spans="1:20" ht="26" x14ac:dyDescent="0.3">
      <c r="A1" s="15" t="s">
        <v>107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26" x14ac:dyDescent="0.3">
      <c r="A2" s="15" t="s">
        <v>115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17" t="s">
        <v>94</v>
      </c>
      <c r="B4" s="18"/>
      <c r="C4" s="18"/>
      <c r="D4" s="18"/>
      <c r="E4" s="18"/>
      <c r="F4" s="18"/>
      <c r="G4" s="18"/>
      <c r="H4" s="19"/>
      <c r="I4" s="20" t="s">
        <v>96</v>
      </c>
      <c r="J4" s="21"/>
      <c r="K4" s="21"/>
      <c r="L4" s="21"/>
      <c r="M4" s="21"/>
      <c r="N4" s="22"/>
      <c r="O4" s="23" t="s">
        <v>97</v>
      </c>
      <c r="P4" s="24"/>
      <c r="Q4" s="24"/>
      <c r="R4" s="24"/>
      <c r="S4" s="24"/>
    </row>
    <row r="5" spans="1:20" x14ac:dyDescent="0.2">
      <c r="A5" s="7"/>
      <c r="B5" s="8">
        <v>1</v>
      </c>
      <c r="C5" s="8">
        <v>10</v>
      </c>
      <c r="D5" s="8">
        <v>100</v>
      </c>
      <c r="E5" s="8">
        <v>720</v>
      </c>
      <c r="F5" s="8">
        <v>1000</v>
      </c>
      <c r="G5" s="8">
        <v>10000</v>
      </c>
      <c r="H5" s="9"/>
      <c r="I5" s="7"/>
      <c r="J5" s="8" t="s">
        <v>95</v>
      </c>
      <c r="K5" s="8"/>
      <c r="L5" s="8"/>
      <c r="M5" s="8"/>
      <c r="N5" s="9"/>
      <c r="P5" t="s">
        <v>98</v>
      </c>
    </row>
    <row r="6" spans="1:20" x14ac:dyDescent="0.2">
      <c r="A6" s="7" t="s">
        <v>118</v>
      </c>
      <c r="B6" s="8">
        <v>603</v>
      </c>
      <c r="C6" s="8">
        <v>627.5</v>
      </c>
      <c r="D6" s="8">
        <v>583</v>
      </c>
      <c r="E6" s="8">
        <v>69.5</v>
      </c>
      <c r="F6" s="8">
        <v>69.5</v>
      </c>
      <c r="G6" s="8"/>
      <c r="H6" s="9"/>
      <c r="I6" s="7" t="s">
        <v>54</v>
      </c>
      <c r="J6" s="8">
        <f>'Combined Data'!H49</f>
        <v>2856.5</v>
      </c>
      <c r="K6" s="8"/>
      <c r="L6" s="8"/>
      <c r="M6" s="8"/>
      <c r="N6" s="9"/>
      <c r="O6" s="7" t="s">
        <v>54</v>
      </c>
      <c r="P6">
        <f>'Combined Data'!H51</f>
        <v>7565</v>
      </c>
    </row>
    <row r="7" spans="1:20" x14ac:dyDescent="0.2">
      <c r="A7" s="7" t="s">
        <v>119</v>
      </c>
      <c r="B7" s="13">
        <v>17</v>
      </c>
      <c r="C7" s="8">
        <v>17.5</v>
      </c>
      <c r="D7" s="8">
        <v>15</v>
      </c>
      <c r="E7" s="8">
        <v>15.5</v>
      </c>
      <c r="F7" s="8">
        <v>19</v>
      </c>
      <c r="G7" s="8">
        <v>16.5</v>
      </c>
      <c r="H7" s="9">
        <v>57.5</v>
      </c>
      <c r="I7" s="7" t="s">
        <v>46</v>
      </c>
      <c r="J7" s="8">
        <f>'Combined Data'!H75</f>
        <v>142.5</v>
      </c>
      <c r="K7" s="8"/>
      <c r="L7" s="8"/>
      <c r="M7" s="8"/>
      <c r="N7" s="9"/>
      <c r="O7" s="7" t="s">
        <v>55</v>
      </c>
      <c r="P7" s="5">
        <f>'Combined Data'!H67</f>
        <v>925.5</v>
      </c>
    </row>
    <row r="8" spans="1:20" x14ac:dyDescent="0.2">
      <c r="A8" s="7" t="s">
        <v>120</v>
      </c>
      <c r="B8" s="8">
        <v>37.5</v>
      </c>
      <c r="C8" s="8">
        <v>20.5</v>
      </c>
      <c r="D8" s="8">
        <v>33.5</v>
      </c>
      <c r="E8" s="8">
        <v>18.5</v>
      </c>
      <c r="F8" s="8">
        <v>20.5</v>
      </c>
      <c r="G8" s="8">
        <v>57.5</v>
      </c>
      <c r="H8" s="9"/>
      <c r="I8" s="7" t="s">
        <v>55</v>
      </c>
      <c r="J8" s="13">
        <f>'Combined Data'!H65</f>
        <v>88</v>
      </c>
      <c r="K8" s="8"/>
      <c r="L8" s="8"/>
      <c r="M8" s="8"/>
      <c r="N8" s="9"/>
    </row>
    <row r="9" spans="1:20" x14ac:dyDescent="0.2">
      <c r="H9" s="9"/>
      <c r="I9" s="7"/>
      <c r="J9" s="8"/>
      <c r="K9" s="8"/>
      <c r="L9" s="8"/>
      <c r="M9" s="8"/>
      <c r="N9" s="9"/>
    </row>
    <row r="10" spans="1:20" x14ac:dyDescent="0.2">
      <c r="A10" s="7"/>
      <c r="B10" s="8"/>
      <c r="C10" s="8"/>
      <c r="D10" s="8"/>
      <c r="E10" s="8"/>
      <c r="F10" s="8"/>
      <c r="G10" s="8"/>
      <c r="H10" s="9"/>
      <c r="I10" s="7"/>
      <c r="J10" s="8"/>
      <c r="K10" s="8"/>
      <c r="L10" s="8"/>
      <c r="M10" s="8"/>
      <c r="N10" s="9"/>
    </row>
    <row r="11" spans="1:20" x14ac:dyDescent="0.2">
      <c r="A11" s="7"/>
      <c r="B11" s="8"/>
      <c r="C11" s="8"/>
      <c r="D11" s="8"/>
      <c r="E11" s="8"/>
      <c r="F11" s="8"/>
      <c r="G11" s="8"/>
      <c r="H11" s="9"/>
      <c r="I11" s="7"/>
      <c r="J11" s="8"/>
      <c r="K11" s="8"/>
      <c r="L11" s="8"/>
      <c r="M11" s="8"/>
      <c r="N11" s="9"/>
    </row>
    <row r="12" spans="1:20" x14ac:dyDescent="0.2">
      <c r="A12" s="7"/>
      <c r="B12" s="8"/>
      <c r="C12" s="8"/>
      <c r="D12" s="8"/>
      <c r="E12" s="8"/>
      <c r="F12" s="8"/>
      <c r="G12" s="8"/>
      <c r="H12" s="9"/>
      <c r="I12" s="7"/>
      <c r="J12" s="8"/>
      <c r="K12" s="8"/>
      <c r="L12" s="8"/>
      <c r="M12" s="8"/>
      <c r="N12" s="9"/>
    </row>
    <row r="13" spans="1:20" x14ac:dyDescent="0.2">
      <c r="A13" s="7"/>
      <c r="B13" s="8"/>
      <c r="C13" s="8"/>
      <c r="D13" s="8"/>
      <c r="E13" s="8"/>
      <c r="F13" s="8"/>
      <c r="G13" s="8"/>
      <c r="H13" s="9"/>
      <c r="I13" s="7"/>
      <c r="J13" s="8"/>
      <c r="K13" s="8"/>
      <c r="L13" s="8"/>
      <c r="M13" s="8"/>
      <c r="N13" s="9"/>
    </row>
    <row r="14" spans="1:20" x14ac:dyDescent="0.2">
      <c r="A14" s="7"/>
      <c r="B14" s="8"/>
      <c r="C14" s="8"/>
      <c r="D14" s="8"/>
      <c r="E14" s="8"/>
      <c r="F14" s="8"/>
      <c r="G14" s="8"/>
      <c r="H14" s="9"/>
      <c r="I14" s="7"/>
      <c r="J14" s="8"/>
      <c r="K14" s="8"/>
      <c r="L14" s="8"/>
      <c r="M14" s="8"/>
      <c r="N14" s="9"/>
    </row>
    <row r="15" spans="1:20" x14ac:dyDescent="0.2">
      <c r="A15" s="7"/>
      <c r="B15" s="8"/>
      <c r="C15" s="8"/>
      <c r="D15" s="8"/>
      <c r="E15" s="8"/>
      <c r="F15" s="8"/>
      <c r="G15" s="8"/>
      <c r="H15" s="9"/>
      <c r="I15" s="7"/>
      <c r="J15" s="8"/>
      <c r="K15" s="8"/>
      <c r="L15" s="8"/>
      <c r="M15" s="8"/>
      <c r="N15" s="9"/>
    </row>
    <row r="16" spans="1:20" x14ac:dyDescent="0.2">
      <c r="A16" s="7"/>
      <c r="B16" s="8"/>
      <c r="C16" s="8"/>
      <c r="D16" s="8"/>
      <c r="E16" s="8"/>
      <c r="F16" s="8"/>
      <c r="G16" s="8"/>
      <c r="H16" s="9"/>
      <c r="I16" s="7"/>
      <c r="J16" s="8"/>
      <c r="K16" s="8"/>
      <c r="L16" s="8"/>
      <c r="M16" s="8"/>
      <c r="N16" s="9"/>
    </row>
    <row r="17" spans="1:17" x14ac:dyDescent="0.2">
      <c r="A17" s="7"/>
      <c r="B17" s="8"/>
      <c r="C17" s="8"/>
      <c r="D17" s="8"/>
      <c r="E17" s="8"/>
      <c r="F17" s="8"/>
      <c r="G17" s="8"/>
      <c r="H17" s="9"/>
      <c r="I17" s="7"/>
      <c r="J17" s="8"/>
      <c r="K17" s="8"/>
      <c r="L17" s="8"/>
      <c r="M17" s="8"/>
      <c r="N17" s="9"/>
    </row>
    <row r="18" spans="1:17" x14ac:dyDescent="0.2">
      <c r="A18" s="7"/>
      <c r="B18" s="8"/>
      <c r="C18" s="8"/>
      <c r="D18" s="8"/>
      <c r="E18" s="8"/>
      <c r="F18" s="8"/>
      <c r="G18" s="8"/>
      <c r="H18" s="9"/>
      <c r="I18" s="7"/>
      <c r="J18" s="8"/>
      <c r="K18" s="8"/>
      <c r="L18" s="8"/>
      <c r="M18" s="8"/>
      <c r="N18" s="9"/>
    </row>
    <row r="19" spans="1:17" x14ac:dyDescent="0.2">
      <c r="A19" s="7"/>
      <c r="B19" s="8"/>
      <c r="C19" s="8"/>
      <c r="D19" s="8"/>
      <c r="E19" s="8"/>
      <c r="F19" s="8"/>
      <c r="G19" s="8"/>
      <c r="H19" s="9"/>
      <c r="I19" s="7"/>
      <c r="J19" s="8"/>
      <c r="K19" s="8"/>
      <c r="L19" s="8"/>
      <c r="M19" s="8"/>
      <c r="N19" s="9"/>
    </row>
    <row r="20" spans="1:17" x14ac:dyDescent="0.2">
      <c r="A20" s="7"/>
      <c r="B20" s="8"/>
      <c r="C20" s="8"/>
      <c r="D20" s="8"/>
      <c r="E20" s="8"/>
      <c r="F20" s="8"/>
      <c r="G20" s="8"/>
      <c r="H20" s="9"/>
      <c r="I20" s="7"/>
      <c r="J20" s="8"/>
      <c r="K20" s="8"/>
      <c r="L20" s="8"/>
      <c r="M20" s="8"/>
      <c r="N20" s="9"/>
    </row>
    <row r="21" spans="1:17" x14ac:dyDescent="0.2">
      <c r="A21" s="7"/>
      <c r="B21" s="8"/>
      <c r="C21" s="8"/>
      <c r="D21" s="8"/>
      <c r="E21" s="8"/>
      <c r="F21" s="8"/>
      <c r="G21" s="8"/>
      <c r="H21" s="9"/>
      <c r="I21" s="7"/>
      <c r="J21" s="8"/>
      <c r="K21" s="8"/>
      <c r="L21" s="8"/>
      <c r="M21" s="8"/>
      <c r="N21" s="9"/>
    </row>
    <row r="22" spans="1:17" x14ac:dyDescent="0.2">
      <c r="A22" s="7"/>
      <c r="B22" s="8"/>
      <c r="C22" s="8"/>
      <c r="D22" s="8"/>
      <c r="E22" s="8"/>
      <c r="F22" s="8"/>
      <c r="G22" s="8"/>
      <c r="H22" s="9"/>
      <c r="I22" s="7"/>
      <c r="J22" s="8"/>
      <c r="K22" s="8"/>
      <c r="L22" s="8"/>
      <c r="M22" s="8"/>
      <c r="N22" s="9"/>
    </row>
    <row r="23" spans="1:17" x14ac:dyDescent="0.2">
      <c r="A23" s="7"/>
      <c r="B23" s="8"/>
      <c r="C23" s="8"/>
      <c r="D23" s="8"/>
      <c r="E23" s="8"/>
      <c r="F23" s="8"/>
      <c r="G23" s="8"/>
      <c r="H23" s="9"/>
      <c r="I23" s="7"/>
      <c r="J23" s="8"/>
      <c r="K23" s="8"/>
      <c r="L23" s="8"/>
      <c r="M23" s="8"/>
      <c r="N23" s="9"/>
    </row>
    <row r="24" spans="1:17" x14ac:dyDescent="0.2">
      <c r="A24" s="7"/>
      <c r="B24" s="8"/>
      <c r="C24" s="8"/>
      <c r="D24" s="8"/>
      <c r="E24" s="8"/>
      <c r="F24" s="8"/>
      <c r="G24" s="8"/>
      <c r="H24" s="9"/>
      <c r="I24" s="7"/>
      <c r="J24" s="8"/>
      <c r="K24" s="8"/>
      <c r="L24" s="8"/>
      <c r="M24" s="8"/>
      <c r="N24" s="9"/>
    </row>
    <row r="25" spans="1:17" x14ac:dyDescent="0.2">
      <c r="A25" s="7"/>
      <c r="B25" s="8"/>
      <c r="C25" s="8"/>
      <c r="D25" s="8"/>
      <c r="E25" s="8"/>
      <c r="F25" s="8"/>
      <c r="G25" s="8"/>
      <c r="H25" s="9"/>
      <c r="I25" s="7"/>
      <c r="J25" s="8"/>
      <c r="K25" s="8"/>
      <c r="L25" s="8"/>
      <c r="M25" s="8"/>
      <c r="N25" s="9"/>
    </row>
    <row r="26" spans="1:17" x14ac:dyDescent="0.2">
      <c r="A26" s="10"/>
      <c r="B26" s="11"/>
      <c r="C26" s="11"/>
      <c r="D26" s="11"/>
      <c r="E26" s="11"/>
      <c r="F26" s="11"/>
      <c r="G26" s="11"/>
      <c r="H26" s="12"/>
      <c r="I26" s="10"/>
      <c r="J26" s="11"/>
      <c r="K26" s="11"/>
      <c r="L26" s="11"/>
      <c r="M26" s="11"/>
      <c r="N26" s="12"/>
    </row>
    <row r="30" spans="1:17" x14ac:dyDescent="0.2">
      <c r="A30" s="7"/>
      <c r="B30" s="8">
        <v>1</v>
      </c>
      <c r="C30" s="8">
        <v>10</v>
      </c>
      <c r="D30" s="8">
        <v>100</v>
      </c>
      <c r="E30" s="8">
        <v>720</v>
      </c>
      <c r="F30" s="8">
        <v>1000</v>
      </c>
      <c r="G30" s="8">
        <v>10000</v>
      </c>
      <c r="I30" s="7"/>
      <c r="J30" s="8" t="s">
        <v>95</v>
      </c>
      <c r="Q30" t="s">
        <v>98</v>
      </c>
    </row>
    <row r="31" spans="1:17" x14ac:dyDescent="0.2">
      <c r="A31" s="7" t="s">
        <v>54</v>
      </c>
      <c r="B31" s="8">
        <v>1412</v>
      </c>
      <c r="C31" s="8">
        <v>1322</v>
      </c>
      <c r="D31" s="8">
        <v>1479</v>
      </c>
      <c r="E31" s="8">
        <v>120</v>
      </c>
      <c r="F31" s="8">
        <v>57</v>
      </c>
      <c r="G31" s="8"/>
      <c r="I31" s="7" t="s">
        <v>54</v>
      </c>
      <c r="J31" s="8">
        <f>'Combined Data'!H50</f>
        <v>9518</v>
      </c>
      <c r="P31" s="7" t="s">
        <v>54</v>
      </c>
      <c r="Q31">
        <f>'Combined Data'!H52</f>
        <v>18194</v>
      </c>
    </row>
    <row r="32" spans="1:17" x14ac:dyDescent="0.2">
      <c r="A32" s="7" t="s">
        <v>55</v>
      </c>
      <c r="B32" s="8">
        <v>24</v>
      </c>
      <c r="C32" s="8">
        <v>0</v>
      </c>
      <c r="D32" s="8">
        <v>0</v>
      </c>
      <c r="E32" s="8">
        <v>17</v>
      </c>
      <c r="F32" s="8">
        <v>18</v>
      </c>
      <c r="G32" s="8"/>
      <c r="I32" s="7" t="s">
        <v>55</v>
      </c>
      <c r="J32" s="8">
        <f>'Combined Data'!H66</f>
        <v>70</v>
      </c>
      <c r="P32" t="s">
        <v>55</v>
      </c>
      <c r="Q32">
        <f>'Combined Data'!H68</f>
        <v>3649</v>
      </c>
    </row>
    <row r="33" spans="2:10" x14ac:dyDescent="0.2">
      <c r="B33" s="8"/>
      <c r="C33" s="8"/>
      <c r="D33" s="8"/>
      <c r="E33" s="8"/>
      <c r="F33" s="8"/>
      <c r="G33" s="8"/>
      <c r="J33" s="8"/>
    </row>
    <row r="52" spans="1:17" x14ac:dyDescent="0.2">
      <c r="A52" t="s">
        <v>99</v>
      </c>
    </row>
    <row r="54" spans="1:17" x14ac:dyDescent="0.2">
      <c r="B54" s="8">
        <v>1</v>
      </c>
      <c r="C54" s="8">
        <v>10</v>
      </c>
      <c r="D54" s="8">
        <v>100</v>
      </c>
      <c r="E54" s="8">
        <v>720</v>
      </c>
      <c r="F54" s="8">
        <v>1000</v>
      </c>
      <c r="G54" s="8"/>
      <c r="J54" t="s">
        <v>106</v>
      </c>
      <c r="K54" t="s">
        <v>116</v>
      </c>
    </row>
    <row r="55" spans="1:17" x14ac:dyDescent="0.2">
      <c r="A55" t="s">
        <v>100</v>
      </c>
      <c r="B55" s="8">
        <f>B6</f>
        <v>603</v>
      </c>
      <c r="C55" s="8">
        <f t="shared" ref="C55:F55" si="0">C6</f>
        <v>627.5</v>
      </c>
      <c r="D55" s="8">
        <f t="shared" si="0"/>
        <v>583</v>
      </c>
      <c r="E55" s="8">
        <f t="shared" si="0"/>
        <v>69.5</v>
      </c>
      <c r="F55" s="8">
        <f t="shared" si="0"/>
        <v>69.5</v>
      </c>
      <c r="I55" t="s">
        <v>100</v>
      </c>
      <c r="J55">
        <f>J6</f>
        <v>2856.5</v>
      </c>
      <c r="K55">
        <f>P6</f>
        <v>7565</v>
      </c>
    </row>
    <row r="56" spans="1:17" x14ac:dyDescent="0.2">
      <c r="A56" t="s">
        <v>101</v>
      </c>
      <c r="B56" s="8">
        <f>B31</f>
        <v>1412</v>
      </c>
      <c r="C56" s="8">
        <f t="shared" ref="C56:F56" si="1">C31</f>
        <v>1322</v>
      </c>
      <c r="D56" s="8">
        <f t="shared" si="1"/>
        <v>1479</v>
      </c>
      <c r="E56" s="8">
        <f t="shared" si="1"/>
        <v>120</v>
      </c>
      <c r="F56" s="8">
        <f t="shared" si="1"/>
        <v>57</v>
      </c>
      <c r="I56" t="s">
        <v>101</v>
      </c>
      <c r="J56" s="8">
        <f>J31</f>
        <v>9518</v>
      </c>
      <c r="K56">
        <f>Q31</f>
        <v>18194</v>
      </c>
      <c r="P56" s="3" t="s">
        <v>110</v>
      </c>
      <c r="Q56" s="3"/>
    </row>
    <row r="57" spans="1:17" x14ac:dyDescent="0.2">
      <c r="P57" s="3" t="s">
        <v>111</v>
      </c>
      <c r="Q57" s="3"/>
    </row>
    <row r="58" spans="1:17" x14ac:dyDescent="0.2">
      <c r="P58" s="3" t="s">
        <v>112</v>
      </c>
      <c r="Q58" s="3"/>
    </row>
    <row r="77" spans="1:11" x14ac:dyDescent="0.2">
      <c r="B77" s="8">
        <v>1</v>
      </c>
      <c r="C77" s="8">
        <v>10</v>
      </c>
      <c r="D77" s="8">
        <v>100</v>
      </c>
      <c r="E77" s="8">
        <v>720</v>
      </c>
      <c r="F77" s="8">
        <v>1000</v>
      </c>
      <c r="G77" s="8"/>
      <c r="J77" t="s">
        <v>102</v>
      </c>
      <c r="K77" t="s">
        <v>116</v>
      </c>
    </row>
    <row r="78" spans="1:11" x14ac:dyDescent="0.2">
      <c r="A78" t="s">
        <v>103</v>
      </c>
      <c r="B78" s="8">
        <f>B7</f>
        <v>17</v>
      </c>
      <c r="C78" s="8">
        <f>C7</f>
        <v>17.5</v>
      </c>
      <c r="D78" s="8">
        <f>D7</f>
        <v>15</v>
      </c>
      <c r="E78" s="8">
        <f>E7</f>
        <v>15.5</v>
      </c>
      <c r="F78" s="8">
        <f>F7</f>
        <v>19</v>
      </c>
      <c r="I78" t="s">
        <v>103</v>
      </c>
      <c r="J78">
        <f>J8</f>
        <v>88</v>
      </c>
      <c r="K78">
        <f>P7</f>
        <v>925.5</v>
      </c>
    </row>
    <row r="79" spans="1:11" x14ac:dyDescent="0.2">
      <c r="A79" t="s">
        <v>104</v>
      </c>
      <c r="B79" s="8">
        <f>B32</f>
        <v>24</v>
      </c>
      <c r="C79" s="8">
        <f t="shared" ref="C79:F79" si="2">C32</f>
        <v>0</v>
      </c>
      <c r="D79" s="8">
        <f t="shared" si="2"/>
        <v>0</v>
      </c>
      <c r="E79" s="8">
        <f t="shared" si="2"/>
        <v>17</v>
      </c>
      <c r="F79" s="8">
        <f t="shared" si="2"/>
        <v>18</v>
      </c>
      <c r="I79" t="s">
        <v>104</v>
      </c>
      <c r="J79" s="8">
        <f>J32</f>
        <v>70</v>
      </c>
      <c r="K79">
        <f>Q32</f>
        <v>3649</v>
      </c>
    </row>
  </sheetData>
  <mergeCells count="5">
    <mergeCell ref="A1:T1"/>
    <mergeCell ref="A4:H4"/>
    <mergeCell ref="I4:N4"/>
    <mergeCell ref="O4:S4"/>
    <mergeCell ref="A2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774B-6A86-7B46-B6A0-FE4963A6A887}">
  <dimension ref="A1:T79"/>
  <sheetViews>
    <sheetView workbookViewId="0">
      <selection activeCell="A10" sqref="A10"/>
    </sheetView>
  </sheetViews>
  <sheetFormatPr baseColWidth="10" defaultRowHeight="16" x14ac:dyDescent="0.2"/>
  <sheetData>
    <row r="1" spans="1:20" ht="26" x14ac:dyDescent="0.3">
      <c r="A1" s="15" t="s">
        <v>108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26" x14ac:dyDescent="0.3">
      <c r="A2" s="15" t="s">
        <v>115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17" t="s">
        <v>94</v>
      </c>
      <c r="B4" s="18"/>
      <c r="C4" s="18"/>
      <c r="D4" s="18"/>
      <c r="E4" s="18"/>
      <c r="F4" s="18"/>
      <c r="G4" s="18"/>
      <c r="H4" s="19"/>
      <c r="I4" s="20" t="s">
        <v>96</v>
      </c>
      <c r="J4" s="21"/>
      <c r="K4" s="21"/>
      <c r="L4" s="21"/>
      <c r="M4" s="21"/>
      <c r="N4" s="22"/>
      <c r="O4" s="23" t="s">
        <v>97</v>
      </c>
      <c r="P4" s="24"/>
      <c r="Q4" s="24"/>
      <c r="R4" s="24"/>
      <c r="S4" s="24"/>
    </row>
    <row r="5" spans="1:20" x14ac:dyDescent="0.2">
      <c r="A5" s="7"/>
      <c r="B5" s="8">
        <v>1</v>
      </c>
      <c r="C5" s="8">
        <v>10</v>
      </c>
      <c r="D5" s="8">
        <v>100</v>
      </c>
      <c r="E5" s="8">
        <v>720</v>
      </c>
      <c r="F5" s="8">
        <v>1000</v>
      </c>
      <c r="G5" s="8">
        <v>10000</v>
      </c>
      <c r="H5" s="9"/>
      <c r="I5" s="7"/>
      <c r="J5" s="8" t="s">
        <v>95</v>
      </c>
      <c r="K5" s="8"/>
      <c r="L5" s="8"/>
      <c r="M5" s="8"/>
      <c r="N5" s="9"/>
      <c r="P5" t="s">
        <v>98</v>
      </c>
    </row>
    <row r="6" spans="1:20" x14ac:dyDescent="0.2">
      <c r="A6" s="7" t="s">
        <v>118</v>
      </c>
      <c r="B6" s="8">
        <v>1.5</v>
      </c>
      <c r="C6" s="8">
        <v>1.3</v>
      </c>
      <c r="D6" s="8">
        <v>1.3</v>
      </c>
      <c r="E6" s="8">
        <v>1</v>
      </c>
      <c r="F6" s="8">
        <v>1</v>
      </c>
      <c r="G6" s="8"/>
      <c r="H6" s="9"/>
      <c r="I6" s="7" t="s">
        <v>54</v>
      </c>
      <c r="J6" s="8">
        <f>'Combined Data'!G49</f>
        <v>1.0335000000000001</v>
      </c>
      <c r="K6" s="8"/>
      <c r="L6" s="8"/>
      <c r="M6" s="8"/>
      <c r="N6" s="9"/>
      <c r="O6" s="7" t="s">
        <v>54</v>
      </c>
      <c r="P6">
        <f>'Combined Data'!G51</f>
        <v>1.1200000000000001</v>
      </c>
    </row>
    <row r="7" spans="1:20" x14ac:dyDescent="0.2">
      <c r="A7" s="7" t="s">
        <v>119</v>
      </c>
      <c r="B7" s="13">
        <v>1.5</v>
      </c>
      <c r="C7" s="8">
        <v>1.5</v>
      </c>
      <c r="D7" s="8">
        <v>1.5</v>
      </c>
      <c r="E7" s="8">
        <v>1.5</v>
      </c>
      <c r="F7" s="8">
        <v>1</v>
      </c>
      <c r="G7" s="8">
        <v>1.5</v>
      </c>
      <c r="H7" s="9">
        <v>1</v>
      </c>
      <c r="I7" s="7" t="s">
        <v>46</v>
      </c>
      <c r="J7" s="8">
        <f>'Combined Data'!G75</f>
        <v>1</v>
      </c>
      <c r="K7" s="8"/>
      <c r="L7" s="8"/>
      <c r="M7" s="8"/>
      <c r="N7" s="9"/>
      <c r="O7" s="7" t="s">
        <v>55</v>
      </c>
      <c r="P7" s="5">
        <f>'Combined Data'!G67</f>
        <v>1</v>
      </c>
    </row>
    <row r="8" spans="1:20" x14ac:dyDescent="0.2">
      <c r="A8" s="7" t="s">
        <v>120</v>
      </c>
      <c r="B8" s="8">
        <v>1.5</v>
      </c>
      <c r="C8" s="8">
        <v>2</v>
      </c>
      <c r="D8" s="8">
        <v>2</v>
      </c>
      <c r="E8" s="8">
        <v>1</v>
      </c>
      <c r="F8" s="8">
        <v>1</v>
      </c>
      <c r="G8" s="8">
        <v>1.5</v>
      </c>
      <c r="H8" s="9"/>
      <c r="I8" s="7" t="s">
        <v>55</v>
      </c>
      <c r="J8" s="13">
        <f>'Combined Data'!G65</f>
        <v>1</v>
      </c>
      <c r="K8" s="8"/>
      <c r="L8" s="8"/>
      <c r="M8" s="8"/>
      <c r="N8" s="9"/>
    </row>
    <row r="9" spans="1:20" x14ac:dyDescent="0.2">
      <c r="H9" s="9"/>
      <c r="I9" s="7"/>
      <c r="J9" s="8"/>
      <c r="K9" s="8"/>
      <c r="L9" s="8"/>
      <c r="M9" s="8"/>
      <c r="N9" s="9"/>
    </row>
    <row r="10" spans="1:20" x14ac:dyDescent="0.2">
      <c r="A10" s="7"/>
      <c r="B10" s="8"/>
      <c r="C10" s="8"/>
      <c r="D10" s="8"/>
      <c r="E10" s="8"/>
      <c r="F10" s="8"/>
      <c r="G10" s="8"/>
      <c r="H10" s="9"/>
      <c r="I10" s="7"/>
      <c r="J10" s="8"/>
      <c r="K10" s="8"/>
      <c r="L10" s="8"/>
      <c r="M10" s="8"/>
      <c r="N10" s="9"/>
    </row>
    <row r="11" spans="1:20" x14ac:dyDescent="0.2">
      <c r="A11" s="7"/>
      <c r="B11" s="8"/>
      <c r="C11" s="8"/>
      <c r="D11" s="8"/>
      <c r="E11" s="8"/>
      <c r="F11" s="8"/>
      <c r="G11" s="8"/>
      <c r="H11" s="9"/>
      <c r="I11" s="7"/>
      <c r="J11" s="8"/>
      <c r="K11" s="8"/>
      <c r="L11" s="8"/>
      <c r="M11" s="8"/>
      <c r="N11" s="9"/>
    </row>
    <row r="12" spans="1:20" x14ac:dyDescent="0.2">
      <c r="A12" s="7"/>
      <c r="B12" s="8"/>
      <c r="C12" s="8"/>
      <c r="D12" s="8"/>
      <c r="E12" s="8"/>
      <c r="F12" s="8"/>
      <c r="G12" s="8"/>
      <c r="H12" s="9"/>
      <c r="I12" s="7"/>
      <c r="J12" s="8"/>
      <c r="K12" s="8"/>
      <c r="L12" s="8"/>
      <c r="M12" s="8"/>
      <c r="N12" s="9"/>
    </row>
    <row r="13" spans="1:20" x14ac:dyDescent="0.2">
      <c r="A13" s="7"/>
      <c r="B13" s="8"/>
      <c r="C13" s="8"/>
      <c r="D13" s="8"/>
      <c r="E13" s="8"/>
      <c r="F13" s="8"/>
      <c r="G13" s="8"/>
      <c r="H13" s="9"/>
      <c r="I13" s="7"/>
      <c r="J13" s="8"/>
      <c r="K13" s="8"/>
      <c r="L13" s="8"/>
      <c r="M13" s="8"/>
      <c r="N13" s="9"/>
    </row>
    <row r="14" spans="1:20" x14ac:dyDescent="0.2">
      <c r="A14" s="7"/>
      <c r="B14" s="8"/>
      <c r="C14" s="8"/>
      <c r="D14" s="8"/>
      <c r="E14" s="8"/>
      <c r="F14" s="8"/>
      <c r="G14" s="8"/>
      <c r="H14" s="9"/>
      <c r="I14" s="7"/>
      <c r="J14" s="8"/>
      <c r="K14" s="8"/>
      <c r="L14" s="8"/>
      <c r="M14" s="8"/>
      <c r="N14" s="9"/>
    </row>
    <row r="15" spans="1:20" x14ac:dyDescent="0.2">
      <c r="A15" s="7"/>
      <c r="B15" s="8"/>
      <c r="C15" s="8"/>
      <c r="D15" s="8"/>
      <c r="E15" s="8"/>
      <c r="F15" s="8"/>
      <c r="G15" s="8"/>
      <c r="H15" s="9"/>
      <c r="I15" s="7"/>
      <c r="J15" s="8"/>
      <c r="K15" s="8"/>
      <c r="L15" s="8"/>
      <c r="M15" s="8"/>
      <c r="N15" s="9"/>
    </row>
    <row r="16" spans="1:20" x14ac:dyDescent="0.2">
      <c r="A16" s="7"/>
      <c r="B16" s="8"/>
      <c r="C16" s="8"/>
      <c r="D16" s="8"/>
      <c r="E16" s="8"/>
      <c r="F16" s="8"/>
      <c r="G16" s="8"/>
      <c r="H16" s="9"/>
      <c r="I16" s="7"/>
      <c r="J16" s="8"/>
      <c r="K16" s="8"/>
      <c r="L16" s="8"/>
      <c r="M16" s="8"/>
      <c r="N16" s="9"/>
    </row>
    <row r="17" spans="1:17" x14ac:dyDescent="0.2">
      <c r="A17" s="7"/>
      <c r="B17" s="8"/>
      <c r="C17" s="8"/>
      <c r="D17" s="8"/>
      <c r="E17" s="8"/>
      <c r="F17" s="8"/>
      <c r="G17" s="8"/>
      <c r="H17" s="9"/>
      <c r="I17" s="7"/>
      <c r="J17" s="8"/>
      <c r="K17" s="8"/>
      <c r="L17" s="8"/>
      <c r="M17" s="8"/>
      <c r="N17" s="9"/>
    </row>
    <row r="18" spans="1:17" x14ac:dyDescent="0.2">
      <c r="A18" s="7"/>
      <c r="B18" s="8"/>
      <c r="C18" s="8"/>
      <c r="D18" s="8"/>
      <c r="E18" s="8"/>
      <c r="F18" s="8"/>
      <c r="G18" s="8"/>
      <c r="H18" s="9"/>
      <c r="I18" s="7"/>
      <c r="J18" s="8"/>
      <c r="K18" s="8"/>
      <c r="L18" s="8"/>
      <c r="M18" s="8"/>
      <c r="N18" s="9"/>
    </row>
    <row r="19" spans="1:17" x14ac:dyDescent="0.2">
      <c r="A19" s="7"/>
      <c r="B19" s="8"/>
      <c r="C19" s="8"/>
      <c r="D19" s="8"/>
      <c r="E19" s="8"/>
      <c r="F19" s="8"/>
      <c r="G19" s="8"/>
      <c r="H19" s="9"/>
      <c r="I19" s="7"/>
      <c r="J19" s="8"/>
      <c r="K19" s="8"/>
      <c r="L19" s="8"/>
      <c r="M19" s="8"/>
      <c r="N19" s="9"/>
    </row>
    <row r="20" spans="1:17" x14ac:dyDescent="0.2">
      <c r="A20" s="7"/>
      <c r="B20" s="8"/>
      <c r="C20" s="8"/>
      <c r="D20" s="8"/>
      <c r="E20" s="8"/>
      <c r="F20" s="8"/>
      <c r="G20" s="8"/>
      <c r="H20" s="9"/>
      <c r="I20" s="7"/>
      <c r="J20" s="8"/>
      <c r="K20" s="8"/>
      <c r="L20" s="8"/>
      <c r="M20" s="8"/>
      <c r="N20" s="9"/>
    </row>
    <row r="21" spans="1:17" x14ac:dyDescent="0.2">
      <c r="A21" s="7"/>
      <c r="B21" s="8"/>
      <c r="C21" s="8"/>
      <c r="D21" s="8"/>
      <c r="E21" s="8"/>
      <c r="F21" s="8"/>
      <c r="G21" s="8"/>
      <c r="H21" s="9"/>
      <c r="I21" s="7"/>
      <c r="J21" s="8"/>
      <c r="K21" s="8"/>
      <c r="L21" s="8"/>
      <c r="M21" s="8"/>
      <c r="N21" s="9"/>
    </row>
    <row r="22" spans="1:17" x14ac:dyDescent="0.2">
      <c r="A22" s="7"/>
      <c r="B22" s="8"/>
      <c r="C22" s="8"/>
      <c r="D22" s="8"/>
      <c r="E22" s="8"/>
      <c r="F22" s="8"/>
      <c r="G22" s="8"/>
      <c r="H22" s="9"/>
      <c r="I22" s="7"/>
      <c r="J22" s="8"/>
      <c r="K22" s="8"/>
      <c r="L22" s="8"/>
      <c r="M22" s="8"/>
      <c r="N22" s="9"/>
    </row>
    <row r="23" spans="1:17" x14ac:dyDescent="0.2">
      <c r="A23" s="7"/>
      <c r="B23" s="8"/>
      <c r="C23" s="8"/>
      <c r="D23" s="8"/>
      <c r="E23" s="8"/>
      <c r="F23" s="8"/>
      <c r="G23" s="8"/>
      <c r="H23" s="9"/>
      <c r="I23" s="7"/>
      <c r="J23" s="8"/>
      <c r="K23" s="8"/>
      <c r="L23" s="8"/>
      <c r="M23" s="8"/>
      <c r="N23" s="9"/>
    </row>
    <row r="24" spans="1:17" x14ac:dyDescent="0.2">
      <c r="A24" s="7"/>
      <c r="B24" s="8"/>
      <c r="C24" s="8"/>
      <c r="D24" s="8"/>
      <c r="E24" s="8"/>
      <c r="F24" s="8"/>
      <c r="G24" s="8"/>
      <c r="H24" s="9"/>
      <c r="I24" s="7"/>
      <c r="J24" s="8"/>
      <c r="K24" s="8"/>
      <c r="L24" s="8"/>
      <c r="M24" s="8"/>
      <c r="N24" s="9"/>
    </row>
    <row r="25" spans="1:17" x14ac:dyDescent="0.2">
      <c r="A25" s="7"/>
      <c r="B25" s="8"/>
      <c r="C25" s="8"/>
      <c r="D25" s="8"/>
      <c r="E25" s="8"/>
      <c r="F25" s="8"/>
      <c r="G25" s="8"/>
      <c r="H25" s="9"/>
      <c r="I25" s="7"/>
      <c r="J25" s="8"/>
      <c r="K25" s="8"/>
      <c r="L25" s="8"/>
      <c r="M25" s="8"/>
      <c r="N25" s="9"/>
    </row>
    <row r="26" spans="1:17" x14ac:dyDescent="0.2">
      <c r="A26" s="10"/>
      <c r="B26" s="11"/>
      <c r="C26" s="11"/>
      <c r="D26" s="11"/>
      <c r="E26" s="11"/>
      <c r="F26" s="11"/>
      <c r="G26" s="11"/>
      <c r="H26" s="12"/>
      <c r="I26" s="10"/>
      <c r="J26" s="11"/>
      <c r="K26" s="11"/>
      <c r="L26" s="11"/>
      <c r="M26" s="11"/>
      <c r="N26" s="12"/>
    </row>
    <row r="30" spans="1:17" x14ac:dyDescent="0.2">
      <c r="A30" s="7"/>
      <c r="B30" s="8">
        <v>1</v>
      </c>
      <c r="C30" s="8">
        <v>10</v>
      </c>
      <c r="D30" s="8">
        <v>100</v>
      </c>
      <c r="E30" s="8">
        <v>720</v>
      </c>
      <c r="F30" s="8">
        <v>1000</v>
      </c>
      <c r="G30" s="8">
        <v>10000</v>
      </c>
      <c r="I30" s="7"/>
      <c r="J30" s="8" t="s">
        <v>95</v>
      </c>
      <c r="Q30" t="s">
        <v>98</v>
      </c>
    </row>
    <row r="31" spans="1:17" x14ac:dyDescent="0.2">
      <c r="A31" s="7" t="s">
        <v>54</v>
      </c>
      <c r="B31" s="8">
        <v>1</v>
      </c>
      <c r="C31" s="8">
        <v>2</v>
      </c>
      <c r="D31" s="8">
        <v>1</v>
      </c>
      <c r="E31" s="8">
        <v>1</v>
      </c>
      <c r="F31" s="8">
        <v>1</v>
      </c>
      <c r="G31" s="8"/>
      <c r="I31" s="7" t="s">
        <v>54</v>
      </c>
      <c r="J31" s="8">
        <f>'Combined Data'!G50</f>
        <v>1</v>
      </c>
      <c r="P31" s="7" t="s">
        <v>54</v>
      </c>
      <c r="Q31">
        <f>'Combined Data'!G52</f>
        <v>1</v>
      </c>
    </row>
    <row r="32" spans="1:17" x14ac:dyDescent="0.2">
      <c r="A32" s="7" t="s">
        <v>55</v>
      </c>
      <c r="B32" s="8">
        <v>2</v>
      </c>
      <c r="C32" s="8">
        <v>1</v>
      </c>
      <c r="D32" s="8">
        <v>1</v>
      </c>
      <c r="E32" s="8">
        <v>1</v>
      </c>
      <c r="F32" s="8">
        <v>1</v>
      </c>
      <c r="G32" s="8"/>
      <c r="I32" s="7" t="s">
        <v>55</v>
      </c>
      <c r="J32" s="8">
        <f>'Combined Data'!G66</f>
        <v>1</v>
      </c>
      <c r="P32" t="s">
        <v>55</v>
      </c>
      <c r="Q32">
        <f>'Combined Data'!G68</f>
        <v>2</v>
      </c>
    </row>
    <row r="33" spans="2:10" x14ac:dyDescent="0.2">
      <c r="B33" s="8"/>
      <c r="C33" s="8"/>
      <c r="D33" s="8"/>
      <c r="E33" s="8"/>
      <c r="F33" s="8"/>
      <c r="G33" s="8"/>
      <c r="J33" s="8"/>
    </row>
    <row r="52" spans="1:17" x14ac:dyDescent="0.2">
      <c r="A52" t="s">
        <v>99</v>
      </c>
    </row>
    <row r="54" spans="1:17" x14ac:dyDescent="0.2">
      <c r="B54" s="8">
        <v>1</v>
      </c>
      <c r="C54" s="8">
        <v>10</v>
      </c>
      <c r="D54" s="8">
        <v>100</v>
      </c>
      <c r="E54" s="8">
        <v>720</v>
      </c>
      <c r="F54" s="8">
        <v>1000</v>
      </c>
      <c r="G54" s="8"/>
      <c r="J54" t="s">
        <v>106</v>
      </c>
      <c r="K54" t="s">
        <v>116</v>
      </c>
    </row>
    <row r="55" spans="1:17" x14ac:dyDescent="0.2">
      <c r="A55" t="s">
        <v>100</v>
      </c>
      <c r="B55" s="8">
        <f>B6</f>
        <v>1.5</v>
      </c>
      <c r="C55" s="8">
        <f t="shared" ref="C55:F55" si="0">C6</f>
        <v>1.3</v>
      </c>
      <c r="D55" s="8">
        <f t="shared" si="0"/>
        <v>1.3</v>
      </c>
      <c r="E55" s="8">
        <f t="shared" si="0"/>
        <v>1</v>
      </c>
      <c r="F55" s="8">
        <f t="shared" si="0"/>
        <v>1</v>
      </c>
      <c r="I55" t="s">
        <v>100</v>
      </c>
      <c r="J55">
        <f>J6</f>
        <v>1.0335000000000001</v>
      </c>
      <c r="K55">
        <f>P6</f>
        <v>1.1200000000000001</v>
      </c>
    </row>
    <row r="56" spans="1:17" x14ac:dyDescent="0.2">
      <c r="A56" t="s">
        <v>101</v>
      </c>
      <c r="B56" s="8">
        <f>B31</f>
        <v>1</v>
      </c>
      <c r="C56" s="8">
        <f t="shared" ref="C56:F56" si="1">C31</f>
        <v>2</v>
      </c>
      <c r="D56" s="8">
        <f t="shared" si="1"/>
        <v>1</v>
      </c>
      <c r="E56" s="8">
        <f t="shared" si="1"/>
        <v>1</v>
      </c>
      <c r="F56" s="8">
        <f t="shared" si="1"/>
        <v>1</v>
      </c>
      <c r="I56" t="s">
        <v>101</v>
      </c>
      <c r="J56" s="8">
        <f>J31</f>
        <v>1</v>
      </c>
      <c r="K56">
        <f>Q31</f>
        <v>1</v>
      </c>
      <c r="P56" s="3" t="s">
        <v>110</v>
      </c>
      <c r="Q56" s="3"/>
    </row>
    <row r="57" spans="1:17" x14ac:dyDescent="0.2">
      <c r="P57" s="3" t="s">
        <v>111</v>
      </c>
      <c r="Q57" s="3"/>
    </row>
    <row r="58" spans="1:17" x14ac:dyDescent="0.2">
      <c r="P58" s="3" t="s">
        <v>112</v>
      </c>
      <c r="Q58" s="3"/>
    </row>
    <row r="77" spans="1:11" x14ac:dyDescent="0.2">
      <c r="B77" s="8">
        <v>1</v>
      </c>
      <c r="C77" s="8">
        <v>10</v>
      </c>
      <c r="D77" s="8">
        <v>100</v>
      </c>
      <c r="E77" s="8">
        <v>720</v>
      </c>
      <c r="F77" s="8">
        <v>1000</v>
      </c>
      <c r="G77" s="8"/>
      <c r="J77" t="s">
        <v>102</v>
      </c>
      <c r="K77" t="s">
        <v>116</v>
      </c>
    </row>
    <row r="78" spans="1:11" x14ac:dyDescent="0.2">
      <c r="A78" t="s">
        <v>103</v>
      </c>
      <c r="B78" s="8">
        <f>B7</f>
        <v>1.5</v>
      </c>
      <c r="C78" s="8">
        <f>C7</f>
        <v>1.5</v>
      </c>
      <c r="D78" s="8">
        <f>D7</f>
        <v>1.5</v>
      </c>
      <c r="E78" s="8">
        <f>E7</f>
        <v>1.5</v>
      </c>
      <c r="F78" s="8">
        <f>F7</f>
        <v>1</v>
      </c>
      <c r="I78" t="s">
        <v>103</v>
      </c>
      <c r="J78">
        <f>J8</f>
        <v>1</v>
      </c>
      <c r="K78">
        <f>P7</f>
        <v>1</v>
      </c>
    </row>
    <row r="79" spans="1:11" x14ac:dyDescent="0.2">
      <c r="A79" t="s">
        <v>104</v>
      </c>
      <c r="B79" s="8">
        <f>B32</f>
        <v>2</v>
      </c>
      <c r="C79" s="8">
        <f t="shared" ref="C79:F79" si="2">C32</f>
        <v>1</v>
      </c>
      <c r="D79" s="8">
        <f t="shared" si="2"/>
        <v>1</v>
      </c>
      <c r="E79" s="8">
        <f t="shared" si="2"/>
        <v>1</v>
      </c>
      <c r="F79" s="8">
        <f t="shared" si="2"/>
        <v>1</v>
      </c>
      <c r="I79" t="s">
        <v>104</v>
      </c>
      <c r="J79" s="8">
        <f>J32</f>
        <v>1</v>
      </c>
      <c r="K79">
        <f>Q32</f>
        <v>2</v>
      </c>
    </row>
  </sheetData>
  <mergeCells count="5">
    <mergeCell ref="A1:T1"/>
    <mergeCell ref="A4:H4"/>
    <mergeCell ref="I4:N4"/>
    <mergeCell ref="O4:S4"/>
    <mergeCell ref="A2:T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workbookViewId="0">
      <selection activeCell="G12" sqref="G12"/>
    </sheetView>
  </sheetViews>
  <sheetFormatPr baseColWidth="10" defaultRowHeight="16" x14ac:dyDescent="0.2"/>
  <cols>
    <col min="7" max="7" width="14.83203125" bestFit="1" customWidth="1"/>
    <col min="8" max="8" width="15.33203125" customWidth="1"/>
    <col min="12" max="12" width="12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2">
      <c r="A2" t="s">
        <v>15</v>
      </c>
      <c r="B2">
        <v>1</v>
      </c>
      <c r="C2" t="s">
        <v>35</v>
      </c>
      <c r="D2">
        <v>1</v>
      </c>
      <c r="E2">
        <v>5</v>
      </c>
      <c r="F2">
        <v>5</v>
      </c>
      <c r="G2">
        <v>5.2</v>
      </c>
      <c r="H2">
        <v>10.4</v>
      </c>
      <c r="I2">
        <v>15</v>
      </c>
      <c r="J2">
        <v>2</v>
      </c>
      <c r="K2">
        <v>3</v>
      </c>
      <c r="L2">
        <v>91</v>
      </c>
      <c r="M2">
        <v>108</v>
      </c>
      <c r="N2">
        <v>46</v>
      </c>
      <c r="O2">
        <v>548</v>
      </c>
    </row>
    <row r="3" spans="1:19" x14ac:dyDescent="0.2">
      <c r="A3" t="s">
        <v>15</v>
      </c>
      <c r="B3">
        <v>1</v>
      </c>
      <c r="C3" t="s">
        <v>36</v>
      </c>
      <c r="D3">
        <v>1</v>
      </c>
      <c r="E3">
        <v>5</v>
      </c>
      <c r="F3">
        <v>5</v>
      </c>
      <c r="G3">
        <v>13.125</v>
      </c>
      <c r="H3">
        <v>21</v>
      </c>
      <c r="I3">
        <v>21</v>
      </c>
      <c r="J3">
        <v>1.6</v>
      </c>
      <c r="K3">
        <v>3</v>
      </c>
      <c r="L3">
        <v>107</v>
      </c>
      <c r="M3">
        <v>131</v>
      </c>
      <c r="N3">
        <v>36</v>
      </c>
      <c r="O3">
        <v>643</v>
      </c>
    </row>
    <row r="4" spans="1:19" x14ac:dyDescent="0.2">
      <c r="A4" t="s">
        <v>15</v>
      </c>
      <c r="B4">
        <v>1</v>
      </c>
      <c r="C4" t="s">
        <v>37</v>
      </c>
      <c r="D4">
        <v>1</v>
      </c>
      <c r="E4">
        <v>5</v>
      </c>
      <c r="F4">
        <v>5</v>
      </c>
      <c r="G4">
        <v>33</v>
      </c>
      <c r="H4">
        <v>52.8</v>
      </c>
      <c r="I4">
        <v>49</v>
      </c>
      <c r="J4">
        <v>1.6</v>
      </c>
      <c r="K4">
        <v>2</v>
      </c>
      <c r="L4">
        <v>96</v>
      </c>
      <c r="M4">
        <v>125</v>
      </c>
      <c r="N4">
        <v>58</v>
      </c>
      <c r="O4">
        <v>577</v>
      </c>
    </row>
    <row r="5" spans="1:19" x14ac:dyDescent="0.2">
      <c r="A5" t="s">
        <v>15</v>
      </c>
      <c r="B5">
        <v>1</v>
      </c>
      <c r="C5" t="s">
        <v>38</v>
      </c>
      <c r="D5">
        <v>1</v>
      </c>
      <c r="E5">
        <v>5</v>
      </c>
      <c r="F5">
        <v>5</v>
      </c>
      <c r="G5">
        <v>72.25</v>
      </c>
      <c r="H5">
        <v>115.6</v>
      </c>
      <c r="I5">
        <v>48</v>
      </c>
      <c r="J5">
        <v>1</v>
      </c>
      <c r="K5">
        <v>2</v>
      </c>
      <c r="L5">
        <v>12</v>
      </c>
      <c r="M5">
        <v>15</v>
      </c>
      <c r="N5">
        <v>7</v>
      </c>
      <c r="O5">
        <v>76</v>
      </c>
    </row>
    <row r="6" spans="1:19" x14ac:dyDescent="0.2">
      <c r="A6" t="s">
        <v>15</v>
      </c>
      <c r="B6">
        <v>1</v>
      </c>
      <c r="C6" t="s">
        <v>39</v>
      </c>
      <c r="D6">
        <v>1</v>
      </c>
      <c r="E6">
        <v>5</v>
      </c>
      <c r="F6">
        <v>5</v>
      </c>
      <c r="G6">
        <v>46.8</v>
      </c>
      <c r="H6">
        <v>46.8</v>
      </c>
      <c r="I6">
        <v>48</v>
      </c>
      <c r="J6">
        <v>1</v>
      </c>
      <c r="K6">
        <v>1</v>
      </c>
      <c r="L6">
        <v>14</v>
      </c>
      <c r="M6">
        <v>17</v>
      </c>
      <c r="N6">
        <v>10</v>
      </c>
      <c r="O6">
        <v>86</v>
      </c>
    </row>
    <row r="7" spans="1:19" x14ac:dyDescent="0.2">
      <c r="A7" t="s">
        <v>15</v>
      </c>
      <c r="B7">
        <v>1</v>
      </c>
      <c r="C7" t="s">
        <v>40</v>
      </c>
      <c r="D7">
        <v>1</v>
      </c>
      <c r="E7">
        <v>5</v>
      </c>
      <c r="F7">
        <v>5</v>
      </c>
      <c r="G7">
        <v>312.39999999999998</v>
      </c>
      <c r="H7">
        <v>312.39999999999998</v>
      </c>
      <c r="I7">
        <v>318</v>
      </c>
      <c r="J7">
        <v>1</v>
      </c>
      <c r="K7">
        <v>1</v>
      </c>
      <c r="L7">
        <v>5</v>
      </c>
      <c r="M7">
        <v>8</v>
      </c>
      <c r="N7">
        <v>1</v>
      </c>
      <c r="O7">
        <v>30</v>
      </c>
    </row>
    <row r="8" spans="1:19" x14ac:dyDescent="0.2">
      <c r="A8" t="s">
        <v>15</v>
      </c>
      <c r="B8">
        <v>2</v>
      </c>
      <c r="C8" t="s">
        <v>36</v>
      </c>
      <c r="D8">
        <v>6</v>
      </c>
      <c r="E8">
        <v>30</v>
      </c>
      <c r="F8">
        <v>30</v>
      </c>
      <c r="G8">
        <v>10.8125</v>
      </c>
      <c r="H8">
        <v>11.5333333333</v>
      </c>
      <c r="I8">
        <v>44</v>
      </c>
      <c r="J8">
        <v>1.0669999999999999</v>
      </c>
      <c r="K8">
        <v>1</v>
      </c>
      <c r="L8">
        <v>482</v>
      </c>
      <c r="M8">
        <v>584</v>
      </c>
      <c r="N8">
        <v>374</v>
      </c>
      <c r="O8">
        <v>2894</v>
      </c>
    </row>
    <row r="9" spans="1:19" s="4" customFormat="1" x14ac:dyDescent="0.2">
      <c r="A9" s="4" t="s">
        <v>15</v>
      </c>
      <c r="B9" s="4">
        <v>3</v>
      </c>
      <c r="C9" s="4" t="s">
        <v>35</v>
      </c>
      <c r="D9" s="4">
        <v>78</v>
      </c>
      <c r="E9" s="4">
        <v>372</v>
      </c>
      <c r="F9" s="4">
        <v>390</v>
      </c>
      <c r="G9" s="4">
        <v>264.572984749</v>
      </c>
      <c r="H9" s="4">
        <v>326.44892473099998</v>
      </c>
      <c r="I9" s="4">
        <v>898</v>
      </c>
      <c r="J9" s="4">
        <v>1.24</v>
      </c>
      <c r="K9" s="4">
        <v>3</v>
      </c>
      <c r="L9" s="4">
        <v>1131</v>
      </c>
      <c r="M9" s="4">
        <v>1462</v>
      </c>
      <c r="N9" s="4">
        <v>561</v>
      </c>
      <c r="O9" s="4">
        <v>6788</v>
      </c>
    </row>
    <row r="10" spans="1:19" x14ac:dyDescent="0.2">
      <c r="S10" t="s">
        <v>15</v>
      </c>
    </row>
    <row r="11" spans="1:19" x14ac:dyDescent="0.2">
      <c r="R11" t="s">
        <v>16</v>
      </c>
      <c r="S11">
        <v>5.2</v>
      </c>
    </row>
    <row r="12" spans="1:19" x14ac:dyDescent="0.2">
      <c r="A12" t="s">
        <v>31</v>
      </c>
      <c r="B12" t="s">
        <v>29</v>
      </c>
      <c r="R12" t="s">
        <v>17</v>
      </c>
      <c r="S12">
        <v>13.125</v>
      </c>
    </row>
    <row r="13" spans="1:19" x14ac:dyDescent="0.2">
      <c r="A13" t="s">
        <v>32</v>
      </c>
      <c r="B13" t="s">
        <v>33</v>
      </c>
      <c r="R13" t="s">
        <v>18</v>
      </c>
      <c r="S13">
        <v>33</v>
      </c>
    </row>
    <row r="14" spans="1:19" x14ac:dyDescent="0.2">
      <c r="A14" t="s">
        <v>34</v>
      </c>
      <c r="B14" t="s">
        <v>28</v>
      </c>
      <c r="R14" t="s">
        <v>19</v>
      </c>
      <c r="S14">
        <v>72.25</v>
      </c>
    </row>
    <row r="15" spans="1:19" x14ac:dyDescent="0.2">
      <c r="R15" t="s">
        <v>20</v>
      </c>
      <c r="S15">
        <v>46.8</v>
      </c>
    </row>
    <row r="16" spans="1:19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22</v>
      </c>
      <c r="H16" t="s">
        <v>8</v>
      </c>
      <c r="I16" t="s">
        <v>23</v>
      </c>
      <c r="J16" t="s">
        <v>9</v>
      </c>
      <c r="K16" t="s">
        <v>10</v>
      </c>
      <c r="L16" t="s">
        <v>24</v>
      </c>
      <c r="M16" t="s">
        <v>14</v>
      </c>
      <c r="R16" t="s">
        <v>21</v>
      </c>
      <c r="S16">
        <v>312.39999999999998</v>
      </c>
    </row>
    <row r="17" spans="1:13" x14ac:dyDescent="0.2">
      <c r="A17" t="s">
        <v>30</v>
      </c>
      <c r="B17">
        <v>1</v>
      </c>
      <c r="C17" t="s">
        <v>35</v>
      </c>
      <c r="D17">
        <v>0</v>
      </c>
      <c r="E17">
        <v>1</v>
      </c>
      <c r="F17">
        <v>0</v>
      </c>
      <c r="G17">
        <v>15</v>
      </c>
      <c r="H17">
        <v>15</v>
      </c>
      <c r="I17">
        <v>15</v>
      </c>
      <c r="J17">
        <v>3</v>
      </c>
      <c r="K17">
        <v>3</v>
      </c>
      <c r="L17">
        <v>3</v>
      </c>
      <c r="M17">
        <v>107</v>
      </c>
    </row>
    <row r="18" spans="1:13" x14ac:dyDescent="0.2">
      <c r="A18" t="s">
        <v>25</v>
      </c>
      <c r="B18">
        <v>1</v>
      </c>
      <c r="C18" t="s">
        <v>35</v>
      </c>
      <c r="D18">
        <v>0</v>
      </c>
      <c r="E18">
        <v>1</v>
      </c>
      <c r="F18">
        <v>0</v>
      </c>
      <c r="G18">
        <v>10</v>
      </c>
      <c r="H18">
        <v>10</v>
      </c>
      <c r="I18">
        <v>10</v>
      </c>
      <c r="J18">
        <v>2</v>
      </c>
      <c r="K18">
        <v>2</v>
      </c>
      <c r="L18">
        <v>2</v>
      </c>
      <c r="M18">
        <v>46</v>
      </c>
    </row>
    <row r="19" spans="1:13" x14ac:dyDescent="0.2">
      <c r="A19" t="s">
        <v>28</v>
      </c>
      <c r="B19">
        <v>1</v>
      </c>
      <c r="C19" t="s">
        <v>35</v>
      </c>
      <c r="D19">
        <v>1</v>
      </c>
      <c r="E19">
        <v>0</v>
      </c>
      <c r="F19">
        <v>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103</v>
      </c>
    </row>
    <row r="20" spans="1:13" x14ac:dyDescent="0.2">
      <c r="A20" t="s">
        <v>26</v>
      </c>
      <c r="B20">
        <v>1</v>
      </c>
      <c r="C20" t="s">
        <v>35</v>
      </c>
      <c r="D20">
        <v>0</v>
      </c>
      <c r="E20">
        <v>1</v>
      </c>
      <c r="F20">
        <v>0</v>
      </c>
      <c r="G20">
        <v>7</v>
      </c>
      <c r="H20">
        <v>7</v>
      </c>
      <c r="I20">
        <v>7</v>
      </c>
      <c r="J20">
        <v>1</v>
      </c>
      <c r="K20">
        <v>1</v>
      </c>
      <c r="L20">
        <v>1</v>
      </c>
      <c r="M20">
        <v>107</v>
      </c>
    </row>
    <row r="21" spans="1:13" x14ac:dyDescent="0.2">
      <c r="A21" t="s">
        <v>27</v>
      </c>
      <c r="B21">
        <v>1</v>
      </c>
      <c r="C21" t="s">
        <v>35</v>
      </c>
      <c r="D21">
        <v>0</v>
      </c>
      <c r="E21">
        <v>1</v>
      </c>
      <c r="F21">
        <v>0</v>
      </c>
      <c r="G21">
        <v>10</v>
      </c>
      <c r="H21">
        <v>10</v>
      </c>
      <c r="I21">
        <v>10</v>
      </c>
      <c r="J21">
        <v>2</v>
      </c>
      <c r="K21">
        <v>2</v>
      </c>
      <c r="L21">
        <v>2</v>
      </c>
      <c r="M21">
        <v>77</v>
      </c>
    </row>
    <row r="22" spans="1:13" x14ac:dyDescent="0.2">
      <c r="A22" t="s">
        <v>29</v>
      </c>
      <c r="B22">
        <v>1</v>
      </c>
      <c r="C22" t="s">
        <v>35</v>
      </c>
      <c r="D22">
        <v>0</v>
      </c>
      <c r="E22">
        <v>1</v>
      </c>
      <c r="F22">
        <v>0</v>
      </c>
      <c r="G22">
        <v>10</v>
      </c>
      <c r="H22">
        <v>10</v>
      </c>
      <c r="I22">
        <v>10</v>
      </c>
      <c r="J22">
        <v>2</v>
      </c>
      <c r="K22">
        <v>2</v>
      </c>
      <c r="L22">
        <v>2</v>
      </c>
      <c r="M22">
        <v>108</v>
      </c>
    </row>
    <row r="23" spans="1:13" x14ac:dyDescent="0.2">
      <c r="A23" t="s">
        <v>30</v>
      </c>
      <c r="B23">
        <v>1</v>
      </c>
      <c r="C23" t="s">
        <v>36</v>
      </c>
      <c r="D23">
        <v>0</v>
      </c>
      <c r="E23">
        <v>1</v>
      </c>
      <c r="F23">
        <v>0</v>
      </c>
      <c r="G23">
        <v>21</v>
      </c>
      <c r="H23">
        <v>21</v>
      </c>
      <c r="I23">
        <v>21</v>
      </c>
      <c r="J23">
        <v>1</v>
      </c>
      <c r="K23">
        <v>1</v>
      </c>
      <c r="L23">
        <v>1</v>
      </c>
      <c r="M23">
        <v>117</v>
      </c>
    </row>
    <row r="24" spans="1:13" x14ac:dyDescent="0.2">
      <c r="A24" t="s">
        <v>25</v>
      </c>
      <c r="B24">
        <v>1</v>
      </c>
      <c r="C24" t="s">
        <v>36</v>
      </c>
      <c r="D24">
        <v>0</v>
      </c>
      <c r="E24">
        <v>1</v>
      </c>
      <c r="F24">
        <v>0</v>
      </c>
      <c r="G24">
        <v>27</v>
      </c>
      <c r="H24">
        <v>27</v>
      </c>
      <c r="I24">
        <v>27</v>
      </c>
      <c r="J24">
        <v>1</v>
      </c>
      <c r="K24">
        <v>1</v>
      </c>
      <c r="L24">
        <v>1</v>
      </c>
      <c r="M24">
        <v>36</v>
      </c>
    </row>
    <row r="25" spans="1:13" x14ac:dyDescent="0.2">
      <c r="A25" t="s">
        <v>28</v>
      </c>
      <c r="B25">
        <v>1</v>
      </c>
      <c r="C25" t="s">
        <v>36</v>
      </c>
      <c r="D25">
        <v>1</v>
      </c>
      <c r="E25">
        <v>0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119</v>
      </c>
    </row>
    <row r="26" spans="1:13" x14ac:dyDescent="0.2">
      <c r="A26" t="s">
        <v>26</v>
      </c>
      <c r="B26">
        <v>1</v>
      </c>
      <c r="C26" t="s">
        <v>36</v>
      </c>
      <c r="D26">
        <v>0</v>
      </c>
      <c r="E26">
        <v>1</v>
      </c>
      <c r="F26">
        <v>0</v>
      </c>
      <c r="G26">
        <v>26</v>
      </c>
      <c r="H26">
        <v>26</v>
      </c>
      <c r="I26">
        <v>26</v>
      </c>
      <c r="J26">
        <v>3</v>
      </c>
      <c r="K26">
        <v>3</v>
      </c>
      <c r="L26">
        <v>3</v>
      </c>
      <c r="M26">
        <v>117</v>
      </c>
    </row>
    <row r="27" spans="1:13" x14ac:dyDescent="0.2">
      <c r="A27" t="s">
        <v>27</v>
      </c>
      <c r="B27">
        <v>1</v>
      </c>
      <c r="C27" t="s">
        <v>36</v>
      </c>
      <c r="D27">
        <v>0</v>
      </c>
      <c r="E27">
        <v>1</v>
      </c>
      <c r="F27">
        <v>0</v>
      </c>
      <c r="G27">
        <v>18</v>
      </c>
      <c r="H27">
        <v>18</v>
      </c>
      <c r="I27">
        <v>18</v>
      </c>
      <c r="J27">
        <v>2</v>
      </c>
      <c r="K27">
        <v>2</v>
      </c>
      <c r="L27">
        <v>2</v>
      </c>
      <c r="M27">
        <v>123</v>
      </c>
    </row>
    <row r="28" spans="1:13" x14ac:dyDescent="0.2">
      <c r="A28" t="s">
        <v>29</v>
      </c>
      <c r="B28">
        <v>1</v>
      </c>
      <c r="C28" t="s">
        <v>36</v>
      </c>
      <c r="D28">
        <v>0</v>
      </c>
      <c r="E28">
        <v>1</v>
      </c>
      <c r="F28">
        <v>0</v>
      </c>
      <c r="G28">
        <v>13</v>
      </c>
      <c r="H28">
        <v>13</v>
      </c>
      <c r="I28">
        <v>13</v>
      </c>
      <c r="J28">
        <v>1</v>
      </c>
      <c r="K28">
        <v>1</v>
      </c>
      <c r="L28">
        <v>1</v>
      </c>
      <c r="M28">
        <v>131</v>
      </c>
    </row>
    <row r="29" spans="1:13" x14ac:dyDescent="0.2">
      <c r="A29" t="s">
        <v>30</v>
      </c>
      <c r="B29">
        <v>1</v>
      </c>
      <c r="C29" t="s">
        <v>37</v>
      </c>
      <c r="D29">
        <v>0</v>
      </c>
      <c r="E29">
        <v>1</v>
      </c>
      <c r="F29">
        <v>0</v>
      </c>
      <c r="G29">
        <v>49</v>
      </c>
      <c r="H29">
        <v>49</v>
      </c>
      <c r="I29">
        <v>49</v>
      </c>
      <c r="J29">
        <v>2</v>
      </c>
      <c r="K29">
        <v>2</v>
      </c>
      <c r="L29">
        <v>2</v>
      </c>
      <c r="M29">
        <v>98</v>
      </c>
    </row>
    <row r="30" spans="1:13" x14ac:dyDescent="0.2">
      <c r="A30" t="s">
        <v>25</v>
      </c>
      <c r="B30">
        <v>1</v>
      </c>
      <c r="C30" t="s">
        <v>37</v>
      </c>
      <c r="D30">
        <v>0</v>
      </c>
      <c r="E30">
        <v>1</v>
      </c>
      <c r="F30">
        <v>0</v>
      </c>
      <c r="G30">
        <v>48</v>
      </c>
      <c r="H30">
        <v>48</v>
      </c>
      <c r="I30">
        <v>48</v>
      </c>
      <c r="J30">
        <v>2</v>
      </c>
      <c r="K30">
        <v>2</v>
      </c>
      <c r="L30">
        <v>2</v>
      </c>
      <c r="M30">
        <v>58</v>
      </c>
    </row>
    <row r="31" spans="1:13" x14ac:dyDescent="0.2">
      <c r="A31" t="s">
        <v>28</v>
      </c>
      <c r="B31">
        <v>1</v>
      </c>
      <c r="C31" t="s">
        <v>37</v>
      </c>
      <c r="D31">
        <v>1</v>
      </c>
      <c r="E31">
        <v>0</v>
      </c>
      <c r="F31">
        <v>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103</v>
      </c>
    </row>
    <row r="32" spans="1:13" x14ac:dyDescent="0.2">
      <c r="A32" t="s">
        <v>26</v>
      </c>
      <c r="B32">
        <v>1</v>
      </c>
      <c r="C32" t="s">
        <v>37</v>
      </c>
      <c r="D32">
        <v>0</v>
      </c>
      <c r="E32">
        <v>1</v>
      </c>
      <c r="F32">
        <v>0</v>
      </c>
      <c r="G32">
        <v>28</v>
      </c>
      <c r="H32">
        <v>28</v>
      </c>
      <c r="I32">
        <v>28</v>
      </c>
      <c r="J32">
        <v>1</v>
      </c>
      <c r="K32">
        <v>1</v>
      </c>
      <c r="L32">
        <v>1</v>
      </c>
      <c r="M32">
        <v>94</v>
      </c>
    </row>
    <row r="33" spans="1:13" x14ac:dyDescent="0.2">
      <c r="A33" t="s">
        <v>27</v>
      </c>
      <c r="B33">
        <v>1</v>
      </c>
      <c r="C33" t="s">
        <v>37</v>
      </c>
      <c r="D33">
        <v>0</v>
      </c>
      <c r="E33">
        <v>1</v>
      </c>
      <c r="F33">
        <v>0</v>
      </c>
      <c r="G33">
        <v>28</v>
      </c>
      <c r="H33">
        <v>28</v>
      </c>
      <c r="I33">
        <v>28</v>
      </c>
      <c r="J33">
        <v>1</v>
      </c>
      <c r="K33">
        <v>1</v>
      </c>
      <c r="L33">
        <v>1</v>
      </c>
      <c r="M33">
        <v>99</v>
      </c>
    </row>
    <row r="34" spans="1:13" x14ac:dyDescent="0.2">
      <c r="A34" t="s">
        <v>29</v>
      </c>
      <c r="B34">
        <v>1</v>
      </c>
      <c r="C34" t="s">
        <v>37</v>
      </c>
      <c r="D34">
        <v>0</v>
      </c>
      <c r="E34">
        <v>1</v>
      </c>
      <c r="F34">
        <v>0</v>
      </c>
      <c r="G34">
        <v>111</v>
      </c>
      <c r="H34">
        <v>111</v>
      </c>
      <c r="I34">
        <v>111</v>
      </c>
      <c r="J34">
        <v>2</v>
      </c>
      <c r="K34">
        <v>2</v>
      </c>
      <c r="L34">
        <v>2</v>
      </c>
      <c r="M34">
        <v>125</v>
      </c>
    </row>
    <row r="35" spans="1:13" x14ac:dyDescent="0.2">
      <c r="A35" t="s">
        <v>30</v>
      </c>
      <c r="B35">
        <v>1</v>
      </c>
      <c r="C35" t="s">
        <v>40</v>
      </c>
      <c r="D35">
        <v>0</v>
      </c>
      <c r="E35">
        <v>1</v>
      </c>
      <c r="F35">
        <v>0</v>
      </c>
      <c r="G35">
        <v>318</v>
      </c>
      <c r="H35">
        <v>318</v>
      </c>
      <c r="I35">
        <v>318</v>
      </c>
      <c r="J35">
        <v>1</v>
      </c>
      <c r="K35">
        <v>1</v>
      </c>
      <c r="L35">
        <v>1</v>
      </c>
      <c r="M35">
        <v>6</v>
      </c>
    </row>
    <row r="36" spans="1:13" x14ac:dyDescent="0.2">
      <c r="A36" t="s">
        <v>25</v>
      </c>
      <c r="B36">
        <v>1</v>
      </c>
      <c r="C36" t="s">
        <v>40</v>
      </c>
      <c r="D36">
        <v>0</v>
      </c>
      <c r="E36">
        <v>1</v>
      </c>
      <c r="F36">
        <v>0</v>
      </c>
      <c r="G36">
        <v>318</v>
      </c>
      <c r="H36">
        <v>318</v>
      </c>
      <c r="I36">
        <v>318</v>
      </c>
      <c r="J36">
        <v>1</v>
      </c>
      <c r="K36">
        <v>1</v>
      </c>
      <c r="L36">
        <v>1</v>
      </c>
      <c r="M36">
        <v>1</v>
      </c>
    </row>
    <row r="37" spans="1:13" x14ac:dyDescent="0.2">
      <c r="A37" t="s">
        <v>28</v>
      </c>
      <c r="B37">
        <v>1</v>
      </c>
      <c r="C37" t="s">
        <v>40</v>
      </c>
      <c r="D37">
        <v>1</v>
      </c>
      <c r="E37">
        <v>0</v>
      </c>
      <c r="F37">
        <v>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</row>
    <row r="38" spans="1:13" x14ac:dyDescent="0.2">
      <c r="A38" t="s">
        <v>26</v>
      </c>
      <c r="B38">
        <v>1</v>
      </c>
      <c r="C38" t="s">
        <v>40</v>
      </c>
      <c r="D38">
        <v>0</v>
      </c>
      <c r="E38">
        <v>1</v>
      </c>
      <c r="F38">
        <v>0</v>
      </c>
      <c r="G38">
        <v>115</v>
      </c>
      <c r="H38">
        <v>115</v>
      </c>
      <c r="I38">
        <v>115</v>
      </c>
      <c r="J38">
        <v>1</v>
      </c>
      <c r="K38">
        <v>1</v>
      </c>
      <c r="L38">
        <v>1</v>
      </c>
      <c r="M38">
        <v>8</v>
      </c>
    </row>
    <row r="39" spans="1:13" x14ac:dyDescent="0.2">
      <c r="A39" t="s">
        <v>27</v>
      </c>
      <c r="B39">
        <v>1</v>
      </c>
      <c r="C39" t="s">
        <v>40</v>
      </c>
      <c r="D39">
        <v>0</v>
      </c>
      <c r="E39">
        <v>1</v>
      </c>
      <c r="F39">
        <v>0</v>
      </c>
      <c r="G39">
        <v>494</v>
      </c>
      <c r="H39">
        <v>494</v>
      </c>
      <c r="I39">
        <v>494</v>
      </c>
      <c r="J39">
        <v>1</v>
      </c>
      <c r="K39">
        <v>1</v>
      </c>
      <c r="L39">
        <v>1</v>
      </c>
      <c r="M39">
        <v>5</v>
      </c>
    </row>
    <row r="40" spans="1:13" x14ac:dyDescent="0.2">
      <c r="A40" t="s">
        <v>29</v>
      </c>
      <c r="B40">
        <v>1</v>
      </c>
      <c r="C40" t="s">
        <v>40</v>
      </c>
      <c r="D40">
        <v>0</v>
      </c>
      <c r="E40">
        <v>1</v>
      </c>
      <c r="F40">
        <v>0</v>
      </c>
      <c r="G40">
        <v>317</v>
      </c>
      <c r="H40">
        <v>317</v>
      </c>
      <c r="I40">
        <v>317</v>
      </c>
      <c r="J40">
        <v>1</v>
      </c>
      <c r="K40">
        <v>1</v>
      </c>
      <c r="L40">
        <v>1</v>
      </c>
      <c r="M40">
        <v>8</v>
      </c>
    </row>
    <row r="41" spans="1:13" x14ac:dyDescent="0.2">
      <c r="A41" t="s">
        <v>30</v>
      </c>
      <c r="B41">
        <v>1</v>
      </c>
      <c r="C41" t="s">
        <v>38</v>
      </c>
      <c r="D41">
        <v>0</v>
      </c>
      <c r="E41">
        <v>1</v>
      </c>
      <c r="F41">
        <v>0</v>
      </c>
      <c r="G41">
        <v>48</v>
      </c>
      <c r="H41">
        <v>48</v>
      </c>
      <c r="I41">
        <v>48</v>
      </c>
      <c r="J41">
        <v>1</v>
      </c>
      <c r="K41">
        <v>1</v>
      </c>
      <c r="L41">
        <v>1</v>
      </c>
      <c r="M41">
        <v>13</v>
      </c>
    </row>
    <row r="42" spans="1:13" x14ac:dyDescent="0.2">
      <c r="A42" t="s">
        <v>25</v>
      </c>
      <c r="B42">
        <v>1</v>
      </c>
      <c r="C42" t="s">
        <v>38</v>
      </c>
      <c r="D42">
        <v>0</v>
      </c>
      <c r="E42">
        <v>1</v>
      </c>
      <c r="F42">
        <v>0</v>
      </c>
      <c r="G42">
        <v>188</v>
      </c>
      <c r="H42">
        <v>188</v>
      </c>
      <c r="I42">
        <v>188</v>
      </c>
      <c r="J42">
        <v>2</v>
      </c>
      <c r="K42">
        <v>2</v>
      </c>
      <c r="L42">
        <v>2</v>
      </c>
      <c r="M42">
        <v>7</v>
      </c>
    </row>
    <row r="43" spans="1:13" x14ac:dyDescent="0.2">
      <c r="A43" t="s">
        <v>28</v>
      </c>
      <c r="B43">
        <v>1</v>
      </c>
      <c r="C43" t="s">
        <v>38</v>
      </c>
      <c r="D43">
        <v>1</v>
      </c>
      <c r="E43">
        <v>0</v>
      </c>
      <c r="F43">
        <v>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</v>
      </c>
    </row>
    <row r="44" spans="1:13" x14ac:dyDescent="0.2">
      <c r="A44" t="s">
        <v>26</v>
      </c>
      <c r="B44">
        <v>1</v>
      </c>
      <c r="C44" t="s">
        <v>38</v>
      </c>
      <c r="D44">
        <v>0</v>
      </c>
      <c r="E44">
        <v>1</v>
      </c>
      <c r="F44">
        <v>0</v>
      </c>
      <c r="G44">
        <v>47</v>
      </c>
      <c r="H44">
        <v>47</v>
      </c>
      <c r="I44">
        <v>47</v>
      </c>
      <c r="J44">
        <v>1</v>
      </c>
      <c r="K44">
        <v>1</v>
      </c>
      <c r="L44">
        <v>1</v>
      </c>
      <c r="M44">
        <v>14</v>
      </c>
    </row>
    <row r="45" spans="1:13" x14ac:dyDescent="0.2">
      <c r="A45" t="s">
        <v>27</v>
      </c>
      <c r="B45">
        <v>1</v>
      </c>
      <c r="C45" t="s">
        <v>38</v>
      </c>
      <c r="D45">
        <v>0</v>
      </c>
      <c r="E45">
        <v>1</v>
      </c>
      <c r="F45">
        <v>0</v>
      </c>
      <c r="G45">
        <v>186</v>
      </c>
      <c r="H45">
        <v>186</v>
      </c>
      <c r="I45">
        <v>186</v>
      </c>
      <c r="J45">
        <v>2</v>
      </c>
      <c r="K45">
        <v>2</v>
      </c>
      <c r="L45">
        <v>2</v>
      </c>
      <c r="M45">
        <v>14</v>
      </c>
    </row>
    <row r="46" spans="1:13" x14ac:dyDescent="0.2">
      <c r="A46" t="s">
        <v>29</v>
      </c>
      <c r="B46">
        <v>1</v>
      </c>
      <c r="C46" t="s">
        <v>38</v>
      </c>
      <c r="D46">
        <v>0</v>
      </c>
      <c r="E46">
        <v>1</v>
      </c>
      <c r="F46">
        <v>0</v>
      </c>
      <c r="G46">
        <v>109</v>
      </c>
      <c r="H46">
        <v>109</v>
      </c>
      <c r="I46">
        <v>109</v>
      </c>
      <c r="J46">
        <v>2</v>
      </c>
      <c r="K46">
        <v>2</v>
      </c>
      <c r="L46">
        <v>2</v>
      </c>
      <c r="M46">
        <v>15</v>
      </c>
    </row>
    <row r="47" spans="1:13" x14ac:dyDescent="0.2">
      <c r="A47" t="s">
        <v>30</v>
      </c>
      <c r="B47">
        <v>1</v>
      </c>
      <c r="C47" t="s">
        <v>39</v>
      </c>
      <c r="D47">
        <v>0</v>
      </c>
      <c r="E47">
        <v>1</v>
      </c>
      <c r="F47">
        <v>0</v>
      </c>
      <c r="G47">
        <v>48</v>
      </c>
      <c r="H47">
        <v>48</v>
      </c>
      <c r="I47">
        <v>48</v>
      </c>
      <c r="J47">
        <v>1</v>
      </c>
      <c r="K47">
        <v>1</v>
      </c>
      <c r="L47">
        <v>1</v>
      </c>
      <c r="M47">
        <v>14</v>
      </c>
    </row>
    <row r="48" spans="1:13" x14ac:dyDescent="0.2">
      <c r="A48" t="s">
        <v>25</v>
      </c>
      <c r="B48">
        <v>1</v>
      </c>
      <c r="C48" t="s">
        <v>39</v>
      </c>
      <c r="D48">
        <v>0</v>
      </c>
      <c r="E48">
        <v>1</v>
      </c>
      <c r="F48">
        <v>0</v>
      </c>
      <c r="G48">
        <v>47</v>
      </c>
      <c r="H48">
        <v>47</v>
      </c>
      <c r="I48">
        <v>47</v>
      </c>
      <c r="J48">
        <v>1</v>
      </c>
      <c r="K48">
        <v>1</v>
      </c>
      <c r="L48">
        <v>1</v>
      </c>
      <c r="M48">
        <v>10</v>
      </c>
    </row>
    <row r="49" spans="1:13" x14ac:dyDescent="0.2">
      <c r="A49" t="s">
        <v>28</v>
      </c>
      <c r="B49">
        <v>1</v>
      </c>
      <c r="C49" t="s">
        <v>39</v>
      </c>
      <c r="D49">
        <v>1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15</v>
      </c>
    </row>
    <row r="50" spans="1:13" x14ac:dyDescent="0.2">
      <c r="A50" t="s">
        <v>26</v>
      </c>
      <c r="B50">
        <v>1</v>
      </c>
      <c r="C50" t="s">
        <v>39</v>
      </c>
      <c r="D50">
        <v>0</v>
      </c>
      <c r="E50">
        <v>1</v>
      </c>
      <c r="F50">
        <v>0</v>
      </c>
      <c r="G50">
        <v>46</v>
      </c>
      <c r="H50">
        <v>46</v>
      </c>
      <c r="I50">
        <v>46</v>
      </c>
      <c r="J50">
        <v>1</v>
      </c>
      <c r="K50">
        <v>1</v>
      </c>
      <c r="L50">
        <v>1</v>
      </c>
      <c r="M50">
        <v>15</v>
      </c>
    </row>
    <row r="51" spans="1:13" x14ac:dyDescent="0.2">
      <c r="A51" t="s">
        <v>27</v>
      </c>
      <c r="B51">
        <v>1</v>
      </c>
      <c r="C51" t="s">
        <v>39</v>
      </c>
      <c r="D51">
        <v>0</v>
      </c>
      <c r="E51">
        <v>1</v>
      </c>
      <c r="F51">
        <v>0</v>
      </c>
      <c r="G51">
        <v>47</v>
      </c>
      <c r="H51">
        <v>47</v>
      </c>
      <c r="I51">
        <v>47</v>
      </c>
      <c r="J51">
        <v>1</v>
      </c>
      <c r="K51">
        <v>1</v>
      </c>
      <c r="L51">
        <v>1</v>
      </c>
      <c r="M51">
        <v>17</v>
      </c>
    </row>
    <row r="52" spans="1:13" x14ac:dyDescent="0.2">
      <c r="A52" t="s">
        <v>29</v>
      </c>
      <c r="B52">
        <v>1</v>
      </c>
      <c r="C52" t="s">
        <v>39</v>
      </c>
      <c r="D52">
        <v>0</v>
      </c>
      <c r="E52">
        <v>1</v>
      </c>
      <c r="F52">
        <v>0</v>
      </c>
      <c r="G52">
        <v>46</v>
      </c>
      <c r="H52">
        <v>46</v>
      </c>
      <c r="I52">
        <v>46</v>
      </c>
      <c r="J52">
        <v>1</v>
      </c>
      <c r="K52">
        <v>1</v>
      </c>
      <c r="L52">
        <v>1</v>
      </c>
      <c r="M52">
        <v>15</v>
      </c>
    </row>
    <row r="53" spans="1:13" x14ac:dyDescent="0.2">
      <c r="A53" t="s">
        <v>30</v>
      </c>
      <c r="B53">
        <v>2</v>
      </c>
      <c r="C53" t="s">
        <v>36</v>
      </c>
      <c r="D53">
        <v>1</v>
      </c>
      <c r="E53">
        <v>5</v>
      </c>
      <c r="F53">
        <v>5</v>
      </c>
      <c r="G53">
        <v>29</v>
      </c>
      <c r="H53">
        <v>44</v>
      </c>
      <c r="I53">
        <v>4</v>
      </c>
      <c r="J53">
        <v>1</v>
      </c>
      <c r="K53">
        <v>1</v>
      </c>
      <c r="L53">
        <v>2</v>
      </c>
      <c r="M53">
        <v>465</v>
      </c>
    </row>
    <row r="54" spans="1:13" x14ac:dyDescent="0.2">
      <c r="A54" t="s">
        <v>25</v>
      </c>
      <c r="B54">
        <v>2</v>
      </c>
      <c r="C54" t="s">
        <v>36</v>
      </c>
      <c r="D54">
        <v>1</v>
      </c>
      <c r="E54">
        <v>5</v>
      </c>
      <c r="F54">
        <v>5</v>
      </c>
      <c r="G54">
        <v>6.8</v>
      </c>
      <c r="H54">
        <v>20</v>
      </c>
      <c r="I54">
        <v>3</v>
      </c>
      <c r="J54">
        <v>1</v>
      </c>
      <c r="K54">
        <v>1</v>
      </c>
      <c r="L54">
        <v>1</v>
      </c>
      <c r="M54">
        <v>412</v>
      </c>
    </row>
    <row r="55" spans="1:13" x14ac:dyDescent="0.2">
      <c r="A55" t="s">
        <v>28</v>
      </c>
      <c r="B55">
        <v>2</v>
      </c>
      <c r="C55" t="s">
        <v>36</v>
      </c>
      <c r="D55">
        <v>1</v>
      </c>
      <c r="E55">
        <v>5</v>
      </c>
      <c r="F55">
        <v>5</v>
      </c>
      <c r="G55">
        <v>4.5999999999999996</v>
      </c>
      <c r="H55">
        <v>6</v>
      </c>
      <c r="I55">
        <v>3</v>
      </c>
      <c r="J55">
        <v>1</v>
      </c>
      <c r="K55">
        <v>1</v>
      </c>
      <c r="L55">
        <v>1</v>
      </c>
      <c r="M55">
        <v>374</v>
      </c>
    </row>
    <row r="56" spans="1:13" x14ac:dyDescent="0.2">
      <c r="A56" t="s">
        <v>26</v>
      </c>
      <c r="B56">
        <v>2</v>
      </c>
      <c r="C56" t="s">
        <v>36</v>
      </c>
      <c r="D56">
        <v>1</v>
      </c>
      <c r="E56">
        <v>5</v>
      </c>
      <c r="F56">
        <v>5</v>
      </c>
      <c r="G56">
        <v>10.6</v>
      </c>
      <c r="H56">
        <v>14</v>
      </c>
      <c r="I56">
        <v>6</v>
      </c>
      <c r="J56">
        <v>1</v>
      </c>
      <c r="K56">
        <v>1</v>
      </c>
      <c r="L56">
        <v>1</v>
      </c>
      <c r="M56">
        <v>535</v>
      </c>
    </row>
    <row r="57" spans="1:13" x14ac:dyDescent="0.2">
      <c r="A57" t="s">
        <v>27</v>
      </c>
      <c r="B57">
        <v>2</v>
      </c>
      <c r="C57" t="s">
        <v>36</v>
      </c>
      <c r="D57">
        <v>1</v>
      </c>
      <c r="E57">
        <v>5</v>
      </c>
      <c r="F57">
        <v>5</v>
      </c>
      <c r="G57">
        <v>4.5999999999999996</v>
      </c>
      <c r="H57">
        <v>7</v>
      </c>
      <c r="I57">
        <v>3</v>
      </c>
      <c r="J57">
        <v>1</v>
      </c>
      <c r="K57">
        <v>1</v>
      </c>
      <c r="L57">
        <v>1</v>
      </c>
      <c r="M57">
        <v>524</v>
      </c>
    </row>
    <row r="58" spans="1:13" x14ac:dyDescent="0.2">
      <c r="A58" t="s">
        <v>29</v>
      </c>
      <c r="B58">
        <v>2</v>
      </c>
      <c r="C58" t="s">
        <v>36</v>
      </c>
      <c r="D58">
        <v>1</v>
      </c>
      <c r="E58">
        <v>5</v>
      </c>
      <c r="F58">
        <v>5</v>
      </c>
      <c r="G58">
        <v>13.6</v>
      </c>
      <c r="H58">
        <v>22</v>
      </c>
      <c r="I58">
        <v>4</v>
      </c>
      <c r="J58">
        <v>1</v>
      </c>
      <c r="K58">
        <v>1</v>
      </c>
      <c r="L58">
        <v>1</v>
      </c>
      <c r="M58">
        <v>584</v>
      </c>
    </row>
    <row r="59" spans="1:13" x14ac:dyDescent="0.2">
      <c r="A59" t="s">
        <v>30</v>
      </c>
      <c r="B59">
        <v>3</v>
      </c>
      <c r="C59" t="s">
        <v>35</v>
      </c>
      <c r="D59">
        <v>13</v>
      </c>
      <c r="E59">
        <v>60</v>
      </c>
      <c r="F59">
        <v>65</v>
      </c>
      <c r="G59">
        <v>333.41666666700002</v>
      </c>
      <c r="H59">
        <v>898</v>
      </c>
      <c r="I59">
        <v>20</v>
      </c>
      <c r="J59">
        <v>1</v>
      </c>
      <c r="K59">
        <v>1</v>
      </c>
      <c r="L59">
        <v>2</v>
      </c>
      <c r="M59">
        <v>925</v>
      </c>
    </row>
    <row r="60" spans="1:13" x14ac:dyDescent="0.2">
      <c r="A60" t="s">
        <v>25</v>
      </c>
      <c r="B60">
        <v>3</v>
      </c>
      <c r="C60" t="s">
        <v>35</v>
      </c>
      <c r="D60">
        <v>13</v>
      </c>
      <c r="E60">
        <v>63</v>
      </c>
      <c r="F60">
        <v>65</v>
      </c>
      <c r="G60">
        <v>314.66666666700002</v>
      </c>
      <c r="H60">
        <v>895</v>
      </c>
      <c r="I60">
        <v>3</v>
      </c>
      <c r="J60">
        <v>1</v>
      </c>
      <c r="K60">
        <v>1</v>
      </c>
      <c r="L60">
        <v>1</v>
      </c>
      <c r="M60">
        <v>561</v>
      </c>
    </row>
    <row r="61" spans="1:13" x14ac:dyDescent="0.2">
      <c r="A61" t="s">
        <v>28</v>
      </c>
      <c r="B61">
        <v>3</v>
      </c>
      <c r="C61" t="s">
        <v>35</v>
      </c>
      <c r="D61">
        <v>13</v>
      </c>
      <c r="E61">
        <v>63</v>
      </c>
      <c r="F61">
        <v>65</v>
      </c>
      <c r="G61">
        <v>328.87301587299999</v>
      </c>
      <c r="H61">
        <v>890</v>
      </c>
      <c r="I61">
        <v>9</v>
      </c>
      <c r="J61">
        <v>1</v>
      </c>
      <c r="K61">
        <v>1</v>
      </c>
      <c r="L61">
        <v>1</v>
      </c>
      <c r="M61">
        <v>1357</v>
      </c>
    </row>
    <row r="62" spans="1:13" x14ac:dyDescent="0.2">
      <c r="A62" t="s">
        <v>26</v>
      </c>
      <c r="B62">
        <v>3</v>
      </c>
      <c r="C62" t="s">
        <v>35</v>
      </c>
      <c r="D62">
        <v>13</v>
      </c>
      <c r="E62">
        <v>62</v>
      </c>
      <c r="F62">
        <v>65</v>
      </c>
      <c r="G62">
        <v>318.72580645199997</v>
      </c>
      <c r="H62">
        <v>892</v>
      </c>
      <c r="I62">
        <v>4</v>
      </c>
      <c r="J62">
        <v>1</v>
      </c>
      <c r="K62">
        <v>1</v>
      </c>
      <c r="L62">
        <v>1</v>
      </c>
      <c r="M62">
        <v>1420</v>
      </c>
    </row>
    <row r="63" spans="1:13" x14ac:dyDescent="0.2">
      <c r="A63" t="s">
        <v>27</v>
      </c>
      <c r="B63">
        <v>3</v>
      </c>
      <c r="C63" t="s">
        <v>35</v>
      </c>
      <c r="D63">
        <v>13</v>
      </c>
      <c r="E63">
        <v>62</v>
      </c>
      <c r="F63">
        <v>65</v>
      </c>
      <c r="G63">
        <v>347.5</v>
      </c>
      <c r="H63">
        <v>894</v>
      </c>
      <c r="I63">
        <v>6</v>
      </c>
      <c r="J63">
        <v>1</v>
      </c>
      <c r="K63">
        <v>1</v>
      </c>
      <c r="L63">
        <v>1</v>
      </c>
      <c r="M63">
        <v>1063</v>
      </c>
    </row>
    <row r="64" spans="1:13" x14ac:dyDescent="0.2">
      <c r="A64" t="s">
        <v>29</v>
      </c>
      <c r="B64">
        <v>3</v>
      </c>
      <c r="C64" t="s">
        <v>35</v>
      </c>
      <c r="D64">
        <v>13</v>
      </c>
      <c r="E64">
        <v>62</v>
      </c>
      <c r="F64">
        <v>65</v>
      </c>
      <c r="G64">
        <v>315.88709677399999</v>
      </c>
      <c r="H64">
        <v>880</v>
      </c>
      <c r="I64">
        <v>5</v>
      </c>
      <c r="J64">
        <v>1</v>
      </c>
      <c r="K64">
        <v>1</v>
      </c>
      <c r="L64">
        <v>1</v>
      </c>
      <c r="M64">
        <v>1462</v>
      </c>
    </row>
  </sheetData>
  <sortState ref="A17:N64">
    <sortCondition ref="B17:B64"/>
    <sortCondition ref="C17:C64"/>
    <sortCondition ref="A17:A64"/>
  </sortState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27C1-C9DF-EB4A-8FAF-16904E256DDF}">
  <dimension ref="A1:O66"/>
  <sheetViews>
    <sheetView workbookViewId="0">
      <selection activeCell="E10" sqref="E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5</v>
      </c>
      <c r="F2">
        <v>5</v>
      </c>
      <c r="G2">
        <v>8</v>
      </c>
      <c r="H2">
        <v>14.4</v>
      </c>
      <c r="I2">
        <v>27</v>
      </c>
      <c r="J2">
        <v>1</v>
      </c>
      <c r="K2">
        <v>3</v>
      </c>
      <c r="L2">
        <v>109</v>
      </c>
      <c r="M2">
        <v>137</v>
      </c>
      <c r="N2">
        <v>55</v>
      </c>
      <c r="O2">
        <v>658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5</v>
      </c>
      <c r="F3">
        <v>5</v>
      </c>
      <c r="G3">
        <v>6.2222222222200001</v>
      </c>
      <c r="H3">
        <v>11.2</v>
      </c>
      <c r="I3">
        <v>14</v>
      </c>
      <c r="J3">
        <v>1</v>
      </c>
      <c r="K3">
        <v>3</v>
      </c>
      <c r="L3">
        <v>102</v>
      </c>
      <c r="M3">
        <v>125</v>
      </c>
      <c r="N3">
        <v>47</v>
      </c>
      <c r="O3">
        <v>612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5</v>
      </c>
      <c r="F4">
        <v>5</v>
      </c>
      <c r="G4">
        <v>7.2222222222200001</v>
      </c>
      <c r="H4">
        <v>13</v>
      </c>
      <c r="I4">
        <v>19</v>
      </c>
      <c r="J4">
        <v>1</v>
      </c>
      <c r="K4">
        <v>2</v>
      </c>
      <c r="L4">
        <v>98</v>
      </c>
      <c r="M4">
        <v>128</v>
      </c>
      <c r="N4">
        <v>52</v>
      </c>
      <c r="O4">
        <v>589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5</v>
      </c>
      <c r="F5">
        <v>5</v>
      </c>
      <c r="G5">
        <v>102.666666667</v>
      </c>
      <c r="H5">
        <v>184.8</v>
      </c>
      <c r="I5">
        <v>318</v>
      </c>
      <c r="J5">
        <v>1</v>
      </c>
      <c r="K5">
        <v>3</v>
      </c>
      <c r="L5">
        <v>8</v>
      </c>
      <c r="M5">
        <v>13</v>
      </c>
      <c r="N5">
        <v>1</v>
      </c>
      <c r="O5">
        <v>53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5</v>
      </c>
      <c r="F6">
        <v>5</v>
      </c>
      <c r="G6">
        <v>157.375</v>
      </c>
      <c r="H6">
        <v>251.8</v>
      </c>
      <c r="I6">
        <v>323</v>
      </c>
      <c r="J6">
        <v>1</v>
      </c>
      <c r="K6">
        <v>2</v>
      </c>
      <c r="L6">
        <v>8</v>
      </c>
      <c r="M6">
        <v>11</v>
      </c>
      <c r="N6">
        <v>7</v>
      </c>
      <c r="O6">
        <v>53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5</v>
      </c>
      <c r="F7">
        <v>5</v>
      </c>
      <c r="G7">
        <v>407.6</v>
      </c>
      <c r="H7">
        <v>407.6</v>
      </c>
      <c r="I7">
        <v>544</v>
      </c>
      <c r="J7">
        <v>1</v>
      </c>
      <c r="K7">
        <v>1</v>
      </c>
      <c r="L7">
        <v>4</v>
      </c>
      <c r="M7">
        <v>8</v>
      </c>
      <c r="N7">
        <v>2</v>
      </c>
      <c r="O7">
        <v>27</v>
      </c>
    </row>
    <row r="8" spans="1:15" s="5" customFormat="1" x14ac:dyDescent="0.2">
      <c r="A8" s="5" t="s">
        <v>15</v>
      </c>
      <c r="B8" s="5">
        <v>2</v>
      </c>
      <c r="C8" s="5" t="s">
        <v>17</v>
      </c>
      <c r="D8" s="5">
        <v>6</v>
      </c>
      <c r="E8" s="5">
        <v>30</v>
      </c>
      <c r="F8" s="5">
        <v>30</v>
      </c>
      <c r="G8" s="5">
        <v>16.28125</v>
      </c>
      <c r="H8" s="5">
        <v>17.366666666699999</v>
      </c>
      <c r="I8" s="5">
        <v>84</v>
      </c>
      <c r="J8" s="5">
        <v>1</v>
      </c>
      <c r="K8" s="5">
        <v>2</v>
      </c>
      <c r="L8" s="5">
        <v>469</v>
      </c>
      <c r="M8" s="5">
        <v>622</v>
      </c>
      <c r="N8" s="5">
        <v>346</v>
      </c>
      <c r="O8" s="5">
        <v>2819</v>
      </c>
    </row>
    <row r="9" spans="1:15" s="4" customFormat="1" x14ac:dyDescent="0.2">
      <c r="A9" s="4" t="s">
        <v>15</v>
      </c>
      <c r="B9" s="4">
        <v>3</v>
      </c>
      <c r="C9" s="4" t="s">
        <v>16</v>
      </c>
      <c r="D9" s="4">
        <v>78</v>
      </c>
      <c r="E9" s="4">
        <v>389</v>
      </c>
      <c r="F9" s="4">
        <v>390</v>
      </c>
      <c r="G9" s="4">
        <v>289.75955056200002</v>
      </c>
      <c r="H9" s="4">
        <v>331.47300771200003</v>
      </c>
      <c r="I9" s="4">
        <v>899</v>
      </c>
      <c r="J9" s="4">
        <v>1</v>
      </c>
      <c r="K9" s="4">
        <v>3</v>
      </c>
      <c r="L9" s="4">
        <v>1390</v>
      </c>
      <c r="M9" s="4">
        <v>1855</v>
      </c>
      <c r="N9" s="4">
        <v>765</v>
      </c>
      <c r="O9" s="4">
        <v>8342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22</v>
      </c>
      <c r="H13" t="s">
        <v>8</v>
      </c>
      <c r="I13" t="s">
        <v>23</v>
      </c>
      <c r="J13" t="s">
        <v>9</v>
      </c>
      <c r="K13" t="s">
        <v>10</v>
      </c>
      <c r="L13" t="s">
        <v>24</v>
      </c>
      <c r="M13" t="s">
        <v>14</v>
      </c>
    </row>
    <row r="14" spans="1:15" x14ac:dyDescent="0.2">
      <c r="A14" t="s">
        <v>25</v>
      </c>
      <c r="B14">
        <v>1</v>
      </c>
      <c r="C14" t="s">
        <v>16</v>
      </c>
      <c r="D14">
        <v>0</v>
      </c>
      <c r="E14">
        <v>1</v>
      </c>
      <c r="F14">
        <v>0</v>
      </c>
      <c r="G14">
        <v>27</v>
      </c>
      <c r="H14">
        <v>27</v>
      </c>
      <c r="I14">
        <v>27</v>
      </c>
      <c r="J14">
        <v>3</v>
      </c>
      <c r="K14">
        <v>3</v>
      </c>
      <c r="L14">
        <v>3</v>
      </c>
      <c r="M14">
        <v>55</v>
      </c>
    </row>
    <row r="15" spans="1:15" x14ac:dyDescent="0.2">
      <c r="A15" t="s">
        <v>25</v>
      </c>
      <c r="B15">
        <v>1</v>
      </c>
      <c r="C15" t="s">
        <v>17</v>
      </c>
      <c r="D15">
        <v>0</v>
      </c>
      <c r="E15">
        <v>1</v>
      </c>
      <c r="F15">
        <v>0</v>
      </c>
      <c r="G15">
        <v>10</v>
      </c>
      <c r="H15">
        <v>10</v>
      </c>
      <c r="I15">
        <v>10</v>
      </c>
      <c r="J15">
        <v>2</v>
      </c>
      <c r="K15">
        <v>2</v>
      </c>
      <c r="L15">
        <v>2</v>
      </c>
      <c r="M15">
        <v>47</v>
      </c>
    </row>
    <row r="16" spans="1:15" x14ac:dyDescent="0.2">
      <c r="A16" t="s">
        <v>25</v>
      </c>
      <c r="B16">
        <v>1</v>
      </c>
      <c r="C16" t="s">
        <v>18</v>
      </c>
      <c r="D16">
        <v>0</v>
      </c>
      <c r="E16">
        <v>1</v>
      </c>
      <c r="F16">
        <v>0</v>
      </c>
      <c r="G16">
        <v>11</v>
      </c>
      <c r="H16">
        <v>11</v>
      </c>
      <c r="I16">
        <v>11</v>
      </c>
      <c r="J16">
        <v>2</v>
      </c>
      <c r="K16">
        <v>2</v>
      </c>
      <c r="L16">
        <v>2</v>
      </c>
      <c r="M16">
        <v>52</v>
      </c>
    </row>
    <row r="17" spans="1:13" x14ac:dyDescent="0.2">
      <c r="A17" t="s">
        <v>25</v>
      </c>
      <c r="B17">
        <v>1</v>
      </c>
      <c r="C17" t="s">
        <v>19</v>
      </c>
      <c r="D17">
        <v>0</v>
      </c>
      <c r="E17">
        <v>1</v>
      </c>
      <c r="F17">
        <v>0</v>
      </c>
      <c r="G17">
        <v>187</v>
      </c>
      <c r="H17">
        <v>187</v>
      </c>
      <c r="I17">
        <v>187</v>
      </c>
      <c r="J17">
        <v>2</v>
      </c>
      <c r="K17">
        <v>2</v>
      </c>
      <c r="L17">
        <v>2</v>
      </c>
      <c r="M17">
        <v>1</v>
      </c>
    </row>
    <row r="18" spans="1:13" x14ac:dyDescent="0.2">
      <c r="A18" t="s">
        <v>25</v>
      </c>
      <c r="B18">
        <v>1</v>
      </c>
      <c r="C18" t="s">
        <v>20</v>
      </c>
      <c r="D18">
        <v>0</v>
      </c>
      <c r="E18">
        <v>1</v>
      </c>
      <c r="F18">
        <v>0</v>
      </c>
      <c r="G18">
        <v>323</v>
      </c>
      <c r="H18">
        <v>323</v>
      </c>
      <c r="I18">
        <v>323</v>
      </c>
      <c r="J18">
        <v>2</v>
      </c>
      <c r="K18">
        <v>2</v>
      </c>
      <c r="L18">
        <v>2</v>
      </c>
      <c r="M18">
        <v>7</v>
      </c>
    </row>
    <row r="19" spans="1:13" x14ac:dyDescent="0.2">
      <c r="A19" t="s">
        <v>25</v>
      </c>
      <c r="B19">
        <v>1</v>
      </c>
      <c r="C19" t="s">
        <v>21</v>
      </c>
      <c r="D19">
        <v>0</v>
      </c>
      <c r="E19">
        <v>1</v>
      </c>
      <c r="F19">
        <v>0</v>
      </c>
      <c r="G19">
        <v>317</v>
      </c>
      <c r="H19">
        <v>317</v>
      </c>
      <c r="I19">
        <v>317</v>
      </c>
      <c r="J19">
        <v>1</v>
      </c>
      <c r="K19">
        <v>1</v>
      </c>
      <c r="L19">
        <v>1</v>
      </c>
      <c r="M19">
        <v>4</v>
      </c>
    </row>
    <row r="20" spans="1:13" x14ac:dyDescent="0.2">
      <c r="A20" t="s">
        <v>25</v>
      </c>
      <c r="B20">
        <v>2</v>
      </c>
      <c r="C20" t="s">
        <v>17</v>
      </c>
      <c r="D20">
        <v>1</v>
      </c>
      <c r="E20">
        <v>5</v>
      </c>
      <c r="F20">
        <v>5</v>
      </c>
      <c r="G20">
        <v>6.4</v>
      </c>
      <c r="H20">
        <v>21</v>
      </c>
      <c r="I20">
        <v>2</v>
      </c>
      <c r="J20">
        <v>1</v>
      </c>
      <c r="K20">
        <v>1</v>
      </c>
      <c r="L20">
        <v>1</v>
      </c>
      <c r="M20">
        <v>346</v>
      </c>
    </row>
    <row r="21" spans="1:13" x14ac:dyDescent="0.2">
      <c r="A21" t="s">
        <v>25</v>
      </c>
      <c r="B21">
        <v>3</v>
      </c>
      <c r="C21" t="s">
        <v>16</v>
      </c>
      <c r="D21">
        <v>13</v>
      </c>
      <c r="E21">
        <v>65</v>
      </c>
      <c r="F21">
        <v>65</v>
      </c>
      <c r="G21">
        <v>324.39999999999998</v>
      </c>
      <c r="H21">
        <v>631</v>
      </c>
      <c r="I21">
        <v>2</v>
      </c>
      <c r="J21">
        <v>1</v>
      </c>
      <c r="K21">
        <v>2</v>
      </c>
      <c r="L21">
        <v>1</v>
      </c>
      <c r="M21">
        <v>765</v>
      </c>
    </row>
    <row r="23" spans="1:13" x14ac:dyDescent="0.2">
      <c r="A23" t="s">
        <v>26</v>
      </c>
      <c r="B23">
        <v>1</v>
      </c>
      <c r="C23" t="s">
        <v>16</v>
      </c>
      <c r="D23">
        <v>0</v>
      </c>
      <c r="E23">
        <v>1</v>
      </c>
      <c r="F23">
        <v>0</v>
      </c>
      <c r="G23">
        <v>15</v>
      </c>
      <c r="H23">
        <v>15</v>
      </c>
      <c r="I23">
        <v>15</v>
      </c>
      <c r="J23">
        <v>1</v>
      </c>
      <c r="K23">
        <v>1</v>
      </c>
      <c r="L23">
        <v>1</v>
      </c>
      <c r="M23">
        <v>113</v>
      </c>
    </row>
    <row r="24" spans="1:13" x14ac:dyDescent="0.2">
      <c r="A24" t="s">
        <v>26</v>
      </c>
      <c r="B24">
        <v>1</v>
      </c>
      <c r="C24" t="s">
        <v>17</v>
      </c>
      <c r="D24">
        <v>0</v>
      </c>
      <c r="E24">
        <v>1</v>
      </c>
      <c r="F24">
        <v>0</v>
      </c>
      <c r="G24">
        <v>7</v>
      </c>
      <c r="H24">
        <v>7</v>
      </c>
      <c r="I24">
        <v>7</v>
      </c>
      <c r="J24">
        <v>1</v>
      </c>
      <c r="K24">
        <v>1</v>
      </c>
      <c r="L24">
        <v>1</v>
      </c>
      <c r="M24">
        <v>111</v>
      </c>
    </row>
    <row r="25" spans="1:13" x14ac:dyDescent="0.2">
      <c r="A25" t="s">
        <v>26</v>
      </c>
      <c r="B25">
        <v>1</v>
      </c>
      <c r="C25" t="s">
        <v>18</v>
      </c>
      <c r="D25">
        <v>0</v>
      </c>
      <c r="E25">
        <v>1</v>
      </c>
      <c r="F25">
        <v>0</v>
      </c>
      <c r="G25">
        <v>7</v>
      </c>
      <c r="H25">
        <v>7</v>
      </c>
      <c r="I25">
        <v>7</v>
      </c>
      <c r="J25">
        <v>1</v>
      </c>
      <c r="K25">
        <v>1</v>
      </c>
      <c r="L25">
        <v>1</v>
      </c>
      <c r="M25">
        <v>113</v>
      </c>
    </row>
    <row r="26" spans="1:13" x14ac:dyDescent="0.2">
      <c r="A26" t="s">
        <v>26</v>
      </c>
      <c r="B26">
        <v>1</v>
      </c>
      <c r="C26" t="s">
        <v>19</v>
      </c>
      <c r="D26">
        <v>0</v>
      </c>
      <c r="E26">
        <v>1</v>
      </c>
      <c r="F26">
        <v>0</v>
      </c>
      <c r="G26">
        <v>186</v>
      </c>
      <c r="H26">
        <v>186</v>
      </c>
      <c r="I26">
        <v>186</v>
      </c>
      <c r="J26">
        <v>1</v>
      </c>
      <c r="K26">
        <v>1</v>
      </c>
      <c r="L26">
        <v>1</v>
      </c>
      <c r="M26">
        <v>13</v>
      </c>
    </row>
    <row r="27" spans="1:13" x14ac:dyDescent="0.2">
      <c r="A27" t="s">
        <v>26</v>
      </c>
      <c r="B27">
        <v>1</v>
      </c>
      <c r="C27" t="s">
        <v>20</v>
      </c>
      <c r="D27">
        <v>0</v>
      </c>
      <c r="E27">
        <v>1</v>
      </c>
      <c r="F27">
        <v>0</v>
      </c>
      <c r="G27">
        <v>147</v>
      </c>
      <c r="H27">
        <v>147</v>
      </c>
      <c r="I27">
        <v>147</v>
      </c>
      <c r="J27">
        <v>1</v>
      </c>
      <c r="K27">
        <v>1</v>
      </c>
      <c r="L27">
        <v>1</v>
      </c>
      <c r="M27">
        <v>7</v>
      </c>
    </row>
    <row r="28" spans="1:13" x14ac:dyDescent="0.2">
      <c r="A28" t="s">
        <v>26</v>
      </c>
      <c r="B28">
        <v>1</v>
      </c>
      <c r="C28" t="s">
        <v>21</v>
      </c>
      <c r="D28">
        <v>0</v>
      </c>
      <c r="E28">
        <v>1</v>
      </c>
      <c r="F28">
        <v>0</v>
      </c>
      <c r="G28">
        <v>317</v>
      </c>
      <c r="H28">
        <v>317</v>
      </c>
      <c r="I28">
        <v>317</v>
      </c>
      <c r="J28">
        <v>1</v>
      </c>
      <c r="K28">
        <v>1</v>
      </c>
      <c r="L28">
        <v>1</v>
      </c>
      <c r="M28">
        <v>8</v>
      </c>
    </row>
    <row r="29" spans="1:13" x14ac:dyDescent="0.2">
      <c r="A29" t="s">
        <v>26</v>
      </c>
      <c r="B29">
        <v>2</v>
      </c>
      <c r="C29" t="s">
        <v>17</v>
      </c>
      <c r="D29">
        <v>1</v>
      </c>
      <c r="E29">
        <v>5</v>
      </c>
      <c r="F29">
        <v>5</v>
      </c>
      <c r="G29">
        <v>28.8</v>
      </c>
      <c r="H29">
        <v>84</v>
      </c>
      <c r="I29">
        <v>3</v>
      </c>
      <c r="J29">
        <v>1</v>
      </c>
      <c r="K29">
        <v>2</v>
      </c>
      <c r="L29">
        <v>1</v>
      </c>
      <c r="M29">
        <v>438</v>
      </c>
    </row>
    <row r="30" spans="1:13" x14ac:dyDescent="0.2">
      <c r="A30" t="s">
        <v>26</v>
      </c>
      <c r="B30">
        <v>3</v>
      </c>
      <c r="C30" t="s">
        <v>16</v>
      </c>
      <c r="D30">
        <v>13</v>
      </c>
      <c r="E30">
        <v>65</v>
      </c>
      <c r="F30">
        <v>65</v>
      </c>
      <c r="G30">
        <v>320.23076923100001</v>
      </c>
      <c r="H30">
        <v>572</v>
      </c>
      <c r="I30">
        <v>4</v>
      </c>
      <c r="J30">
        <v>1</v>
      </c>
      <c r="K30">
        <v>2</v>
      </c>
      <c r="L30">
        <v>1</v>
      </c>
      <c r="M30">
        <v>1529</v>
      </c>
    </row>
    <row r="32" spans="1:13" x14ac:dyDescent="0.2">
      <c r="A32" t="s">
        <v>27</v>
      </c>
      <c r="B32">
        <v>1</v>
      </c>
      <c r="C32" t="s">
        <v>16</v>
      </c>
      <c r="D32">
        <v>0</v>
      </c>
      <c r="E32">
        <v>1</v>
      </c>
      <c r="F32">
        <v>0</v>
      </c>
      <c r="G32">
        <v>7</v>
      </c>
      <c r="H32">
        <v>7</v>
      </c>
      <c r="I32">
        <v>7</v>
      </c>
      <c r="J32">
        <v>1</v>
      </c>
      <c r="K32">
        <v>1</v>
      </c>
      <c r="L32">
        <v>1</v>
      </c>
      <c r="M32">
        <v>128</v>
      </c>
    </row>
    <row r="33" spans="1:13" x14ac:dyDescent="0.2">
      <c r="A33" t="s">
        <v>27</v>
      </c>
      <c r="B33">
        <v>1</v>
      </c>
      <c r="C33" t="s">
        <v>17</v>
      </c>
      <c r="D33">
        <v>0</v>
      </c>
      <c r="E33">
        <v>1</v>
      </c>
      <c r="F33">
        <v>0</v>
      </c>
      <c r="G33">
        <v>14</v>
      </c>
      <c r="H33">
        <v>14</v>
      </c>
      <c r="I33">
        <v>14</v>
      </c>
      <c r="J33">
        <v>1</v>
      </c>
      <c r="K33">
        <v>1</v>
      </c>
      <c r="L33">
        <v>1</v>
      </c>
      <c r="M33">
        <v>120</v>
      </c>
    </row>
    <row r="34" spans="1:13" x14ac:dyDescent="0.2">
      <c r="A34" t="s">
        <v>27</v>
      </c>
      <c r="B34">
        <v>1</v>
      </c>
      <c r="C34" t="s">
        <v>18</v>
      </c>
      <c r="D34">
        <v>0</v>
      </c>
      <c r="E34">
        <v>1</v>
      </c>
      <c r="F34">
        <v>0</v>
      </c>
      <c r="G34">
        <v>17</v>
      </c>
      <c r="H34">
        <v>17</v>
      </c>
      <c r="I34">
        <v>17</v>
      </c>
      <c r="J34">
        <v>2</v>
      </c>
      <c r="K34">
        <v>2</v>
      </c>
      <c r="L34">
        <v>2</v>
      </c>
      <c r="M34">
        <v>102</v>
      </c>
    </row>
    <row r="35" spans="1:13" x14ac:dyDescent="0.2">
      <c r="A35" t="s">
        <v>27</v>
      </c>
      <c r="B35">
        <v>1</v>
      </c>
      <c r="C35" t="s">
        <v>19</v>
      </c>
      <c r="D35">
        <v>0</v>
      </c>
      <c r="E35">
        <v>1</v>
      </c>
      <c r="F35">
        <v>0</v>
      </c>
      <c r="G35">
        <v>185</v>
      </c>
      <c r="H35">
        <v>185</v>
      </c>
      <c r="I35">
        <v>185</v>
      </c>
      <c r="J35">
        <v>2</v>
      </c>
      <c r="K35">
        <v>2</v>
      </c>
      <c r="L35">
        <v>2</v>
      </c>
      <c r="M35">
        <v>8</v>
      </c>
    </row>
    <row r="36" spans="1:13" x14ac:dyDescent="0.2">
      <c r="A36" t="s">
        <v>27</v>
      </c>
      <c r="B36">
        <v>1</v>
      </c>
      <c r="C36" t="s">
        <v>20</v>
      </c>
      <c r="D36">
        <v>0</v>
      </c>
      <c r="E36">
        <v>1</v>
      </c>
      <c r="F36">
        <v>0</v>
      </c>
      <c r="G36">
        <v>316</v>
      </c>
      <c r="H36">
        <v>316</v>
      </c>
      <c r="I36">
        <v>316</v>
      </c>
      <c r="J36">
        <v>2</v>
      </c>
      <c r="K36">
        <v>2</v>
      </c>
      <c r="L36">
        <v>2</v>
      </c>
      <c r="M36">
        <v>9</v>
      </c>
    </row>
    <row r="37" spans="1:13" x14ac:dyDescent="0.2">
      <c r="A37" t="s">
        <v>27</v>
      </c>
      <c r="B37">
        <v>1</v>
      </c>
      <c r="C37" t="s">
        <v>21</v>
      </c>
      <c r="D37">
        <v>0</v>
      </c>
      <c r="E37">
        <v>1</v>
      </c>
      <c r="F37">
        <v>0</v>
      </c>
      <c r="G37">
        <v>317</v>
      </c>
      <c r="H37">
        <v>317</v>
      </c>
      <c r="I37">
        <v>317</v>
      </c>
      <c r="J37">
        <v>1</v>
      </c>
      <c r="K37">
        <v>1</v>
      </c>
      <c r="L37">
        <v>1</v>
      </c>
      <c r="M37">
        <v>6</v>
      </c>
    </row>
    <row r="38" spans="1:13" x14ac:dyDescent="0.2">
      <c r="A38" t="s">
        <v>27</v>
      </c>
      <c r="B38">
        <v>2</v>
      </c>
      <c r="C38" t="s">
        <v>17</v>
      </c>
      <c r="D38">
        <v>1</v>
      </c>
      <c r="E38">
        <v>5</v>
      </c>
      <c r="F38">
        <v>5</v>
      </c>
      <c r="G38">
        <v>29.2</v>
      </c>
      <c r="H38">
        <v>82</v>
      </c>
      <c r="I38">
        <v>10</v>
      </c>
      <c r="J38">
        <v>1</v>
      </c>
      <c r="K38">
        <v>2</v>
      </c>
      <c r="L38">
        <v>1</v>
      </c>
      <c r="M38">
        <v>622</v>
      </c>
    </row>
    <row r="39" spans="1:13" x14ac:dyDescent="0.2">
      <c r="A39" t="s">
        <v>27</v>
      </c>
      <c r="B39">
        <v>3</v>
      </c>
      <c r="C39" t="s">
        <v>16</v>
      </c>
      <c r="D39">
        <v>13</v>
      </c>
      <c r="E39">
        <v>65</v>
      </c>
      <c r="F39">
        <v>65</v>
      </c>
      <c r="G39">
        <v>339.89230769199997</v>
      </c>
      <c r="H39">
        <v>876</v>
      </c>
      <c r="I39">
        <v>2</v>
      </c>
      <c r="J39">
        <v>1</v>
      </c>
      <c r="K39">
        <v>2</v>
      </c>
      <c r="L39">
        <v>1</v>
      </c>
      <c r="M39">
        <v>1312</v>
      </c>
    </row>
    <row r="41" spans="1:13" x14ac:dyDescent="0.2">
      <c r="A41" t="s">
        <v>28</v>
      </c>
      <c r="B41">
        <v>1</v>
      </c>
      <c r="C41" t="s">
        <v>16</v>
      </c>
      <c r="D41">
        <v>1</v>
      </c>
      <c r="E41">
        <v>0</v>
      </c>
      <c r="F41">
        <v>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107</v>
      </c>
    </row>
    <row r="42" spans="1:13" x14ac:dyDescent="0.2">
      <c r="A42" t="s">
        <v>28</v>
      </c>
      <c r="B42">
        <v>1</v>
      </c>
      <c r="C42" t="s">
        <v>17</v>
      </c>
      <c r="D42">
        <v>1</v>
      </c>
      <c r="E42">
        <v>0</v>
      </c>
      <c r="F42">
        <v>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100</v>
      </c>
    </row>
    <row r="43" spans="1:13" x14ac:dyDescent="0.2">
      <c r="A43" t="s">
        <v>28</v>
      </c>
      <c r="B43">
        <v>1</v>
      </c>
      <c r="C43" t="s">
        <v>18</v>
      </c>
      <c r="D43">
        <v>1</v>
      </c>
      <c r="E43">
        <v>0</v>
      </c>
      <c r="F43">
        <v>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91</v>
      </c>
    </row>
    <row r="44" spans="1:13" x14ac:dyDescent="0.2">
      <c r="A44" t="s">
        <v>28</v>
      </c>
      <c r="B44">
        <v>1</v>
      </c>
      <c r="C44" t="s">
        <v>19</v>
      </c>
      <c r="D44">
        <v>1</v>
      </c>
      <c r="E44">
        <v>0</v>
      </c>
      <c r="F44">
        <v>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11</v>
      </c>
    </row>
    <row r="45" spans="1:13" x14ac:dyDescent="0.2">
      <c r="A45" t="s">
        <v>28</v>
      </c>
      <c r="B45">
        <v>1</v>
      </c>
      <c r="C45" t="s">
        <v>20</v>
      </c>
      <c r="D45">
        <v>1</v>
      </c>
      <c r="E45">
        <v>0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10</v>
      </c>
    </row>
    <row r="46" spans="1:13" x14ac:dyDescent="0.2">
      <c r="A46" t="s">
        <v>28</v>
      </c>
      <c r="B46">
        <v>1</v>
      </c>
      <c r="C46" t="s">
        <v>21</v>
      </c>
      <c r="D46">
        <v>1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</row>
    <row r="47" spans="1:13" x14ac:dyDescent="0.2">
      <c r="A47" t="s">
        <v>28</v>
      </c>
      <c r="B47">
        <v>2</v>
      </c>
      <c r="C47" t="s">
        <v>17</v>
      </c>
      <c r="D47">
        <v>1</v>
      </c>
      <c r="E47">
        <v>5</v>
      </c>
      <c r="F47">
        <v>5</v>
      </c>
      <c r="G47">
        <v>16.8</v>
      </c>
      <c r="H47">
        <v>25</v>
      </c>
      <c r="I47">
        <v>4</v>
      </c>
      <c r="J47">
        <v>1</v>
      </c>
      <c r="K47">
        <v>1</v>
      </c>
      <c r="L47">
        <v>1</v>
      </c>
      <c r="M47">
        <v>386</v>
      </c>
    </row>
    <row r="48" spans="1:13" x14ac:dyDescent="0.2">
      <c r="A48" t="s">
        <v>28</v>
      </c>
      <c r="B48">
        <v>3</v>
      </c>
      <c r="C48" t="s">
        <v>16</v>
      </c>
      <c r="D48">
        <v>13</v>
      </c>
      <c r="E48">
        <v>65</v>
      </c>
      <c r="F48">
        <v>65</v>
      </c>
      <c r="G48">
        <v>334.69230769199999</v>
      </c>
      <c r="H48">
        <v>899</v>
      </c>
      <c r="I48">
        <v>4</v>
      </c>
      <c r="J48">
        <v>1</v>
      </c>
      <c r="K48">
        <v>2</v>
      </c>
      <c r="L48">
        <v>1</v>
      </c>
      <c r="M48">
        <v>1328</v>
      </c>
    </row>
    <row r="50" spans="1:13" x14ac:dyDescent="0.2">
      <c r="A50" t="s">
        <v>29</v>
      </c>
      <c r="B50">
        <v>1</v>
      </c>
      <c r="C50" t="s">
        <v>16</v>
      </c>
      <c r="D50">
        <v>0</v>
      </c>
      <c r="E50">
        <v>1</v>
      </c>
      <c r="F50">
        <v>0</v>
      </c>
      <c r="G50">
        <v>11</v>
      </c>
      <c r="H50">
        <v>11</v>
      </c>
      <c r="I50">
        <v>11</v>
      </c>
      <c r="J50">
        <v>2</v>
      </c>
      <c r="K50">
        <v>2</v>
      </c>
      <c r="L50">
        <v>2</v>
      </c>
      <c r="M50">
        <v>137</v>
      </c>
    </row>
    <row r="51" spans="1:13" x14ac:dyDescent="0.2">
      <c r="A51" t="s">
        <v>29</v>
      </c>
      <c r="B51">
        <v>1</v>
      </c>
      <c r="C51" t="s">
        <v>17</v>
      </c>
      <c r="D51">
        <v>0</v>
      </c>
      <c r="E51">
        <v>1</v>
      </c>
      <c r="F51">
        <v>0</v>
      </c>
      <c r="G51">
        <v>11</v>
      </c>
      <c r="H51">
        <v>11</v>
      </c>
      <c r="I51">
        <v>11</v>
      </c>
      <c r="J51">
        <v>2</v>
      </c>
      <c r="K51">
        <v>2</v>
      </c>
      <c r="L51">
        <v>2</v>
      </c>
      <c r="M51">
        <v>125</v>
      </c>
    </row>
    <row r="52" spans="1:13" x14ac:dyDescent="0.2">
      <c r="A52" t="s">
        <v>29</v>
      </c>
      <c r="B52">
        <v>1</v>
      </c>
      <c r="C52" t="s">
        <v>18</v>
      </c>
      <c r="D52">
        <v>0</v>
      </c>
      <c r="E52">
        <v>1</v>
      </c>
      <c r="F52">
        <v>0</v>
      </c>
      <c r="G52">
        <v>19</v>
      </c>
      <c r="H52">
        <v>19</v>
      </c>
      <c r="I52">
        <v>19</v>
      </c>
      <c r="J52">
        <v>2</v>
      </c>
      <c r="K52">
        <v>2</v>
      </c>
      <c r="L52">
        <v>2</v>
      </c>
      <c r="M52">
        <v>128</v>
      </c>
    </row>
    <row r="53" spans="1:13" x14ac:dyDescent="0.2">
      <c r="A53" t="s">
        <v>29</v>
      </c>
      <c r="B53">
        <v>1</v>
      </c>
      <c r="C53" t="s">
        <v>19</v>
      </c>
      <c r="D53">
        <v>0</v>
      </c>
      <c r="E53">
        <v>1</v>
      </c>
      <c r="F53">
        <v>0</v>
      </c>
      <c r="G53">
        <v>318</v>
      </c>
      <c r="H53">
        <v>318</v>
      </c>
      <c r="I53">
        <v>318</v>
      </c>
      <c r="J53">
        <v>3</v>
      </c>
      <c r="K53">
        <v>3</v>
      </c>
      <c r="L53">
        <v>3</v>
      </c>
      <c r="M53">
        <v>7</v>
      </c>
    </row>
    <row r="54" spans="1:13" x14ac:dyDescent="0.2">
      <c r="A54" t="s">
        <v>29</v>
      </c>
      <c r="B54">
        <v>1</v>
      </c>
      <c r="C54" t="s">
        <v>20</v>
      </c>
      <c r="D54">
        <v>0</v>
      </c>
      <c r="E54">
        <v>1</v>
      </c>
      <c r="F54">
        <v>0</v>
      </c>
      <c r="G54">
        <v>319</v>
      </c>
      <c r="H54">
        <v>319</v>
      </c>
      <c r="I54">
        <v>319</v>
      </c>
      <c r="J54">
        <v>2</v>
      </c>
      <c r="K54">
        <v>2</v>
      </c>
      <c r="L54">
        <v>2</v>
      </c>
      <c r="M54">
        <v>9</v>
      </c>
    </row>
    <row r="55" spans="1:13" x14ac:dyDescent="0.2">
      <c r="A55" t="s">
        <v>29</v>
      </c>
      <c r="B55">
        <v>1</v>
      </c>
      <c r="C55" t="s">
        <v>21</v>
      </c>
      <c r="D55">
        <v>0</v>
      </c>
      <c r="E55">
        <v>1</v>
      </c>
      <c r="F55">
        <v>0</v>
      </c>
      <c r="G55">
        <v>543</v>
      </c>
      <c r="H55">
        <v>543</v>
      </c>
      <c r="I55">
        <v>543</v>
      </c>
      <c r="J55">
        <v>1</v>
      </c>
      <c r="K55">
        <v>1</v>
      </c>
      <c r="L55">
        <v>1</v>
      </c>
      <c r="M55">
        <v>3</v>
      </c>
    </row>
    <row r="56" spans="1:13" x14ac:dyDescent="0.2">
      <c r="A56" t="s">
        <v>29</v>
      </c>
      <c r="B56">
        <v>2</v>
      </c>
      <c r="C56" t="s">
        <v>17</v>
      </c>
      <c r="D56">
        <v>1</v>
      </c>
      <c r="E56">
        <v>5</v>
      </c>
      <c r="F56">
        <v>5</v>
      </c>
      <c r="G56">
        <v>11.2</v>
      </c>
      <c r="H56">
        <v>24</v>
      </c>
      <c r="I56">
        <v>4</v>
      </c>
      <c r="J56">
        <v>1</v>
      </c>
      <c r="K56">
        <v>1</v>
      </c>
      <c r="L56">
        <v>1</v>
      </c>
      <c r="M56">
        <v>595</v>
      </c>
    </row>
    <row r="57" spans="1:13" x14ac:dyDescent="0.2">
      <c r="A57" t="s">
        <v>29</v>
      </c>
      <c r="B57">
        <v>3</v>
      </c>
      <c r="C57" t="s">
        <v>16</v>
      </c>
      <c r="D57">
        <v>13</v>
      </c>
      <c r="E57">
        <v>64</v>
      </c>
      <c r="F57">
        <v>65</v>
      </c>
      <c r="G57">
        <v>331</v>
      </c>
      <c r="H57">
        <v>633</v>
      </c>
      <c r="I57">
        <v>4</v>
      </c>
      <c r="J57">
        <v>1</v>
      </c>
      <c r="K57">
        <v>2</v>
      </c>
      <c r="L57">
        <v>1</v>
      </c>
      <c r="M57">
        <v>1855</v>
      </c>
    </row>
    <row r="59" spans="1:13" x14ac:dyDescent="0.2">
      <c r="A59" t="s">
        <v>30</v>
      </c>
      <c r="B59">
        <v>1</v>
      </c>
      <c r="C59" t="s">
        <v>16</v>
      </c>
      <c r="D59">
        <v>0</v>
      </c>
      <c r="E59">
        <v>1</v>
      </c>
      <c r="F59">
        <v>0</v>
      </c>
      <c r="G59">
        <v>12</v>
      </c>
      <c r="H59">
        <v>12</v>
      </c>
      <c r="I59">
        <v>12</v>
      </c>
      <c r="J59">
        <v>2</v>
      </c>
      <c r="K59">
        <v>2</v>
      </c>
      <c r="L59">
        <v>2</v>
      </c>
      <c r="M59">
        <v>118</v>
      </c>
    </row>
    <row r="60" spans="1:13" x14ac:dyDescent="0.2">
      <c r="A60" t="s">
        <v>30</v>
      </c>
      <c r="B60">
        <v>1</v>
      </c>
      <c r="C60" t="s">
        <v>17</v>
      </c>
      <c r="D60">
        <v>0</v>
      </c>
      <c r="E60">
        <v>1</v>
      </c>
      <c r="F60">
        <v>0</v>
      </c>
      <c r="G60">
        <v>14</v>
      </c>
      <c r="H60">
        <v>14</v>
      </c>
      <c r="I60">
        <v>14</v>
      </c>
      <c r="J60">
        <v>3</v>
      </c>
      <c r="K60">
        <v>3</v>
      </c>
      <c r="L60">
        <v>3</v>
      </c>
      <c r="M60">
        <v>109</v>
      </c>
    </row>
    <row r="61" spans="1:13" x14ac:dyDescent="0.2">
      <c r="A61" t="s">
        <v>30</v>
      </c>
      <c r="B61">
        <v>1</v>
      </c>
      <c r="C61" t="s">
        <v>18</v>
      </c>
      <c r="D61">
        <v>0</v>
      </c>
      <c r="E61">
        <v>1</v>
      </c>
      <c r="F61">
        <v>0</v>
      </c>
      <c r="G61">
        <v>11</v>
      </c>
      <c r="H61">
        <v>11</v>
      </c>
      <c r="I61">
        <v>11</v>
      </c>
      <c r="J61">
        <v>2</v>
      </c>
      <c r="K61">
        <v>2</v>
      </c>
      <c r="L61">
        <v>2</v>
      </c>
      <c r="M61">
        <v>103</v>
      </c>
    </row>
    <row r="62" spans="1:13" x14ac:dyDescent="0.2">
      <c r="A62" t="s">
        <v>30</v>
      </c>
      <c r="B62">
        <v>1</v>
      </c>
      <c r="C62" t="s">
        <v>19</v>
      </c>
      <c r="D62">
        <v>0</v>
      </c>
      <c r="E62">
        <v>1</v>
      </c>
      <c r="F62">
        <v>0</v>
      </c>
      <c r="G62">
        <v>48</v>
      </c>
      <c r="H62">
        <v>48</v>
      </c>
      <c r="I62">
        <v>48</v>
      </c>
      <c r="J62">
        <v>1</v>
      </c>
      <c r="K62">
        <v>1</v>
      </c>
      <c r="L62">
        <v>1</v>
      </c>
      <c r="M62">
        <v>13</v>
      </c>
    </row>
    <row r="63" spans="1:13" x14ac:dyDescent="0.2">
      <c r="A63" t="s">
        <v>30</v>
      </c>
      <c r="B63">
        <v>1</v>
      </c>
      <c r="C63" t="s">
        <v>20</v>
      </c>
      <c r="D63">
        <v>0</v>
      </c>
      <c r="E63">
        <v>1</v>
      </c>
      <c r="F63">
        <v>0</v>
      </c>
      <c r="G63">
        <v>154</v>
      </c>
      <c r="H63">
        <v>154</v>
      </c>
      <c r="I63">
        <v>154</v>
      </c>
      <c r="J63">
        <v>1</v>
      </c>
      <c r="K63">
        <v>1</v>
      </c>
      <c r="L63">
        <v>1</v>
      </c>
      <c r="M63">
        <v>11</v>
      </c>
    </row>
    <row r="64" spans="1:13" x14ac:dyDescent="0.2">
      <c r="A64" t="s">
        <v>30</v>
      </c>
      <c r="B64">
        <v>1</v>
      </c>
      <c r="C64" t="s">
        <v>21</v>
      </c>
      <c r="D64">
        <v>0</v>
      </c>
      <c r="E64">
        <v>1</v>
      </c>
      <c r="F64">
        <v>0</v>
      </c>
      <c r="G64">
        <v>544</v>
      </c>
      <c r="H64">
        <v>544</v>
      </c>
      <c r="I64">
        <v>544</v>
      </c>
      <c r="J64">
        <v>1</v>
      </c>
      <c r="K64">
        <v>1</v>
      </c>
      <c r="L64">
        <v>1</v>
      </c>
      <c r="M64">
        <v>4</v>
      </c>
    </row>
    <row r="65" spans="1:13" x14ac:dyDescent="0.2">
      <c r="A65" t="s">
        <v>30</v>
      </c>
      <c r="B65">
        <v>2</v>
      </c>
      <c r="C65" t="s">
        <v>17</v>
      </c>
      <c r="D65">
        <v>1</v>
      </c>
      <c r="E65">
        <v>5</v>
      </c>
      <c r="F65">
        <v>5</v>
      </c>
      <c r="G65">
        <v>11.8</v>
      </c>
      <c r="H65">
        <v>21</v>
      </c>
      <c r="I65">
        <v>4</v>
      </c>
      <c r="J65">
        <v>1</v>
      </c>
      <c r="K65">
        <v>1</v>
      </c>
      <c r="L65">
        <v>1</v>
      </c>
      <c r="M65">
        <v>432</v>
      </c>
    </row>
    <row r="66" spans="1:13" x14ac:dyDescent="0.2">
      <c r="A66" t="s">
        <v>30</v>
      </c>
      <c r="B66">
        <v>3</v>
      </c>
      <c r="C66" t="s">
        <v>16</v>
      </c>
      <c r="D66">
        <v>13</v>
      </c>
      <c r="E66">
        <v>65</v>
      </c>
      <c r="F66">
        <v>65</v>
      </c>
      <c r="G66">
        <v>338.61538461499998</v>
      </c>
      <c r="H66">
        <v>879</v>
      </c>
      <c r="I66">
        <v>3</v>
      </c>
      <c r="J66">
        <v>1</v>
      </c>
      <c r="K66">
        <v>3</v>
      </c>
      <c r="L66">
        <v>1</v>
      </c>
      <c r="M66">
        <v>1553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E82D-1D26-4A49-8BFC-08FBC9851FE9}">
  <dimension ref="A1:O102"/>
  <sheetViews>
    <sheetView workbookViewId="0">
      <selection activeCell="Q41" sqref="Q4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9</v>
      </c>
      <c r="F2">
        <v>9</v>
      </c>
      <c r="G2">
        <v>20.692307692300002</v>
      </c>
      <c r="H2">
        <v>29.888888888899999</v>
      </c>
      <c r="I2">
        <v>27</v>
      </c>
      <c r="J2">
        <v>1</v>
      </c>
      <c r="K2">
        <v>2</v>
      </c>
      <c r="L2">
        <v>141</v>
      </c>
      <c r="M2">
        <v>193</v>
      </c>
      <c r="N2">
        <v>0</v>
      </c>
      <c r="O2">
        <v>1412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9</v>
      </c>
      <c r="F3">
        <v>9</v>
      </c>
      <c r="G3">
        <v>19.5454545455</v>
      </c>
      <c r="H3">
        <v>47.777777777799997</v>
      </c>
      <c r="I3">
        <v>47</v>
      </c>
      <c r="J3">
        <v>2</v>
      </c>
      <c r="K3">
        <v>4</v>
      </c>
      <c r="L3">
        <v>132</v>
      </c>
      <c r="M3">
        <v>171</v>
      </c>
      <c r="N3">
        <v>0</v>
      </c>
      <c r="O3">
        <v>1322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9</v>
      </c>
      <c r="F4">
        <v>9</v>
      </c>
      <c r="G4">
        <v>17.266666666700001</v>
      </c>
      <c r="H4">
        <v>28.777777777800001</v>
      </c>
      <c r="I4">
        <v>26</v>
      </c>
      <c r="J4">
        <v>1</v>
      </c>
      <c r="K4">
        <v>3</v>
      </c>
      <c r="L4">
        <v>147</v>
      </c>
      <c r="M4">
        <v>181</v>
      </c>
      <c r="N4">
        <v>73</v>
      </c>
      <c r="O4">
        <v>1479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7</v>
      </c>
      <c r="F5">
        <v>9</v>
      </c>
      <c r="G5">
        <v>164</v>
      </c>
      <c r="H5">
        <v>281.14285714300001</v>
      </c>
      <c r="I5">
        <v>187</v>
      </c>
      <c r="J5">
        <v>1</v>
      </c>
      <c r="K5">
        <v>3</v>
      </c>
      <c r="L5">
        <v>8</v>
      </c>
      <c r="M5">
        <v>16</v>
      </c>
      <c r="N5">
        <v>0</v>
      </c>
      <c r="O5">
        <v>80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9</v>
      </c>
      <c r="F6">
        <v>9</v>
      </c>
      <c r="G6">
        <v>221.8</v>
      </c>
      <c r="H6">
        <v>369.66666666700002</v>
      </c>
      <c r="I6">
        <v>203</v>
      </c>
      <c r="J6">
        <v>1</v>
      </c>
      <c r="K6">
        <v>3</v>
      </c>
      <c r="L6">
        <v>12</v>
      </c>
      <c r="M6">
        <v>20</v>
      </c>
      <c r="N6">
        <v>0</v>
      </c>
      <c r="O6">
        <v>120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9</v>
      </c>
      <c r="F7">
        <v>9</v>
      </c>
      <c r="G7">
        <v>347.58333333299998</v>
      </c>
      <c r="H7">
        <v>463.444444444</v>
      </c>
      <c r="I7">
        <v>631</v>
      </c>
      <c r="J7">
        <v>1</v>
      </c>
      <c r="K7">
        <v>2</v>
      </c>
      <c r="L7">
        <v>5</v>
      </c>
      <c r="M7">
        <v>12</v>
      </c>
      <c r="N7">
        <v>0</v>
      </c>
      <c r="O7">
        <v>57</v>
      </c>
    </row>
    <row r="8" spans="1:15" s="5" customFormat="1" x14ac:dyDescent="0.2">
      <c r="A8" s="5" t="s">
        <v>15</v>
      </c>
      <c r="B8" s="5">
        <v>2</v>
      </c>
      <c r="C8" s="5" t="s">
        <v>17</v>
      </c>
      <c r="D8" s="5">
        <v>7</v>
      </c>
      <c r="E8" s="5">
        <v>63</v>
      </c>
      <c r="F8" s="5">
        <v>63</v>
      </c>
      <c r="G8" s="5">
        <v>77.583333333300004</v>
      </c>
      <c r="H8" s="5">
        <v>118.222222222</v>
      </c>
      <c r="I8" s="5">
        <v>247</v>
      </c>
      <c r="J8" s="5">
        <v>1</v>
      </c>
      <c r="K8" s="5">
        <v>3</v>
      </c>
      <c r="L8" s="5">
        <v>951</v>
      </c>
      <c r="M8" s="5">
        <v>1337</v>
      </c>
      <c r="N8" s="5">
        <v>303</v>
      </c>
      <c r="O8" s="5">
        <v>9518</v>
      </c>
    </row>
    <row r="9" spans="1:15" s="4" customFormat="1" x14ac:dyDescent="0.2">
      <c r="A9" s="4" t="s">
        <v>15</v>
      </c>
      <c r="B9" s="4">
        <v>3</v>
      </c>
      <c r="C9" s="4" t="s">
        <v>16</v>
      </c>
      <c r="D9" s="4">
        <v>91</v>
      </c>
      <c r="E9" s="4">
        <v>646</v>
      </c>
      <c r="F9" s="4">
        <v>819</v>
      </c>
      <c r="G9" s="4">
        <v>257.124711316</v>
      </c>
      <c r="H9" s="4">
        <v>344.69040247700002</v>
      </c>
      <c r="I9" s="4">
        <v>892</v>
      </c>
      <c r="J9" s="4">
        <v>1</v>
      </c>
      <c r="K9" s="4">
        <v>4</v>
      </c>
      <c r="L9" s="4">
        <v>1819</v>
      </c>
      <c r="M9" s="4">
        <v>2936</v>
      </c>
      <c r="N9" s="4">
        <v>414</v>
      </c>
      <c r="O9" s="4">
        <v>18194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22</v>
      </c>
      <c r="H13" t="s">
        <v>8</v>
      </c>
      <c r="I13" t="s">
        <v>23</v>
      </c>
      <c r="J13" t="s">
        <v>9</v>
      </c>
      <c r="K13" t="s">
        <v>10</v>
      </c>
      <c r="L13" t="s">
        <v>24</v>
      </c>
      <c r="M13" t="s">
        <v>14</v>
      </c>
    </row>
    <row r="14" spans="1:15" x14ac:dyDescent="0.2">
      <c r="A14" t="s">
        <v>65</v>
      </c>
      <c r="B14">
        <v>1</v>
      </c>
      <c r="C14" t="s">
        <v>16</v>
      </c>
      <c r="D14">
        <v>0</v>
      </c>
      <c r="E14">
        <v>1</v>
      </c>
      <c r="F14">
        <v>0</v>
      </c>
      <c r="G14">
        <v>24</v>
      </c>
      <c r="H14">
        <v>24</v>
      </c>
      <c r="I14">
        <v>24</v>
      </c>
      <c r="J14">
        <v>1</v>
      </c>
      <c r="K14">
        <v>1</v>
      </c>
      <c r="L14">
        <v>1</v>
      </c>
      <c r="M14">
        <v>193</v>
      </c>
    </row>
    <row r="15" spans="1:15" x14ac:dyDescent="0.2">
      <c r="A15" t="s">
        <v>65</v>
      </c>
      <c r="B15">
        <v>1</v>
      </c>
      <c r="C15" t="s">
        <v>17</v>
      </c>
      <c r="D15">
        <v>0</v>
      </c>
      <c r="E15">
        <v>1</v>
      </c>
      <c r="F15">
        <v>0</v>
      </c>
      <c r="G15">
        <v>27</v>
      </c>
      <c r="H15">
        <v>27</v>
      </c>
      <c r="I15">
        <v>27</v>
      </c>
      <c r="J15">
        <v>2</v>
      </c>
      <c r="K15">
        <v>2</v>
      </c>
      <c r="L15">
        <v>2</v>
      </c>
      <c r="M15">
        <v>157</v>
      </c>
    </row>
    <row r="16" spans="1:15" x14ac:dyDescent="0.2">
      <c r="A16" t="s">
        <v>65</v>
      </c>
      <c r="B16">
        <v>1</v>
      </c>
      <c r="C16" t="s">
        <v>18</v>
      </c>
      <c r="D16">
        <v>0</v>
      </c>
      <c r="E16">
        <v>1</v>
      </c>
      <c r="F16">
        <v>0</v>
      </c>
      <c r="G16">
        <v>25</v>
      </c>
      <c r="H16">
        <v>25</v>
      </c>
      <c r="I16">
        <v>25</v>
      </c>
      <c r="J16">
        <v>2</v>
      </c>
      <c r="K16">
        <v>2</v>
      </c>
      <c r="L16">
        <v>2</v>
      </c>
      <c r="M16">
        <v>158</v>
      </c>
    </row>
    <row r="17" spans="1:13" x14ac:dyDescent="0.2">
      <c r="A17" t="s">
        <v>65</v>
      </c>
      <c r="B17">
        <v>1</v>
      </c>
      <c r="C17" t="s">
        <v>19</v>
      </c>
      <c r="D17">
        <v>0</v>
      </c>
      <c r="E17">
        <v>1</v>
      </c>
      <c r="F17">
        <v>0</v>
      </c>
      <c r="G17">
        <v>314</v>
      </c>
      <c r="H17">
        <v>314</v>
      </c>
      <c r="I17">
        <v>314</v>
      </c>
      <c r="J17">
        <v>2</v>
      </c>
      <c r="K17">
        <v>2</v>
      </c>
      <c r="L17">
        <v>2</v>
      </c>
      <c r="M17">
        <v>12</v>
      </c>
    </row>
    <row r="18" spans="1:13" x14ac:dyDescent="0.2">
      <c r="A18" t="s">
        <v>65</v>
      </c>
      <c r="B18">
        <v>1</v>
      </c>
      <c r="C18" t="s">
        <v>20</v>
      </c>
      <c r="D18">
        <v>0</v>
      </c>
      <c r="E18">
        <v>1</v>
      </c>
      <c r="F18">
        <v>0</v>
      </c>
      <c r="G18">
        <v>277</v>
      </c>
      <c r="H18">
        <v>277</v>
      </c>
      <c r="I18">
        <v>277</v>
      </c>
      <c r="J18">
        <v>1</v>
      </c>
      <c r="K18">
        <v>1</v>
      </c>
      <c r="L18">
        <v>1</v>
      </c>
      <c r="M18">
        <v>15</v>
      </c>
    </row>
    <row r="19" spans="1:13" x14ac:dyDescent="0.2">
      <c r="A19" t="s">
        <v>65</v>
      </c>
      <c r="B19">
        <v>1</v>
      </c>
      <c r="C19" t="s">
        <v>21</v>
      </c>
      <c r="D19">
        <v>0</v>
      </c>
      <c r="E19">
        <v>1</v>
      </c>
      <c r="F19">
        <v>0</v>
      </c>
      <c r="G19">
        <v>854</v>
      </c>
      <c r="H19">
        <v>854</v>
      </c>
      <c r="I19">
        <v>854</v>
      </c>
      <c r="J19">
        <v>1</v>
      </c>
      <c r="K19">
        <v>1</v>
      </c>
      <c r="L19">
        <v>1</v>
      </c>
      <c r="M19">
        <v>0</v>
      </c>
    </row>
    <row r="20" spans="1:13" x14ac:dyDescent="0.2">
      <c r="A20" t="s">
        <v>65</v>
      </c>
      <c r="B20">
        <v>2</v>
      </c>
      <c r="C20" t="s">
        <v>17</v>
      </c>
      <c r="D20">
        <v>0</v>
      </c>
      <c r="E20">
        <v>7</v>
      </c>
      <c r="F20">
        <v>0</v>
      </c>
      <c r="G20">
        <v>56.142857142899999</v>
      </c>
      <c r="H20">
        <v>252</v>
      </c>
      <c r="I20">
        <v>6</v>
      </c>
      <c r="J20">
        <v>1</v>
      </c>
      <c r="K20">
        <v>2</v>
      </c>
      <c r="L20">
        <v>1</v>
      </c>
      <c r="M20">
        <v>1337</v>
      </c>
    </row>
    <row r="21" spans="1:13" x14ac:dyDescent="0.2">
      <c r="A21" t="s">
        <v>65</v>
      </c>
      <c r="B21">
        <v>3</v>
      </c>
      <c r="C21" t="s">
        <v>16</v>
      </c>
      <c r="D21">
        <v>0</v>
      </c>
      <c r="E21">
        <v>74</v>
      </c>
      <c r="F21">
        <v>0</v>
      </c>
      <c r="G21">
        <v>341.62162162200002</v>
      </c>
      <c r="H21">
        <v>891</v>
      </c>
      <c r="I21">
        <v>5</v>
      </c>
      <c r="J21">
        <v>1</v>
      </c>
      <c r="K21">
        <v>2</v>
      </c>
      <c r="L21">
        <v>1</v>
      </c>
      <c r="M21">
        <v>2776</v>
      </c>
    </row>
    <row r="23" spans="1:13" x14ac:dyDescent="0.2">
      <c r="A23" t="s">
        <v>66</v>
      </c>
      <c r="B23">
        <v>1</v>
      </c>
      <c r="C23" t="s">
        <v>16</v>
      </c>
      <c r="D23">
        <v>0</v>
      </c>
      <c r="E23">
        <v>1</v>
      </c>
      <c r="F23">
        <v>0</v>
      </c>
      <c r="G23">
        <v>29</v>
      </c>
      <c r="H23">
        <v>29</v>
      </c>
      <c r="I23">
        <v>29</v>
      </c>
      <c r="J23">
        <v>2</v>
      </c>
      <c r="K23">
        <v>2</v>
      </c>
      <c r="L23">
        <v>2</v>
      </c>
      <c r="M23">
        <v>180</v>
      </c>
    </row>
    <row r="24" spans="1:13" x14ac:dyDescent="0.2">
      <c r="A24" t="s">
        <v>66</v>
      </c>
      <c r="B24">
        <v>1</v>
      </c>
      <c r="C24" t="s">
        <v>17</v>
      </c>
      <c r="D24">
        <v>0</v>
      </c>
      <c r="E24">
        <v>1</v>
      </c>
      <c r="F24">
        <v>0</v>
      </c>
      <c r="G24">
        <v>31</v>
      </c>
      <c r="H24">
        <v>31</v>
      </c>
      <c r="I24">
        <v>31</v>
      </c>
      <c r="J24">
        <v>2</v>
      </c>
      <c r="K24">
        <v>2</v>
      </c>
      <c r="L24">
        <v>2</v>
      </c>
      <c r="M24">
        <v>171</v>
      </c>
    </row>
    <row r="25" spans="1:13" x14ac:dyDescent="0.2">
      <c r="A25" t="s">
        <v>66</v>
      </c>
      <c r="B25">
        <v>1</v>
      </c>
      <c r="C25" t="s">
        <v>18</v>
      </c>
      <c r="D25">
        <v>0</v>
      </c>
      <c r="E25">
        <v>1</v>
      </c>
      <c r="F25">
        <v>0</v>
      </c>
      <c r="G25">
        <v>25</v>
      </c>
      <c r="H25">
        <v>25</v>
      </c>
      <c r="I25">
        <v>25</v>
      </c>
      <c r="J25">
        <v>1</v>
      </c>
      <c r="K25">
        <v>1</v>
      </c>
      <c r="L25">
        <v>1</v>
      </c>
      <c r="M25">
        <v>168</v>
      </c>
    </row>
    <row r="26" spans="1:13" x14ac:dyDescent="0.2">
      <c r="A26" t="s">
        <v>66</v>
      </c>
      <c r="B26">
        <v>1</v>
      </c>
      <c r="C26" t="s">
        <v>19</v>
      </c>
      <c r="D26">
        <v>0</v>
      </c>
      <c r="E26">
        <v>1</v>
      </c>
      <c r="F26">
        <v>0</v>
      </c>
      <c r="G26">
        <v>186</v>
      </c>
      <c r="H26">
        <v>186</v>
      </c>
      <c r="I26">
        <v>186</v>
      </c>
      <c r="J26">
        <v>1</v>
      </c>
      <c r="K26">
        <v>1</v>
      </c>
      <c r="L26">
        <v>1</v>
      </c>
      <c r="M26">
        <v>16</v>
      </c>
    </row>
    <row r="27" spans="1:13" x14ac:dyDescent="0.2">
      <c r="A27" t="s">
        <v>66</v>
      </c>
      <c r="B27">
        <v>1</v>
      </c>
      <c r="C27" t="s">
        <v>20</v>
      </c>
      <c r="D27">
        <v>0</v>
      </c>
      <c r="E27">
        <v>1</v>
      </c>
      <c r="F27">
        <v>0</v>
      </c>
      <c r="G27">
        <v>272</v>
      </c>
      <c r="H27">
        <v>272</v>
      </c>
      <c r="I27">
        <v>272</v>
      </c>
      <c r="J27">
        <v>1</v>
      </c>
      <c r="K27">
        <v>1</v>
      </c>
      <c r="L27">
        <v>1</v>
      </c>
      <c r="M27">
        <v>17</v>
      </c>
    </row>
    <row r="28" spans="1:13" x14ac:dyDescent="0.2">
      <c r="A28" t="s">
        <v>66</v>
      </c>
      <c r="B28">
        <v>1</v>
      </c>
      <c r="C28" t="s">
        <v>21</v>
      </c>
      <c r="D28">
        <v>0</v>
      </c>
      <c r="E28">
        <v>1</v>
      </c>
      <c r="F28">
        <v>0</v>
      </c>
      <c r="G28">
        <v>859</v>
      </c>
      <c r="H28">
        <v>859</v>
      </c>
      <c r="I28">
        <v>859</v>
      </c>
      <c r="J28">
        <v>1</v>
      </c>
      <c r="K28">
        <v>1</v>
      </c>
      <c r="L28">
        <v>1</v>
      </c>
      <c r="M28">
        <v>0</v>
      </c>
    </row>
    <row r="29" spans="1:13" x14ac:dyDescent="0.2">
      <c r="A29" t="s">
        <v>66</v>
      </c>
      <c r="B29">
        <v>2</v>
      </c>
      <c r="C29" t="s">
        <v>17</v>
      </c>
      <c r="D29">
        <v>1</v>
      </c>
      <c r="E29">
        <v>6</v>
      </c>
      <c r="F29">
        <v>9</v>
      </c>
      <c r="G29">
        <v>50.666666666700003</v>
      </c>
      <c r="H29">
        <v>247</v>
      </c>
      <c r="I29">
        <v>3</v>
      </c>
      <c r="J29">
        <v>1</v>
      </c>
      <c r="K29">
        <v>2</v>
      </c>
      <c r="L29">
        <v>1</v>
      </c>
      <c r="M29">
        <v>1313</v>
      </c>
    </row>
    <row r="30" spans="1:13" x14ac:dyDescent="0.2">
      <c r="A30" t="s">
        <v>66</v>
      </c>
      <c r="B30">
        <v>3</v>
      </c>
      <c r="C30" t="s">
        <v>16</v>
      </c>
      <c r="D30">
        <v>13</v>
      </c>
      <c r="E30">
        <v>61</v>
      </c>
      <c r="F30">
        <v>117</v>
      </c>
      <c r="G30">
        <v>344.44262295099998</v>
      </c>
      <c r="H30">
        <v>879</v>
      </c>
      <c r="I30">
        <v>4</v>
      </c>
      <c r="J30">
        <v>1</v>
      </c>
      <c r="K30">
        <v>2</v>
      </c>
      <c r="L30">
        <v>1</v>
      </c>
      <c r="M30">
        <v>2936</v>
      </c>
    </row>
    <row r="32" spans="1:13" x14ac:dyDescent="0.2">
      <c r="A32" t="s">
        <v>67</v>
      </c>
      <c r="B32">
        <v>1</v>
      </c>
      <c r="C32" t="s">
        <v>16</v>
      </c>
      <c r="D32">
        <v>0</v>
      </c>
      <c r="E32">
        <v>1</v>
      </c>
      <c r="F32">
        <v>0</v>
      </c>
      <c r="G32">
        <v>27</v>
      </c>
      <c r="H32">
        <v>27</v>
      </c>
      <c r="I32">
        <v>27</v>
      </c>
      <c r="J32">
        <v>1</v>
      </c>
      <c r="K32">
        <v>1</v>
      </c>
      <c r="L32">
        <v>1</v>
      </c>
      <c r="M32">
        <v>163</v>
      </c>
    </row>
    <row r="33" spans="1:13" x14ac:dyDescent="0.2">
      <c r="A33" t="s">
        <v>67</v>
      </c>
      <c r="B33">
        <v>1</v>
      </c>
      <c r="C33" t="s">
        <v>17</v>
      </c>
      <c r="D33">
        <v>0</v>
      </c>
      <c r="E33">
        <v>1</v>
      </c>
      <c r="F33">
        <v>0</v>
      </c>
      <c r="G33">
        <v>47</v>
      </c>
      <c r="H33">
        <v>47</v>
      </c>
      <c r="I33">
        <v>47</v>
      </c>
      <c r="J33">
        <v>3</v>
      </c>
      <c r="K33">
        <v>3</v>
      </c>
      <c r="L33">
        <v>3</v>
      </c>
      <c r="M33">
        <v>147</v>
      </c>
    </row>
    <row r="34" spans="1:13" x14ac:dyDescent="0.2">
      <c r="A34" t="s">
        <v>67</v>
      </c>
      <c r="B34">
        <v>1</v>
      </c>
      <c r="C34" t="s">
        <v>18</v>
      </c>
      <c r="D34">
        <v>0</v>
      </c>
      <c r="E34">
        <v>1</v>
      </c>
      <c r="F34">
        <v>0</v>
      </c>
      <c r="G34">
        <v>26</v>
      </c>
      <c r="H34">
        <v>26</v>
      </c>
      <c r="I34">
        <v>26</v>
      </c>
      <c r="J34">
        <v>2</v>
      </c>
      <c r="K34">
        <v>2</v>
      </c>
      <c r="L34">
        <v>2</v>
      </c>
      <c r="M34">
        <v>156</v>
      </c>
    </row>
    <row r="35" spans="1:13" x14ac:dyDescent="0.2">
      <c r="A35" t="s">
        <v>67</v>
      </c>
      <c r="B35">
        <v>1</v>
      </c>
      <c r="C35" t="s">
        <v>19</v>
      </c>
      <c r="D35">
        <v>0</v>
      </c>
      <c r="E35">
        <v>1</v>
      </c>
      <c r="F35">
        <v>0</v>
      </c>
      <c r="G35">
        <v>187</v>
      </c>
      <c r="H35">
        <v>187</v>
      </c>
      <c r="I35">
        <v>187</v>
      </c>
      <c r="J35">
        <v>1</v>
      </c>
      <c r="K35">
        <v>1</v>
      </c>
      <c r="L35">
        <v>1</v>
      </c>
      <c r="M35">
        <v>14</v>
      </c>
    </row>
    <row r="36" spans="1:13" x14ac:dyDescent="0.2">
      <c r="A36" t="s">
        <v>67</v>
      </c>
      <c r="B36">
        <v>1</v>
      </c>
      <c r="C36" t="s">
        <v>20</v>
      </c>
      <c r="D36">
        <v>0</v>
      </c>
      <c r="E36">
        <v>1</v>
      </c>
      <c r="F36">
        <v>0</v>
      </c>
      <c r="G36">
        <v>203</v>
      </c>
      <c r="H36">
        <v>203</v>
      </c>
      <c r="I36">
        <v>203</v>
      </c>
      <c r="J36">
        <v>1</v>
      </c>
      <c r="K36">
        <v>1</v>
      </c>
      <c r="L36">
        <v>1</v>
      </c>
      <c r="M36">
        <v>14</v>
      </c>
    </row>
    <row r="37" spans="1:13" x14ac:dyDescent="0.2">
      <c r="A37" t="s">
        <v>67</v>
      </c>
      <c r="B37">
        <v>1</v>
      </c>
      <c r="C37" t="s">
        <v>21</v>
      </c>
      <c r="D37">
        <v>0</v>
      </c>
      <c r="E37">
        <v>1</v>
      </c>
      <c r="F37">
        <v>0</v>
      </c>
      <c r="G37">
        <v>816</v>
      </c>
      <c r="H37">
        <v>816</v>
      </c>
      <c r="I37">
        <v>816</v>
      </c>
      <c r="J37">
        <v>1</v>
      </c>
      <c r="K37">
        <v>1</v>
      </c>
      <c r="L37">
        <v>1</v>
      </c>
      <c r="M37">
        <v>0</v>
      </c>
    </row>
    <row r="38" spans="1:13" x14ac:dyDescent="0.2">
      <c r="A38" t="s">
        <v>67</v>
      </c>
      <c r="B38">
        <v>2</v>
      </c>
      <c r="C38" t="s">
        <v>17</v>
      </c>
      <c r="D38">
        <v>1</v>
      </c>
      <c r="E38">
        <v>6</v>
      </c>
      <c r="F38">
        <v>9</v>
      </c>
      <c r="G38">
        <v>53.333333333299997</v>
      </c>
      <c r="H38">
        <v>247</v>
      </c>
      <c r="I38">
        <v>2</v>
      </c>
      <c r="J38">
        <v>1</v>
      </c>
      <c r="K38">
        <v>2</v>
      </c>
      <c r="L38">
        <v>1</v>
      </c>
      <c r="M38">
        <v>968</v>
      </c>
    </row>
    <row r="39" spans="1:13" x14ac:dyDescent="0.2">
      <c r="A39" t="s">
        <v>67</v>
      </c>
      <c r="B39">
        <v>3</v>
      </c>
      <c r="C39" t="s">
        <v>16</v>
      </c>
      <c r="D39">
        <v>13</v>
      </c>
      <c r="E39">
        <v>61</v>
      </c>
      <c r="F39">
        <v>117</v>
      </c>
      <c r="G39">
        <v>339.72131147499999</v>
      </c>
      <c r="H39">
        <v>892</v>
      </c>
      <c r="I39">
        <v>2</v>
      </c>
      <c r="J39">
        <v>1</v>
      </c>
      <c r="K39">
        <v>2</v>
      </c>
      <c r="L39">
        <v>1</v>
      </c>
      <c r="M39">
        <v>2110</v>
      </c>
    </row>
    <row r="41" spans="1:13" x14ac:dyDescent="0.2">
      <c r="A41" t="s">
        <v>68</v>
      </c>
      <c r="B41">
        <v>1</v>
      </c>
      <c r="C41" t="s">
        <v>16</v>
      </c>
      <c r="D41">
        <v>0</v>
      </c>
      <c r="E41">
        <v>1</v>
      </c>
      <c r="F41">
        <v>0</v>
      </c>
      <c r="G41">
        <v>46</v>
      </c>
      <c r="H41">
        <v>46</v>
      </c>
      <c r="I41">
        <v>46</v>
      </c>
      <c r="J41">
        <v>2</v>
      </c>
      <c r="K41">
        <v>2</v>
      </c>
      <c r="L41">
        <v>2</v>
      </c>
      <c r="M41">
        <v>177</v>
      </c>
    </row>
    <row r="42" spans="1:13" x14ac:dyDescent="0.2">
      <c r="A42" t="s">
        <v>68</v>
      </c>
      <c r="B42">
        <v>1</v>
      </c>
      <c r="C42" t="s">
        <v>17</v>
      </c>
      <c r="D42">
        <v>0</v>
      </c>
      <c r="E42">
        <v>1</v>
      </c>
      <c r="F42">
        <v>0</v>
      </c>
      <c r="G42">
        <v>46</v>
      </c>
      <c r="H42">
        <v>46</v>
      </c>
      <c r="I42">
        <v>46</v>
      </c>
      <c r="J42">
        <v>3</v>
      </c>
      <c r="K42">
        <v>3</v>
      </c>
      <c r="L42">
        <v>3</v>
      </c>
      <c r="M42">
        <v>164</v>
      </c>
    </row>
    <row r="43" spans="1:13" x14ac:dyDescent="0.2">
      <c r="A43" t="s">
        <v>68</v>
      </c>
      <c r="B43">
        <v>1</v>
      </c>
      <c r="C43" t="s">
        <v>18</v>
      </c>
      <c r="D43">
        <v>0</v>
      </c>
      <c r="E43">
        <v>1</v>
      </c>
      <c r="F43">
        <v>0</v>
      </c>
      <c r="G43">
        <v>24</v>
      </c>
      <c r="H43">
        <v>24</v>
      </c>
      <c r="I43">
        <v>24</v>
      </c>
      <c r="J43">
        <v>1</v>
      </c>
      <c r="K43">
        <v>1</v>
      </c>
      <c r="L43">
        <v>1</v>
      </c>
      <c r="M43">
        <v>132</v>
      </c>
    </row>
    <row r="44" spans="1:13" x14ac:dyDescent="0.2">
      <c r="A44" t="s">
        <v>68</v>
      </c>
      <c r="B44">
        <v>1</v>
      </c>
      <c r="C44" t="s">
        <v>19</v>
      </c>
      <c r="D44">
        <v>0</v>
      </c>
      <c r="E44">
        <v>1</v>
      </c>
      <c r="F44">
        <v>0</v>
      </c>
      <c r="G44">
        <v>146</v>
      </c>
      <c r="H44">
        <v>146</v>
      </c>
      <c r="I44">
        <v>146</v>
      </c>
      <c r="J44">
        <v>1</v>
      </c>
      <c r="K44">
        <v>1</v>
      </c>
      <c r="L44">
        <v>1</v>
      </c>
      <c r="M44">
        <v>14</v>
      </c>
    </row>
    <row r="45" spans="1:13" x14ac:dyDescent="0.2">
      <c r="A45" t="s">
        <v>68</v>
      </c>
      <c r="B45">
        <v>1</v>
      </c>
      <c r="C45" t="s">
        <v>20</v>
      </c>
      <c r="D45">
        <v>0</v>
      </c>
      <c r="E45">
        <v>1</v>
      </c>
      <c r="F45">
        <v>0</v>
      </c>
      <c r="G45">
        <v>541</v>
      </c>
      <c r="H45">
        <v>541</v>
      </c>
      <c r="I45">
        <v>541</v>
      </c>
      <c r="J45">
        <v>3</v>
      </c>
      <c r="K45">
        <v>3</v>
      </c>
      <c r="L45">
        <v>3</v>
      </c>
      <c r="M45">
        <v>8</v>
      </c>
    </row>
    <row r="46" spans="1:13" x14ac:dyDescent="0.2">
      <c r="A46" t="s">
        <v>68</v>
      </c>
      <c r="B46">
        <v>1</v>
      </c>
      <c r="C46" t="s">
        <v>21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68</v>
      </c>
      <c r="B47">
        <v>2</v>
      </c>
      <c r="C47" t="s">
        <v>17</v>
      </c>
      <c r="D47">
        <v>1</v>
      </c>
      <c r="E47">
        <v>6</v>
      </c>
      <c r="F47">
        <v>9</v>
      </c>
      <c r="G47">
        <v>46</v>
      </c>
      <c r="H47">
        <v>214</v>
      </c>
      <c r="I47">
        <v>3</v>
      </c>
      <c r="J47">
        <v>1</v>
      </c>
      <c r="K47">
        <v>2</v>
      </c>
      <c r="L47">
        <v>1</v>
      </c>
      <c r="M47">
        <v>1111</v>
      </c>
    </row>
    <row r="48" spans="1:13" x14ac:dyDescent="0.2">
      <c r="A48" t="s">
        <v>68</v>
      </c>
      <c r="B48">
        <v>3</v>
      </c>
      <c r="C48" t="s">
        <v>16</v>
      </c>
      <c r="D48">
        <v>13</v>
      </c>
      <c r="E48">
        <v>61</v>
      </c>
      <c r="F48">
        <v>117</v>
      </c>
      <c r="G48">
        <v>333.70491803300001</v>
      </c>
      <c r="H48">
        <v>889</v>
      </c>
      <c r="I48">
        <v>2</v>
      </c>
      <c r="J48">
        <v>1</v>
      </c>
      <c r="K48">
        <v>3</v>
      </c>
      <c r="L48">
        <v>1</v>
      </c>
      <c r="M48">
        <v>2476</v>
      </c>
    </row>
    <row r="50" spans="1:13" x14ac:dyDescent="0.2">
      <c r="A50" t="s">
        <v>69</v>
      </c>
      <c r="B50">
        <v>1</v>
      </c>
      <c r="C50" t="s">
        <v>16</v>
      </c>
      <c r="D50">
        <v>0</v>
      </c>
      <c r="E50">
        <v>1</v>
      </c>
      <c r="F50">
        <v>0</v>
      </c>
      <c r="G50">
        <v>27</v>
      </c>
      <c r="H50">
        <v>27</v>
      </c>
      <c r="I50">
        <v>27</v>
      </c>
      <c r="J50">
        <v>1</v>
      </c>
      <c r="K50">
        <v>1</v>
      </c>
      <c r="L50">
        <v>1</v>
      </c>
      <c r="M50">
        <v>174</v>
      </c>
    </row>
    <row r="51" spans="1:13" x14ac:dyDescent="0.2">
      <c r="A51" t="s">
        <v>69</v>
      </c>
      <c r="B51">
        <v>1</v>
      </c>
      <c r="C51" t="s">
        <v>17</v>
      </c>
      <c r="D51">
        <v>0</v>
      </c>
      <c r="E51">
        <v>1</v>
      </c>
      <c r="F51">
        <v>0</v>
      </c>
      <c r="G51">
        <v>30</v>
      </c>
      <c r="H51">
        <v>30</v>
      </c>
      <c r="I51">
        <v>30</v>
      </c>
      <c r="J51">
        <v>2</v>
      </c>
      <c r="K51">
        <v>2</v>
      </c>
      <c r="L51">
        <v>2</v>
      </c>
      <c r="M51">
        <v>146</v>
      </c>
    </row>
    <row r="52" spans="1:13" x14ac:dyDescent="0.2">
      <c r="A52" t="s">
        <v>69</v>
      </c>
      <c r="B52">
        <v>1</v>
      </c>
      <c r="C52" t="s">
        <v>18</v>
      </c>
      <c r="D52">
        <v>0</v>
      </c>
      <c r="E52">
        <v>1</v>
      </c>
      <c r="F52">
        <v>0</v>
      </c>
      <c r="G52">
        <v>29</v>
      </c>
      <c r="H52">
        <v>29</v>
      </c>
      <c r="I52">
        <v>29</v>
      </c>
      <c r="J52">
        <v>2</v>
      </c>
      <c r="K52">
        <v>2</v>
      </c>
      <c r="L52">
        <v>2</v>
      </c>
      <c r="M52">
        <v>154</v>
      </c>
    </row>
    <row r="53" spans="1:13" x14ac:dyDescent="0.2">
      <c r="A53" t="s">
        <v>69</v>
      </c>
      <c r="B53">
        <v>1</v>
      </c>
      <c r="C53" t="s">
        <v>19</v>
      </c>
      <c r="D53">
        <v>0</v>
      </c>
      <c r="E53">
        <v>1</v>
      </c>
      <c r="F53">
        <v>0</v>
      </c>
      <c r="G53">
        <v>321</v>
      </c>
      <c r="H53">
        <v>321</v>
      </c>
      <c r="I53">
        <v>321</v>
      </c>
      <c r="J53">
        <v>2</v>
      </c>
      <c r="K53">
        <v>2</v>
      </c>
      <c r="L53">
        <v>2</v>
      </c>
      <c r="M53">
        <v>8</v>
      </c>
    </row>
    <row r="54" spans="1:13" x14ac:dyDescent="0.2">
      <c r="A54" t="s">
        <v>69</v>
      </c>
      <c r="B54">
        <v>1</v>
      </c>
      <c r="C54" t="s">
        <v>20</v>
      </c>
      <c r="D54">
        <v>0</v>
      </c>
      <c r="E54">
        <v>1</v>
      </c>
      <c r="F54">
        <v>0</v>
      </c>
      <c r="G54">
        <v>318</v>
      </c>
      <c r="H54">
        <v>318</v>
      </c>
      <c r="I54">
        <v>318</v>
      </c>
      <c r="J54">
        <v>2</v>
      </c>
      <c r="K54">
        <v>2</v>
      </c>
      <c r="L54">
        <v>2</v>
      </c>
      <c r="M54">
        <v>13</v>
      </c>
    </row>
    <row r="55" spans="1:13" x14ac:dyDescent="0.2">
      <c r="A55" t="s">
        <v>69</v>
      </c>
      <c r="B55">
        <v>1</v>
      </c>
      <c r="C55" t="s">
        <v>21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69</v>
      </c>
      <c r="B56">
        <v>2</v>
      </c>
      <c r="C56" t="s">
        <v>17</v>
      </c>
      <c r="D56">
        <v>1</v>
      </c>
      <c r="E56">
        <v>6</v>
      </c>
      <c r="F56">
        <v>9</v>
      </c>
      <c r="G56">
        <v>53.333333333299997</v>
      </c>
      <c r="H56">
        <v>250</v>
      </c>
      <c r="I56">
        <v>4</v>
      </c>
      <c r="J56">
        <v>1</v>
      </c>
      <c r="K56">
        <v>2</v>
      </c>
      <c r="L56">
        <v>1</v>
      </c>
      <c r="M56">
        <v>1003</v>
      </c>
    </row>
    <row r="57" spans="1:13" x14ac:dyDescent="0.2">
      <c r="A57" t="s">
        <v>69</v>
      </c>
      <c r="B57">
        <v>3</v>
      </c>
      <c r="C57" t="s">
        <v>16</v>
      </c>
      <c r="D57">
        <v>13</v>
      </c>
      <c r="E57">
        <v>60</v>
      </c>
      <c r="F57">
        <v>117</v>
      </c>
      <c r="G57">
        <v>330.65</v>
      </c>
      <c r="H57">
        <v>887</v>
      </c>
      <c r="I57">
        <v>5</v>
      </c>
      <c r="J57">
        <v>1</v>
      </c>
      <c r="K57">
        <v>2</v>
      </c>
      <c r="L57">
        <v>1</v>
      </c>
      <c r="M57">
        <v>2223</v>
      </c>
    </row>
    <row r="59" spans="1:13" x14ac:dyDescent="0.2">
      <c r="A59" t="s">
        <v>70</v>
      </c>
      <c r="B59">
        <v>1</v>
      </c>
      <c r="C59" t="s">
        <v>16</v>
      </c>
      <c r="D59">
        <v>0</v>
      </c>
      <c r="E59">
        <v>1</v>
      </c>
      <c r="F59">
        <v>0</v>
      </c>
      <c r="G59">
        <v>25</v>
      </c>
      <c r="H59">
        <v>25</v>
      </c>
      <c r="I59">
        <v>25</v>
      </c>
      <c r="J59">
        <v>1</v>
      </c>
      <c r="K59">
        <v>1</v>
      </c>
      <c r="L59">
        <v>1</v>
      </c>
      <c r="M59">
        <v>137</v>
      </c>
    </row>
    <row r="60" spans="1:13" x14ac:dyDescent="0.2">
      <c r="A60" t="s">
        <v>70</v>
      </c>
      <c r="B60">
        <v>1</v>
      </c>
      <c r="C60" t="s">
        <v>17</v>
      </c>
      <c r="D60">
        <v>0</v>
      </c>
      <c r="E60">
        <v>1</v>
      </c>
      <c r="F60">
        <v>0</v>
      </c>
      <c r="G60">
        <v>25</v>
      </c>
      <c r="H60">
        <v>25</v>
      </c>
      <c r="I60">
        <v>25</v>
      </c>
      <c r="J60">
        <v>1</v>
      </c>
      <c r="K60">
        <v>1</v>
      </c>
      <c r="L60">
        <v>1</v>
      </c>
      <c r="M60">
        <v>167</v>
      </c>
    </row>
    <row r="61" spans="1:13" x14ac:dyDescent="0.2">
      <c r="A61" t="s">
        <v>70</v>
      </c>
      <c r="B61">
        <v>1</v>
      </c>
      <c r="C61" t="s">
        <v>18</v>
      </c>
      <c r="D61">
        <v>0</v>
      </c>
      <c r="E61">
        <v>1</v>
      </c>
      <c r="F61">
        <v>0</v>
      </c>
      <c r="G61">
        <v>24</v>
      </c>
      <c r="H61">
        <v>24</v>
      </c>
      <c r="I61">
        <v>24</v>
      </c>
      <c r="J61">
        <v>1</v>
      </c>
      <c r="K61">
        <v>1</v>
      </c>
      <c r="L61">
        <v>1</v>
      </c>
      <c r="M61">
        <v>125</v>
      </c>
    </row>
    <row r="62" spans="1:13" x14ac:dyDescent="0.2">
      <c r="A62" t="s">
        <v>70</v>
      </c>
      <c r="B62">
        <v>1</v>
      </c>
      <c r="C62" t="s">
        <v>19</v>
      </c>
      <c r="D62">
        <v>0</v>
      </c>
      <c r="E62">
        <v>1</v>
      </c>
      <c r="F62">
        <v>0</v>
      </c>
      <c r="G62">
        <v>315</v>
      </c>
      <c r="H62">
        <v>315</v>
      </c>
      <c r="I62">
        <v>315</v>
      </c>
      <c r="J62">
        <v>2</v>
      </c>
      <c r="K62">
        <v>2</v>
      </c>
      <c r="L62">
        <v>2</v>
      </c>
      <c r="M62">
        <v>9</v>
      </c>
    </row>
    <row r="63" spans="1:13" x14ac:dyDescent="0.2">
      <c r="A63" t="s">
        <v>70</v>
      </c>
      <c r="B63">
        <v>1</v>
      </c>
      <c r="C63" t="s">
        <v>20</v>
      </c>
      <c r="D63">
        <v>0</v>
      </c>
      <c r="E63">
        <v>1</v>
      </c>
      <c r="F63">
        <v>0</v>
      </c>
      <c r="G63">
        <v>315</v>
      </c>
      <c r="H63">
        <v>315</v>
      </c>
      <c r="I63">
        <v>315</v>
      </c>
      <c r="J63">
        <v>2</v>
      </c>
      <c r="K63">
        <v>2</v>
      </c>
      <c r="L63">
        <v>2</v>
      </c>
      <c r="M63">
        <v>20</v>
      </c>
    </row>
    <row r="64" spans="1:13" x14ac:dyDescent="0.2">
      <c r="A64" t="s">
        <v>70</v>
      </c>
      <c r="B64">
        <v>1</v>
      </c>
      <c r="C64" t="s">
        <v>21</v>
      </c>
      <c r="D64">
        <v>0</v>
      </c>
      <c r="E64">
        <v>1</v>
      </c>
      <c r="F64">
        <v>0</v>
      </c>
      <c r="G64">
        <v>856</v>
      </c>
      <c r="H64">
        <v>856</v>
      </c>
      <c r="I64">
        <v>856</v>
      </c>
      <c r="J64">
        <v>1</v>
      </c>
      <c r="K64">
        <v>1</v>
      </c>
      <c r="L64">
        <v>1</v>
      </c>
      <c r="M64">
        <v>0</v>
      </c>
    </row>
    <row r="65" spans="1:13" x14ac:dyDescent="0.2">
      <c r="A65" t="s">
        <v>70</v>
      </c>
      <c r="B65">
        <v>2</v>
      </c>
      <c r="C65" t="s">
        <v>17</v>
      </c>
      <c r="D65">
        <v>0</v>
      </c>
      <c r="E65">
        <v>7</v>
      </c>
      <c r="F65">
        <v>0</v>
      </c>
      <c r="G65">
        <v>55</v>
      </c>
      <c r="H65">
        <v>252</v>
      </c>
      <c r="I65">
        <v>7</v>
      </c>
      <c r="J65">
        <v>1</v>
      </c>
      <c r="K65">
        <v>2</v>
      </c>
      <c r="L65">
        <v>1</v>
      </c>
      <c r="M65">
        <v>790</v>
      </c>
    </row>
    <row r="66" spans="1:13" x14ac:dyDescent="0.2">
      <c r="A66" t="s">
        <v>70</v>
      </c>
      <c r="B66">
        <v>3</v>
      </c>
      <c r="C66" t="s">
        <v>16</v>
      </c>
      <c r="D66">
        <v>0</v>
      </c>
      <c r="E66">
        <v>74</v>
      </c>
      <c r="F66">
        <v>0</v>
      </c>
      <c r="G66">
        <v>352.44594594599999</v>
      </c>
      <c r="H66">
        <v>891</v>
      </c>
      <c r="I66">
        <v>6</v>
      </c>
      <c r="J66">
        <v>1</v>
      </c>
      <c r="K66">
        <v>3</v>
      </c>
      <c r="L66">
        <v>1</v>
      </c>
      <c r="M66">
        <v>1767</v>
      </c>
    </row>
    <row r="68" spans="1:13" x14ac:dyDescent="0.2">
      <c r="A68" t="s">
        <v>71</v>
      </c>
      <c r="B68">
        <v>1</v>
      </c>
      <c r="C68" t="s">
        <v>16</v>
      </c>
      <c r="D68">
        <v>0</v>
      </c>
      <c r="E68">
        <v>1</v>
      </c>
      <c r="F68">
        <v>0</v>
      </c>
      <c r="G68">
        <v>28</v>
      </c>
      <c r="H68">
        <v>28</v>
      </c>
      <c r="I68">
        <v>28</v>
      </c>
      <c r="J68">
        <v>2</v>
      </c>
      <c r="K68">
        <v>2</v>
      </c>
      <c r="L68">
        <v>2</v>
      </c>
      <c r="M68">
        <v>164</v>
      </c>
    </row>
    <row r="69" spans="1:13" x14ac:dyDescent="0.2">
      <c r="A69" t="s">
        <v>71</v>
      </c>
      <c r="B69">
        <v>1</v>
      </c>
      <c r="C69" t="s">
        <v>17</v>
      </c>
      <c r="D69">
        <v>0</v>
      </c>
      <c r="E69">
        <v>1</v>
      </c>
      <c r="F69">
        <v>0</v>
      </c>
      <c r="G69">
        <v>30</v>
      </c>
      <c r="H69">
        <v>30</v>
      </c>
      <c r="I69">
        <v>30</v>
      </c>
      <c r="J69">
        <v>2</v>
      </c>
      <c r="K69">
        <v>2</v>
      </c>
      <c r="L69">
        <v>2</v>
      </c>
      <c r="M69">
        <v>137</v>
      </c>
    </row>
    <row r="70" spans="1:13" x14ac:dyDescent="0.2">
      <c r="A70" t="s">
        <v>71</v>
      </c>
      <c r="B70">
        <v>1</v>
      </c>
      <c r="C70" t="s">
        <v>18</v>
      </c>
      <c r="D70">
        <v>0</v>
      </c>
      <c r="E70">
        <v>1</v>
      </c>
      <c r="F70">
        <v>0</v>
      </c>
      <c r="G70">
        <v>22</v>
      </c>
      <c r="H70">
        <v>22</v>
      </c>
      <c r="I70">
        <v>22</v>
      </c>
      <c r="J70">
        <v>1</v>
      </c>
      <c r="K70">
        <v>1</v>
      </c>
      <c r="L70">
        <v>1</v>
      </c>
      <c r="M70">
        <v>174</v>
      </c>
    </row>
    <row r="71" spans="1:13" x14ac:dyDescent="0.2">
      <c r="A71" t="s">
        <v>71</v>
      </c>
      <c r="B71">
        <v>1</v>
      </c>
      <c r="C71" t="s">
        <v>19</v>
      </c>
      <c r="D71">
        <v>0</v>
      </c>
      <c r="E71">
        <v>1</v>
      </c>
      <c r="F71">
        <v>0</v>
      </c>
      <c r="G71">
        <v>499</v>
      </c>
      <c r="H71">
        <v>499</v>
      </c>
      <c r="I71">
        <v>499</v>
      </c>
      <c r="J71">
        <v>3</v>
      </c>
      <c r="K71">
        <v>3</v>
      </c>
      <c r="L71">
        <v>3</v>
      </c>
      <c r="M71">
        <v>5</v>
      </c>
    </row>
    <row r="72" spans="1:13" x14ac:dyDescent="0.2">
      <c r="A72" t="s">
        <v>71</v>
      </c>
      <c r="B72">
        <v>1</v>
      </c>
      <c r="C72" t="s">
        <v>20</v>
      </c>
      <c r="D72">
        <v>0</v>
      </c>
      <c r="E72">
        <v>1</v>
      </c>
      <c r="F72">
        <v>0</v>
      </c>
      <c r="G72">
        <v>318</v>
      </c>
      <c r="H72">
        <v>318</v>
      </c>
      <c r="I72">
        <v>318</v>
      </c>
      <c r="J72">
        <v>2</v>
      </c>
      <c r="K72">
        <v>2</v>
      </c>
      <c r="L72">
        <v>2</v>
      </c>
      <c r="M72">
        <v>14</v>
      </c>
    </row>
    <row r="73" spans="1:13" x14ac:dyDescent="0.2">
      <c r="A73" t="s">
        <v>71</v>
      </c>
      <c r="B73">
        <v>1</v>
      </c>
      <c r="C73" t="s">
        <v>21</v>
      </c>
      <c r="D73">
        <v>0</v>
      </c>
      <c r="E73">
        <v>1</v>
      </c>
      <c r="F73">
        <v>0</v>
      </c>
      <c r="G73">
        <v>823</v>
      </c>
      <c r="H73">
        <v>823</v>
      </c>
      <c r="I73">
        <v>823</v>
      </c>
      <c r="J73">
        <v>1</v>
      </c>
      <c r="K73">
        <v>1</v>
      </c>
      <c r="L73">
        <v>1</v>
      </c>
      <c r="M73">
        <v>0</v>
      </c>
    </row>
    <row r="74" spans="1:13" x14ac:dyDescent="0.2">
      <c r="A74" t="s">
        <v>71</v>
      </c>
      <c r="B74">
        <v>2</v>
      </c>
      <c r="C74" t="s">
        <v>17</v>
      </c>
      <c r="D74">
        <v>1</v>
      </c>
      <c r="E74">
        <v>6</v>
      </c>
      <c r="F74">
        <v>9</v>
      </c>
      <c r="G74">
        <v>53.333333333299997</v>
      </c>
      <c r="H74">
        <v>251</v>
      </c>
      <c r="I74">
        <v>4</v>
      </c>
      <c r="J74">
        <v>1</v>
      </c>
      <c r="K74">
        <v>2</v>
      </c>
      <c r="L74">
        <v>1</v>
      </c>
      <c r="M74">
        <v>1039</v>
      </c>
    </row>
    <row r="75" spans="1:13" x14ac:dyDescent="0.2">
      <c r="A75" t="s">
        <v>71</v>
      </c>
      <c r="B75">
        <v>3</v>
      </c>
      <c r="C75" t="s">
        <v>16</v>
      </c>
      <c r="D75">
        <v>13</v>
      </c>
      <c r="E75">
        <v>62</v>
      </c>
      <c r="F75">
        <v>117</v>
      </c>
      <c r="G75">
        <v>354.69354838700002</v>
      </c>
      <c r="H75">
        <v>885</v>
      </c>
      <c r="I75">
        <v>7</v>
      </c>
      <c r="J75">
        <v>1</v>
      </c>
      <c r="K75">
        <v>2</v>
      </c>
      <c r="L75">
        <v>1</v>
      </c>
      <c r="M75">
        <v>1761</v>
      </c>
    </row>
    <row r="77" spans="1:13" x14ac:dyDescent="0.2">
      <c r="A77" t="s">
        <v>72</v>
      </c>
      <c r="B77">
        <v>1</v>
      </c>
      <c r="C77" t="s">
        <v>16</v>
      </c>
      <c r="D77">
        <v>0</v>
      </c>
      <c r="E77">
        <v>1</v>
      </c>
      <c r="F77">
        <v>0</v>
      </c>
      <c r="G77">
        <v>31</v>
      </c>
      <c r="H77">
        <v>31</v>
      </c>
      <c r="I77">
        <v>31</v>
      </c>
      <c r="J77">
        <v>1</v>
      </c>
      <c r="K77">
        <v>1</v>
      </c>
      <c r="L77">
        <v>1</v>
      </c>
      <c r="M77">
        <v>68</v>
      </c>
    </row>
    <row r="78" spans="1:13" x14ac:dyDescent="0.2">
      <c r="A78" t="s">
        <v>72</v>
      </c>
      <c r="B78">
        <v>1</v>
      </c>
      <c r="C78" t="s">
        <v>17</v>
      </c>
      <c r="D78">
        <v>0</v>
      </c>
      <c r="E78">
        <v>1</v>
      </c>
      <c r="F78">
        <v>0</v>
      </c>
      <c r="G78">
        <v>49</v>
      </c>
      <c r="H78">
        <v>49</v>
      </c>
      <c r="I78">
        <v>49</v>
      </c>
      <c r="J78">
        <v>3</v>
      </c>
      <c r="K78">
        <v>3</v>
      </c>
      <c r="L78">
        <v>3</v>
      </c>
      <c r="M78">
        <v>62</v>
      </c>
    </row>
    <row r="79" spans="1:13" x14ac:dyDescent="0.2">
      <c r="A79" t="s">
        <v>72</v>
      </c>
      <c r="B79">
        <v>1</v>
      </c>
      <c r="C79" t="s">
        <v>18</v>
      </c>
      <c r="D79">
        <v>0</v>
      </c>
      <c r="E79">
        <v>1</v>
      </c>
      <c r="F79">
        <v>0</v>
      </c>
      <c r="G79">
        <v>32</v>
      </c>
      <c r="H79">
        <v>32</v>
      </c>
      <c r="I79">
        <v>32</v>
      </c>
      <c r="J79">
        <v>2</v>
      </c>
      <c r="K79">
        <v>2</v>
      </c>
      <c r="L79">
        <v>2</v>
      </c>
      <c r="M79">
        <v>73</v>
      </c>
    </row>
    <row r="80" spans="1:13" x14ac:dyDescent="0.2">
      <c r="A80" t="s">
        <v>72</v>
      </c>
      <c r="B80">
        <v>1</v>
      </c>
      <c r="C80" t="s">
        <v>19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72</v>
      </c>
      <c r="B81">
        <v>1</v>
      </c>
      <c r="C81" t="s">
        <v>20</v>
      </c>
      <c r="D81">
        <v>0</v>
      </c>
      <c r="E81">
        <v>1</v>
      </c>
      <c r="F81">
        <v>0</v>
      </c>
      <c r="G81">
        <v>722</v>
      </c>
      <c r="H81">
        <v>722</v>
      </c>
      <c r="I81">
        <v>722</v>
      </c>
      <c r="J81">
        <v>1</v>
      </c>
      <c r="K81">
        <v>1</v>
      </c>
      <c r="L81">
        <v>1</v>
      </c>
      <c r="M81">
        <v>1</v>
      </c>
    </row>
    <row r="82" spans="1:13" x14ac:dyDescent="0.2">
      <c r="A82" t="s">
        <v>72</v>
      </c>
      <c r="B82">
        <v>1</v>
      </c>
      <c r="C82" t="s">
        <v>21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72</v>
      </c>
      <c r="B83">
        <v>2</v>
      </c>
      <c r="C83" t="s">
        <v>17</v>
      </c>
      <c r="D83">
        <v>1</v>
      </c>
      <c r="E83">
        <v>6</v>
      </c>
      <c r="F83">
        <v>9</v>
      </c>
      <c r="G83">
        <v>52.666666666700003</v>
      </c>
      <c r="H83">
        <v>88</v>
      </c>
      <c r="I83">
        <v>7</v>
      </c>
      <c r="J83">
        <v>1</v>
      </c>
      <c r="K83">
        <v>3</v>
      </c>
      <c r="L83">
        <v>1</v>
      </c>
      <c r="M83">
        <v>303</v>
      </c>
    </row>
    <row r="84" spans="1:13" x14ac:dyDescent="0.2">
      <c r="A84" t="s">
        <v>72</v>
      </c>
      <c r="B84">
        <v>3</v>
      </c>
      <c r="C84" t="s">
        <v>16</v>
      </c>
      <c r="D84">
        <v>13</v>
      </c>
      <c r="E84">
        <v>68</v>
      </c>
      <c r="F84">
        <v>117</v>
      </c>
      <c r="G84">
        <v>394.42647058799997</v>
      </c>
      <c r="H84">
        <v>898</v>
      </c>
      <c r="I84">
        <v>1</v>
      </c>
      <c r="J84">
        <v>1</v>
      </c>
      <c r="K84">
        <v>4</v>
      </c>
      <c r="L84">
        <v>1</v>
      </c>
      <c r="M84">
        <v>414</v>
      </c>
    </row>
    <row r="86" spans="1:13" x14ac:dyDescent="0.2">
      <c r="A86" t="s">
        <v>73</v>
      </c>
      <c r="B86">
        <v>1</v>
      </c>
      <c r="C86" t="s">
        <v>16</v>
      </c>
      <c r="D86">
        <v>1</v>
      </c>
      <c r="E86">
        <v>0</v>
      </c>
      <c r="F86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73</v>
      </c>
      <c r="B87">
        <v>1</v>
      </c>
      <c r="C87" t="s">
        <v>17</v>
      </c>
      <c r="D87">
        <v>1</v>
      </c>
      <c r="E87">
        <v>0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73</v>
      </c>
      <c r="B88">
        <v>1</v>
      </c>
      <c r="C88" t="s">
        <v>18</v>
      </c>
      <c r="D88">
        <v>1</v>
      </c>
      <c r="E88">
        <v>0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158</v>
      </c>
    </row>
    <row r="89" spans="1:13" x14ac:dyDescent="0.2">
      <c r="A89" t="s">
        <v>73</v>
      </c>
      <c r="B89">
        <v>1</v>
      </c>
      <c r="C89" t="s">
        <v>19</v>
      </c>
      <c r="D89">
        <v>1</v>
      </c>
      <c r="E89">
        <v>0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</row>
    <row r="90" spans="1:13" x14ac:dyDescent="0.2">
      <c r="A90" t="s">
        <v>73</v>
      </c>
      <c r="B90">
        <v>1</v>
      </c>
      <c r="C90" t="s">
        <v>20</v>
      </c>
      <c r="D90">
        <v>1</v>
      </c>
      <c r="E90">
        <v>0</v>
      </c>
      <c r="F90">
        <v>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73</v>
      </c>
      <c r="B91">
        <v>1</v>
      </c>
      <c r="C91" t="s">
        <v>21</v>
      </c>
      <c r="D91">
        <v>1</v>
      </c>
      <c r="E91">
        <v>0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73</v>
      </c>
      <c r="B92">
        <v>2</v>
      </c>
      <c r="C92" t="s">
        <v>17</v>
      </c>
      <c r="D92">
        <v>1</v>
      </c>
      <c r="E92">
        <v>6</v>
      </c>
      <c r="F92">
        <v>9</v>
      </c>
      <c r="G92">
        <v>714.66666666699996</v>
      </c>
      <c r="H92">
        <v>720</v>
      </c>
      <c r="I92">
        <v>710</v>
      </c>
      <c r="J92">
        <v>2</v>
      </c>
      <c r="K92">
        <v>3</v>
      </c>
      <c r="L92">
        <v>2</v>
      </c>
      <c r="M92">
        <v>804</v>
      </c>
    </row>
    <row r="93" spans="1:13" x14ac:dyDescent="0.2">
      <c r="A93" t="s">
        <v>73</v>
      </c>
      <c r="B93">
        <v>3</v>
      </c>
      <c r="C93" t="s">
        <v>16</v>
      </c>
      <c r="D93">
        <v>13</v>
      </c>
      <c r="E93">
        <v>55</v>
      </c>
      <c r="F93">
        <v>117</v>
      </c>
      <c r="G93">
        <v>284.01818181800002</v>
      </c>
      <c r="H93">
        <v>460</v>
      </c>
      <c r="I93">
        <v>6</v>
      </c>
      <c r="J93">
        <v>1</v>
      </c>
      <c r="K93">
        <v>3</v>
      </c>
      <c r="L93">
        <v>1</v>
      </c>
      <c r="M93">
        <v>642</v>
      </c>
    </row>
    <row r="95" spans="1:13" x14ac:dyDescent="0.2">
      <c r="A95" t="s">
        <v>74</v>
      </c>
      <c r="B95">
        <v>1</v>
      </c>
      <c r="C95" t="s">
        <v>16</v>
      </c>
      <c r="D95">
        <v>0</v>
      </c>
      <c r="E95">
        <v>1</v>
      </c>
      <c r="F95">
        <v>0</v>
      </c>
      <c r="G95">
        <v>32</v>
      </c>
      <c r="H95">
        <v>32</v>
      </c>
      <c r="I95">
        <v>32</v>
      </c>
      <c r="J95">
        <v>2</v>
      </c>
      <c r="K95">
        <v>2</v>
      </c>
      <c r="L95">
        <v>2</v>
      </c>
      <c r="M95">
        <v>156</v>
      </c>
    </row>
    <row r="96" spans="1:13" x14ac:dyDescent="0.2">
      <c r="A96" t="s">
        <v>74</v>
      </c>
      <c r="B96">
        <v>1</v>
      </c>
      <c r="C96" t="s">
        <v>17</v>
      </c>
      <c r="D96">
        <v>0</v>
      </c>
      <c r="E96">
        <v>1</v>
      </c>
      <c r="F96">
        <v>0</v>
      </c>
      <c r="G96">
        <v>145</v>
      </c>
      <c r="H96">
        <v>145</v>
      </c>
      <c r="I96">
        <v>145</v>
      </c>
      <c r="J96">
        <v>4</v>
      </c>
      <c r="K96">
        <v>4</v>
      </c>
      <c r="L96">
        <v>4</v>
      </c>
      <c r="M96">
        <v>171</v>
      </c>
    </row>
    <row r="97" spans="1:13" x14ac:dyDescent="0.2">
      <c r="A97" t="s">
        <v>74</v>
      </c>
      <c r="B97">
        <v>1</v>
      </c>
      <c r="C97" t="s">
        <v>18</v>
      </c>
      <c r="D97">
        <v>0</v>
      </c>
      <c r="E97">
        <v>1</v>
      </c>
      <c r="F97">
        <v>0</v>
      </c>
      <c r="G97">
        <v>52</v>
      </c>
      <c r="H97">
        <v>52</v>
      </c>
      <c r="I97">
        <v>52</v>
      </c>
      <c r="J97">
        <v>3</v>
      </c>
      <c r="K97">
        <v>3</v>
      </c>
      <c r="L97">
        <v>3</v>
      </c>
      <c r="M97">
        <v>181</v>
      </c>
    </row>
    <row r="98" spans="1:13" x14ac:dyDescent="0.2">
      <c r="A98" t="s">
        <v>74</v>
      </c>
      <c r="B98">
        <v>1</v>
      </c>
      <c r="C98" t="s">
        <v>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74</v>
      </c>
      <c r="B99">
        <v>1</v>
      </c>
      <c r="C99" t="s">
        <v>20</v>
      </c>
      <c r="D99">
        <v>0</v>
      </c>
      <c r="E99">
        <v>1</v>
      </c>
      <c r="F99">
        <v>0</v>
      </c>
      <c r="G99">
        <v>361</v>
      </c>
      <c r="H99">
        <v>361</v>
      </c>
      <c r="I99">
        <v>361</v>
      </c>
      <c r="J99">
        <v>2</v>
      </c>
      <c r="K99">
        <v>2</v>
      </c>
      <c r="L99">
        <v>2</v>
      </c>
      <c r="M99">
        <v>18</v>
      </c>
    </row>
    <row r="100" spans="1:13" x14ac:dyDescent="0.2">
      <c r="A100" t="s">
        <v>74</v>
      </c>
      <c r="B100">
        <v>1</v>
      </c>
      <c r="C100" t="s">
        <v>21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74</v>
      </c>
      <c r="B101">
        <v>2</v>
      </c>
      <c r="C101" t="s">
        <v>17</v>
      </c>
      <c r="D101">
        <v>0</v>
      </c>
      <c r="E101">
        <v>7</v>
      </c>
      <c r="F101">
        <v>0</v>
      </c>
      <c r="G101">
        <v>75.142857142899999</v>
      </c>
      <c r="H101">
        <v>259</v>
      </c>
      <c r="I101">
        <v>5</v>
      </c>
      <c r="J101">
        <v>2</v>
      </c>
      <c r="K101">
        <v>3</v>
      </c>
      <c r="L101">
        <v>1</v>
      </c>
      <c r="M101">
        <v>850</v>
      </c>
    </row>
    <row r="102" spans="1:13" x14ac:dyDescent="0.2">
      <c r="A102" t="s">
        <v>74</v>
      </c>
      <c r="B102">
        <v>3</v>
      </c>
      <c r="C102" t="s">
        <v>16</v>
      </c>
      <c r="D102">
        <v>0</v>
      </c>
      <c r="E102">
        <v>70</v>
      </c>
      <c r="F102">
        <v>0</v>
      </c>
      <c r="G102">
        <v>356.385714286</v>
      </c>
      <c r="H102">
        <v>896</v>
      </c>
      <c r="I102">
        <v>4</v>
      </c>
      <c r="J102">
        <v>1</v>
      </c>
      <c r="K102">
        <v>3</v>
      </c>
      <c r="L102">
        <v>1</v>
      </c>
      <c r="M102">
        <v>1089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64B4-4DCF-CF40-B484-C25AF5371583}">
  <dimension ref="A1:O73"/>
  <sheetViews>
    <sheetView workbookViewId="0">
      <selection activeCell="A2" sqref="A2:C10"/>
    </sheetView>
  </sheetViews>
  <sheetFormatPr baseColWidth="10" defaultRowHeight="16" x14ac:dyDescent="0.2"/>
  <cols>
    <col min="7" max="7" width="1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5</v>
      </c>
      <c r="F2">
        <v>5</v>
      </c>
      <c r="G2">
        <v>78.888888888899999</v>
      </c>
      <c r="H2">
        <v>142</v>
      </c>
      <c r="I2">
        <v>245</v>
      </c>
      <c r="J2">
        <v>1</v>
      </c>
      <c r="K2">
        <v>3</v>
      </c>
      <c r="L2">
        <v>2</v>
      </c>
      <c r="M2">
        <v>5</v>
      </c>
      <c r="N2">
        <v>0</v>
      </c>
      <c r="O2">
        <v>16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5</v>
      </c>
      <c r="F3">
        <v>5</v>
      </c>
      <c r="G3">
        <v>17.857142857100001</v>
      </c>
      <c r="H3">
        <v>25</v>
      </c>
      <c r="I3">
        <v>95</v>
      </c>
      <c r="J3">
        <v>1</v>
      </c>
      <c r="K3">
        <v>2</v>
      </c>
      <c r="L3">
        <v>2</v>
      </c>
      <c r="M3">
        <v>5</v>
      </c>
      <c r="N3">
        <v>0</v>
      </c>
      <c r="O3">
        <v>12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5</v>
      </c>
      <c r="F4">
        <v>5</v>
      </c>
      <c r="G4">
        <v>25.875</v>
      </c>
      <c r="H4">
        <v>41.4</v>
      </c>
      <c r="I4">
        <v>130</v>
      </c>
      <c r="J4">
        <v>1</v>
      </c>
      <c r="K4">
        <v>3</v>
      </c>
      <c r="L4">
        <v>2</v>
      </c>
      <c r="M4">
        <v>4</v>
      </c>
      <c r="N4">
        <v>0</v>
      </c>
      <c r="O4">
        <v>12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5</v>
      </c>
      <c r="F5">
        <v>5</v>
      </c>
      <c r="G5">
        <v>88.6</v>
      </c>
      <c r="H5">
        <v>177.2</v>
      </c>
      <c r="I5">
        <v>699</v>
      </c>
      <c r="J5">
        <v>2</v>
      </c>
      <c r="K5">
        <v>3</v>
      </c>
      <c r="L5">
        <v>0</v>
      </c>
      <c r="M5">
        <v>1</v>
      </c>
      <c r="N5">
        <v>0</v>
      </c>
      <c r="O5">
        <v>3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5</v>
      </c>
      <c r="F6">
        <v>5</v>
      </c>
      <c r="G6">
        <v>14.5714285714</v>
      </c>
      <c r="H6">
        <v>20.399999999999999</v>
      </c>
      <c r="I6">
        <v>102</v>
      </c>
      <c r="J6">
        <v>1</v>
      </c>
      <c r="K6">
        <v>2</v>
      </c>
      <c r="L6">
        <v>2</v>
      </c>
      <c r="M6">
        <v>4</v>
      </c>
      <c r="N6">
        <v>0</v>
      </c>
      <c r="O6">
        <v>15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5</v>
      </c>
      <c r="F7">
        <v>5</v>
      </c>
      <c r="G7">
        <v>20.111111111100001</v>
      </c>
      <c r="H7">
        <v>36.200000000000003</v>
      </c>
      <c r="I7">
        <v>152</v>
      </c>
      <c r="J7">
        <v>1</v>
      </c>
      <c r="K7">
        <v>3</v>
      </c>
      <c r="L7">
        <v>2</v>
      </c>
      <c r="M7">
        <v>5</v>
      </c>
      <c r="N7">
        <v>0</v>
      </c>
      <c r="O7">
        <v>13</v>
      </c>
    </row>
    <row r="8" spans="1:15" x14ac:dyDescent="0.2">
      <c r="A8" t="s">
        <v>15</v>
      </c>
      <c r="B8">
        <v>1</v>
      </c>
      <c r="C8" t="s">
        <v>45</v>
      </c>
      <c r="D8">
        <v>1</v>
      </c>
      <c r="E8">
        <v>5</v>
      </c>
      <c r="F8">
        <v>5</v>
      </c>
      <c r="G8">
        <v>232.85714285700001</v>
      </c>
      <c r="H8">
        <v>326</v>
      </c>
      <c r="I8">
        <v>582</v>
      </c>
      <c r="J8">
        <v>1</v>
      </c>
      <c r="K8">
        <v>2</v>
      </c>
      <c r="L8">
        <v>1</v>
      </c>
      <c r="M8">
        <v>4</v>
      </c>
      <c r="N8">
        <v>0</v>
      </c>
      <c r="O8">
        <v>11</v>
      </c>
    </row>
    <row r="9" spans="1:15" x14ac:dyDescent="0.2">
      <c r="A9" t="s">
        <v>15</v>
      </c>
      <c r="B9">
        <v>2</v>
      </c>
      <c r="C9" t="s">
        <v>17</v>
      </c>
      <c r="D9">
        <v>6</v>
      </c>
      <c r="E9">
        <v>30</v>
      </c>
      <c r="F9">
        <v>30</v>
      </c>
      <c r="G9">
        <v>157.5</v>
      </c>
      <c r="H9">
        <v>262.5</v>
      </c>
      <c r="I9">
        <v>625</v>
      </c>
      <c r="J9">
        <v>1</v>
      </c>
      <c r="K9">
        <v>3</v>
      </c>
      <c r="L9">
        <v>10</v>
      </c>
      <c r="M9">
        <v>18</v>
      </c>
      <c r="N9">
        <v>4</v>
      </c>
      <c r="O9">
        <v>61</v>
      </c>
    </row>
    <row r="10" spans="1:15" s="4" customFormat="1" x14ac:dyDescent="0.2">
      <c r="A10" s="4" t="s">
        <v>15</v>
      </c>
      <c r="B10" s="4">
        <v>3</v>
      </c>
      <c r="C10" s="4" t="s">
        <v>16</v>
      </c>
      <c r="D10" s="4">
        <v>78</v>
      </c>
      <c r="E10" s="4">
        <v>310</v>
      </c>
      <c r="F10" s="4">
        <v>390</v>
      </c>
      <c r="G10" s="4">
        <v>201.01818181799999</v>
      </c>
      <c r="H10" s="4">
        <v>320.98064516099998</v>
      </c>
      <c r="I10" s="4">
        <v>891</v>
      </c>
      <c r="J10" s="4">
        <v>1</v>
      </c>
      <c r="K10" s="4">
        <v>3</v>
      </c>
      <c r="L10" s="4">
        <v>85</v>
      </c>
      <c r="M10" s="4">
        <v>262</v>
      </c>
      <c r="N10" s="4">
        <v>7</v>
      </c>
      <c r="O10" s="4">
        <v>511</v>
      </c>
    </row>
    <row r="14" spans="1:15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22</v>
      </c>
      <c r="H14" t="s">
        <v>8</v>
      </c>
      <c r="I14" t="s">
        <v>23</v>
      </c>
      <c r="J14" t="s">
        <v>9</v>
      </c>
      <c r="K14" t="s">
        <v>10</v>
      </c>
      <c r="L14" t="s">
        <v>24</v>
      </c>
      <c r="M14" t="s">
        <v>14</v>
      </c>
    </row>
    <row r="15" spans="1:15" x14ac:dyDescent="0.2">
      <c r="A15" t="s">
        <v>25</v>
      </c>
      <c r="B15">
        <v>1</v>
      </c>
      <c r="C15" t="s">
        <v>16</v>
      </c>
      <c r="D15">
        <v>0</v>
      </c>
      <c r="E15">
        <v>1</v>
      </c>
      <c r="F15">
        <v>0</v>
      </c>
      <c r="G15">
        <v>214</v>
      </c>
      <c r="H15">
        <v>214</v>
      </c>
      <c r="I15">
        <v>214</v>
      </c>
      <c r="J15">
        <v>3</v>
      </c>
      <c r="K15">
        <v>3</v>
      </c>
      <c r="L15">
        <v>3</v>
      </c>
      <c r="M15">
        <v>4</v>
      </c>
    </row>
    <row r="16" spans="1:15" x14ac:dyDescent="0.2">
      <c r="A16" t="s">
        <v>25</v>
      </c>
      <c r="B16">
        <v>1</v>
      </c>
      <c r="C16" t="s">
        <v>17</v>
      </c>
      <c r="D16">
        <v>0</v>
      </c>
      <c r="E16">
        <v>1</v>
      </c>
      <c r="F16">
        <v>0</v>
      </c>
      <c r="G16">
        <v>5</v>
      </c>
      <c r="H16">
        <v>5</v>
      </c>
      <c r="I16">
        <v>5</v>
      </c>
      <c r="J16">
        <v>2</v>
      </c>
      <c r="K16">
        <v>2</v>
      </c>
      <c r="L16">
        <v>2</v>
      </c>
      <c r="M16">
        <v>0</v>
      </c>
    </row>
    <row r="17" spans="1:13" x14ac:dyDescent="0.2">
      <c r="A17" t="s">
        <v>25</v>
      </c>
      <c r="B17">
        <v>1</v>
      </c>
      <c r="C17" t="s">
        <v>18</v>
      </c>
      <c r="D17">
        <v>0</v>
      </c>
      <c r="E17">
        <v>1</v>
      </c>
      <c r="F17">
        <v>0</v>
      </c>
      <c r="G17">
        <v>38</v>
      </c>
      <c r="H17">
        <v>38</v>
      </c>
      <c r="I17">
        <v>38</v>
      </c>
      <c r="J17">
        <v>1</v>
      </c>
      <c r="K17">
        <v>1</v>
      </c>
      <c r="L17">
        <v>1</v>
      </c>
      <c r="M17">
        <v>4</v>
      </c>
    </row>
    <row r="18" spans="1:13" x14ac:dyDescent="0.2">
      <c r="A18" t="s">
        <v>25</v>
      </c>
      <c r="B18">
        <v>1</v>
      </c>
      <c r="C18" t="s">
        <v>19</v>
      </c>
      <c r="D18">
        <v>0</v>
      </c>
      <c r="E18">
        <v>1</v>
      </c>
      <c r="F18">
        <v>0</v>
      </c>
      <c r="G18">
        <v>40</v>
      </c>
      <c r="H18">
        <v>40</v>
      </c>
      <c r="I18">
        <v>40</v>
      </c>
      <c r="J18">
        <v>2</v>
      </c>
      <c r="K18">
        <v>2</v>
      </c>
      <c r="L18">
        <v>2</v>
      </c>
      <c r="M18">
        <v>1</v>
      </c>
    </row>
    <row r="19" spans="1:13" x14ac:dyDescent="0.2">
      <c r="A19" t="s">
        <v>25</v>
      </c>
      <c r="B19">
        <v>1</v>
      </c>
      <c r="C19" t="s">
        <v>20</v>
      </c>
      <c r="D19">
        <v>0</v>
      </c>
      <c r="E19">
        <v>1</v>
      </c>
      <c r="F19">
        <v>0</v>
      </c>
      <c r="G19">
        <v>102</v>
      </c>
      <c r="H19">
        <v>102</v>
      </c>
      <c r="I19">
        <v>102</v>
      </c>
      <c r="J19">
        <v>2</v>
      </c>
      <c r="K19">
        <v>2</v>
      </c>
      <c r="L19">
        <v>2</v>
      </c>
      <c r="M19">
        <v>3</v>
      </c>
    </row>
    <row r="20" spans="1:13" x14ac:dyDescent="0.2">
      <c r="A20" t="s">
        <v>25</v>
      </c>
      <c r="B20">
        <v>1</v>
      </c>
      <c r="C20" t="s">
        <v>21</v>
      </c>
      <c r="D20">
        <v>0</v>
      </c>
      <c r="E20">
        <v>1</v>
      </c>
      <c r="F20">
        <v>0</v>
      </c>
      <c r="G20">
        <v>152</v>
      </c>
      <c r="H20">
        <v>152</v>
      </c>
      <c r="I20">
        <v>152</v>
      </c>
      <c r="J20">
        <v>3</v>
      </c>
      <c r="K20">
        <v>3</v>
      </c>
      <c r="L20">
        <v>3</v>
      </c>
      <c r="M20">
        <v>5</v>
      </c>
    </row>
    <row r="21" spans="1:13" x14ac:dyDescent="0.2">
      <c r="A21" t="s">
        <v>25</v>
      </c>
      <c r="B21">
        <v>1</v>
      </c>
      <c r="C21" t="s">
        <v>45</v>
      </c>
      <c r="D21">
        <v>0</v>
      </c>
      <c r="E21">
        <v>1</v>
      </c>
      <c r="F21">
        <v>0</v>
      </c>
      <c r="G21">
        <v>246</v>
      </c>
      <c r="H21">
        <v>246</v>
      </c>
      <c r="I21">
        <v>246</v>
      </c>
      <c r="J21">
        <v>2</v>
      </c>
      <c r="K21">
        <v>2</v>
      </c>
      <c r="L21">
        <v>2</v>
      </c>
      <c r="M21">
        <v>2</v>
      </c>
    </row>
    <row r="22" spans="1:13" x14ac:dyDescent="0.2">
      <c r="A22" t="s">
        <v>25</v>
      </c>
      <c r="B22">
        <v>2</v>
      </c>
      <c r="C22" t="s">
        <v>17</v>
      </c>
      <c r="D22">
        <v>1</v>
      </c>
      <c r="E22">
        <v>5</v>
      </c>
      <c r="F22">
        <v>5</v>
      </c>
      <c r="G22">
        <v>503.8</v>
      </c>
      <c r="H22">
        <v>625</v>
      </c>
      <c r="I22">
        <v>323</v>
      </c>
      <c r="J22">
        <v>2</v>
      </c>
      <c r="K22">
        <v>3</v>
      </c>
      <c r="L22">
        <v>1</v>
      </c>
      <c r="M22">
        <v>18</v>
      </c>
    </row>
    <row r="23" spans="1:13" x14ac:dyDescent="0.2">
      <c r="A23" t="s">
        <v>25</v>
      </c>
      <c r="B23">
        <v>3</v>
      </c>
      <c r="C23" t="s">
        <v>16</v>
      </c>
      <c r="D23">
        <v>13</v>
      </c>
      <c r="E23">
        <v>63</v>
      </c>
      <c r="F23">
        <v>65</v>
      </c>
      <c r="G23">
        <v>322.39682539699999</v>
      </c>
      <c r="H23">
        <v>883</v>
      </c>
      <c r="I23">
        <v>0</v>
      </c>
      <c r="J23">
        <v>1</v>
      </c>
      <c r="K23">
        <v>3</v>
      </c>
      <c r="L23">
        <v>1</v>
      </c>
      <c r="M23">
        <v>40</v>
      </c>
    </row>
    <row r="25" spans="1:13" x14ac:dyDescent="0.2">
      <c r="A25" t="s">
        <v>26</v>
      </c>
      <c r="B25">
        <v>1</v>
      </c>
      <c r="C25" t="s">
        <v>16</v>
      </c>
      <c r="D25">
        <v>0</v>
      </c>
      <c r="E25">
        <v>1</v>
      </c>
      <c r="F25">
        <v>0</v>
      </c>
      <c r="G25">
        <v>245</v>
      </c>
      <c r="H25">
        <v>245</v>
      </c>
      <c r="I25">
        <v>245</v>
      </c>
      <c r="J25">
        <v>2</v>
      </c>
      <c r="K25">
        <v>2</v>
      </c>
      <c r="L25">
        <v>2</v>
      </c>
      <c r="M25">
        <v>5</v>
      </c>
    </row>
    <row r="26" spans="1:13" x14ac:dyDescent="0.2">
      <c r="A26" t="s">
        <v>26</v>
      </c>
      <c r="B26">
        <v>1</v>
      </c>
      <c r="C26" t="s">
        <v>17</v>
      </c>
      <c r="D26">
        <v>0</v>
      </c>
      <c r="E26">
        <v>1</v>
      </c>
      <c r="F26">
        <v>0</v>
      </c>
      <c r="G26">
        <v>25</v>
      </c>
      <c r="H26">
        <v>25</v>
      </c>
      <c r="I26">
        <v>25</v>
      </c>
      <c r="J26">
        <v>2</v>
      </c>
      <c r="K26">
        <v>2</v>
      </c>
      <c r="L26">
        <v>2</v>
      </c>
      <c r="M26">
        <v>3</v>
      </c>
    </row>
    <row r="27" spans="1:13" x14ac:dyDescent="0.2">
      <c r="A27" t="s">
        <v>26</v>
      </c>
      <c r="B27">
        <v>1</v>
      </c>
      <c r="C27" t="s">
        <v>18</v>
      </c>
      <c r="D27">
        <v>0</v>
      </c>
      <c r="E27">
        <v>1</v>
      </c>
      <c r="F27">
        <v>0</v>
      </c>
      <c r="G27">
        <v>130</v>
      </c>
      <c r="H27">
        <v>130</v>
      </c>
      <c r="I27">
        <v>130</v>
      </c>
      <c r="J27">
        <v>3</v>
      </c>
      <c r="K27">
        <v>3</v>
      </c>
      <c r="L27">
        <v>3</v>
      </c>
      <c r="M27">
        <v>2</v>
      </c>
    </row>
    <row r="28" spans="1:13" x14ac:dyDescent="0.2">
      <c r="A28" t="s">
        <v>26</v>
      </c>
      <c r="B28">
        <v>1</v>
      </c>
      <c r="C28" t="s">
        <v>19</v>
      </c>
      <c r="D28">
        <v>0</v>
      </c>
      <c r="E28">
        <v>1</v>
      </c>
      <c r="F28">
        <v>0</v>
      </c>
      <c r="G28">
        <v>40</v>
      </c>
      <c r="H28">
        <v>40</v>
      </c>
      <c r="I28">
        <v>40</v>
      </c>
      <c r="J28">
        <v>2</v>
      </c>
      <c r="K28">
        <v>2</v>
      </c>
      <c r="L28">
        <v>2</v>
      </c>
      <c r="M28">
        <v>0</v>
      </c>
    </row>
    <row r="29" spans="1:13" x14ac:dyDescent="0.2">
      <c r="A29" t="s">
        <v>26</v>
      </c>
      <c r="B29">
        <v>1</v>
      </c>
      <c r="C29" t="s">
        <v>20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4</v>
      </c>
    </row>
    <row r="30" spans="1:13" x14ac:dyDescent="0.2">
      <c r="A30" t="s">
        <v>26</v>
      </c>
      <c r="B30">
        <v>1</v>
      </c>
      <c r="C30" t="s">
        <v>21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</row>
    <row r="31" spans="1:13" x14ac:dyDescent="0.2">
      <c r="A31" t="s">
        <v>26</v>
      </c>
      <c r="B31">
        <v>1</v>
      </c>
      <c r="C31" t="s">
        <v>45</v>
      </c>
      <c r="D31">
        <v>0</v>
      </c>
      <c r="E31">
        <v>1</v>
      </c>
      <c r="F31">
        <v>0</v>
      </c>
      <c r="G31">
        <v>250</v>
      </c>
      <c r="H31">
        <v>250</v>
      </c>
      <c r="I31">
        <v>250</v>
      </c>
      <c r="J31">
        <v>1</v>
      </c>
      <c r="K31">
        <v>1</v>
      </c>
      <c r="L31">
        <v>1</v>
      </c>
      <c r="M31">
        <v>1</v>
      </c>
    </row>
    <row r="32" spans="1:13" x14ac:dyDescent="0.2">
      <c r="A32" t="s">
        <v>26</v>
      </c>
      <c r="B32">
        <v>2</v>
      </c>
      <c r="C32" t="s">
        <v>17</v>
      </c>
      <c r="D32">
        <v>1</v>
      </c>
      <c r="E32">
        <v>5</v>
      </c>
      <c r="F32">
        <v>5</v>
      </c>
      <c r="G32">
        <v>269.8</v>
      </c>
      <c r="H32">
        <v>338</v>
      </c>
      <c r="I32">
        <v>0</v>
      </c>
      <c r="J32">
        <v>1</v>
      </c>
      <c r="K32">
        <v>2</v>
      </c>
      <c r="L32">
        <v>1</v>
      </c>
      <c r="M32">
        <v>6</v>
      </c>
    </row>
    <row r="33" spans="1:13" x14ac:dyDescent="0.2">
      <c r="A33" t="s">
        <v>26</v>
      </c>
      <c r="B33">
        <v>3</v>
      </c>
      <c r="C33" t="s">
        <v>16</v>
      </c>
      <c r="D33">
        <v>13</v>
      </c>
      <c r="E33">
        <v>53</v>
      </c>
      <c r="F33">
        <v>65</v>
      </c>
      <c r="G33">
        <v>426.396226415</v>
      </c>
      <c r="H33">
        <v>886</v>
      </c>
      <c r="I33">
        <v>0</v>
      </c>
      <c r="J33">
        <v>1</v>
      </c>
      <c r="K33">
        <v>3</v>
      </c>
      <c r="L33">
        <v>1</v>
      </c>
      <c r="M33">
        <v>262</v>
      </c>
    </row>
    <row r="35" spans="1:13" x14ac:dyDescent="0.2">
      <c r="A35" t="s">
        <v>27</v>
      </c>
      <c r="B35">
        <v>1</v>
      </c>
      <c r="C35" t="s">
        <v>16</v>
      </c>
      <c r="D35">
        <v>0</v>
      </c>
      <c r="E35">
        <v>1</v>
      </c>
      <c r="F35">
        <v>0</v>
      </c>
      <c r="G35">
        <v>39</v>
      </c>
      <c r="H35">
        <v>39</v>
      </c>
      <c r="I35">
        <v>39</v>
      </c>
      <c r="J35">
        <v>1</v>
      </c>
      <c r="K35">
        <v>1</v>
      </c>
      <c r="L35">
        <v>1</v>
      </c>
      <c r="M35">
        <v>3</v>
      </c>
    </row>
    <row r="36" spans="1:13" x14ac:dyDescent="0.2">
      <c r="A36" t="s">
        <v>27</v>
      </c>
      <c r="B36">
        <v>1</v>
      </c>
      <c r="C36" t="s">
        <v>17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5</v>
      </c>
    </row>
    <row r="37" spans="1:13" x14ac:dyDescent="0.2">
      <c r="A37" t="s">
        <v>27</v>
      </c>
      <c r="B37">
        <v>1</v>
      </c>
      <c r="C37" t="s">
        <v>18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2</v>
      </c>
      <c r="K37">
        <v>2</v>
      </c>
      <c r="L37">
        <v>2</v>
      </c>
      <c r="M37">
        <v>4</v>
      </c>
    </row>
    <row r="38" spans="1:13" x14ac:dyDescent="0.2">
      <c r="A38" t="s">
        <v>27</v>
      </c>
      <c r="B38">
        <v>1</v>
      </c>
      <c r="C38" t="s">
        <v>19</v>
      </c>
      <c r="D38">
        <v>0</v>
      </c>
      <c r="E38">
        <v>1</v>
      </c>
      <c r="F38">
        <v>0</v>
      </c>
      <c r="G38">
        <v>107</v>
      </c>
      <c r="H38">
        <v>107</v>
      </c>
      <c r="I38">
        <v>107</v>
      </c>
      <c r="J38">
        <v>3</v>
      </c>
      <c r="K38">
        <v>3</v>
      </c>
      <c r="L38">
        <v>3</v>
      </c>
      <c r="M38">
        <v>1</v>
      </c>
    </row>
    <row r="39" spans="1:13" x14ac:dyDescent="0.2">
      <c r="A39" t="s">
        <v>27</v>
      </c>
      <c r="B39">
        <v>1</v>
      </c>
      <c r="C39" t="s">
        <v>20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</row>
    <row r="40" spans="1:13" x14ac:dyDescent="0.2">
      <c r="A40" t="s">
        <v>27</v>
      </c>
      <c r="B40">
        <v>1</v>
      </c>
      <c r="C40" t="s">
        <v>21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2</v>
      </c>
      <c r="K40">
        <v>2</v>
      </c>
      <c r="L40">
        <v>2</v>
      </c>
      <c r="M40">
        <v>4</v>
      </c>
    </row>
    <row r="41" spans="1:13" x14ac:dyDescent="0.2">
      <c r="A41" t="s">
        <v>27</v>
      </c>
      <c r="B41">
        <v>1</v>
      </c>
      <c r="C41" t="s">
        <v>45</v>
      </c>
      <c r="D41">
        <v>0</v>
      </c>
      <c r="E41">
        <v>1</v>
      </c>
      <c r="F41">
        <v>0</v>
      </c>
      <c r="G41">
        <v>552</v>
      </c>
      <c r="H41">
        <v>552</v>
      </c>
      <c r="I41">
        <v>552</v>
      </c>
      <c r="J41">
        <v>1</v>
      </c>
      <c r="K41">
        <v>1</v>
      </c>
      <c r="L41">
        <v>1</v>
      </c>
      <c r="M41">
        <v>4</v>
      </c>
    </row>
    <row r="42" spans="1:13" x14ac:dyDescent="0.2">
      <c r="A42" t="s">
        <v>27</v>
      </c>
      <c r="B42">
        <v>2</v>
      </c>
      <c r="C42" t="s">
        <v>17</v>
      </c>
      <c r="D42">
        <v>1</v>
      </c>
      <c r="E42">
        <v>5</v>
      </c>
      <c r="F42">
        <v>5</v>
      </c>
      <c r="G42">
        <v>104.2</v>
      </c>
      <c r="H42">
        <v>188</v>
      </c>
      <c r="I42">
        <v>0</v>
      </c>
      <c r="J42">
        <v>1</v>
      </c>
      <c r="K42">
        <v>2</v>
      </c>
      <c r="L42">
        <v>1</v>
      </c>
      <c r="M42">
        <v>9</v>
      </c>
    </row>
    <row r="43" spans="1:13" x14ac:dyDescent="0.2">
      <c r="A43" t="s">
        <v>27</v>
      </c>
      <c r="B43">
        <v>3</v>
      </c>
      <c r="C43" t="s">
        <v>16</v>
      </c>
      <c r="D43">
        <v>13</v>
      </c>
      <c r="E43">
        <v>39</v>
      </c>
      <c r="F43">
        <v>65</v>
      </c>
      <c r="G43">
        <v>249.82051282099999</v>
      </c>
      <c r="H43">
        <v>859</v>
      </c>
      <c r="I43">
        <v>0</v>
      </c>
      <c r="J43">
        <v>1</v>
      </c>
      <c r="K43">
        <v>3</v>
      </c>
      <c r="L43">
        <v>1</v>
      </c>
      <c r="M43">
        <v>7</v>
      </c>
    </row>
    <row r="45" spans="1:13" x14ac:dyDescent="0.2">
      <c r="A45" t="s">
        <v>28</v>
      </c>
      <c r="B45">
        <v>1</v>
      </c>
      <c r="C45" t="s">
        <v>16</v>
      </c>
      <c r="D45">
        <v>1</v>
      </c>
      <c r="E45">
        <v>0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28</v>
      </c>
      <c r="B46">
        <v>1</v>
      </c>
      <c r="C46" t="s">
        <v>17</v>
      </c>
      <c r="D46">
        <v>1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28</v>
      </c>
      <c r="B47">
        <v>1</v>
      </c>
      <c r="C47" t="s">
        <v>18</v>
      </c>
      <c r="D47">
        <v>1</v>
      </c>
      <c r="E47">
        <v>0</v>
      </c>
      <c r="F47">
        <v>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28</v>
      </c>
      <c r="B48">
        <v>1</v>
      </c>
      <c r="C48" t="s">
        <v>19</v>
      </c>
      <c r="D48">
        <v>1</v>
      </c>
      <c r="E48">
        <v>0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28</v>
      </c>
      <c r="B49">
        <v>1</v>
      </c>
      <c r="C49" t="s">
        <v>20</v>
      </c>
      <c r="D49">
        <v>1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28</v>
      </c>
      <c r="B50">
        <v>1</v>
      </c>
      <c r="C50" t="s">
        <v>21</v>
      </c>
      <c r="D50">
        <v>1</v>
      </c>
      <c r="E50">
        <v>0</v>
      </c>
      <c r="F50">
        <v>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28</v>
      </c>
      <c r="B51">
        <v>1</v>
      </c>
      <c r="C51" t="s">
        <v>45</v>
      </c>
      <c r="D51">
        <v>1</v>
      </c>
      <c r="E51">
        <v>0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28</v>
      </c>
      <c r="B52">
        <v>2</v>
      </c>
      <c r="C52" t="s">
        <v>17</v>
      </c>
      <c r="D52">
        <v>1</v>
      </c>
      <c r="E52">
        <v>5</v>
      </c>
      <c r="F52">
        <v>5</v>
      </c>
      <c r="G52">
        <v>316.8</v>
      </c>
      <c r="H52">
        <v>336</v>
      </c>
      <c r="I52">
        <v>276</v>
      </c>
      <c r="J52">
        <v>1</v>
      </c>
      <c r="K52">
        <v>2</v>
      </c>
      <c r="L52">
        <v>1</v>
      </c>
      <c r="M52">
        <v>15</v>
      </c>
    </row>
    <row r="53" spans="1:13" x14ac:dyDescent="0.2">
      <c r="A53" t="s">
        <v>28</v>
      </c>
      <c r="B53">
        <v>3</v>
      </c>
      <c r="C53" t="s">
        <v>16</v>
      </c>
      <c r="D53">
        <v>13</v>
      </c>
      <c r="E53">
        <v>51</v>
      </c>
      <c r="F53">
        <v>65</v>
      </c>
      <c r="G53">
        <v>206.921568627</v>
      </c>
      <c r="H53">
        <v>861</v>
      </c>
      <c r="I53">
        <v>5</v>
      </c>
      <c r="J53">
        <v>1</v>
      </c>
      <c r="K53">
        <v>3</v>
      </c>
      <c r="L53">
        <v>1</v>
      </c>
      <c r="M53">
        <v>53</v>
      </c>
    </row>
    <row r="55" spans="1:13" x14ac:dyDescent="0.2">
      <c r="A55" t="s">
        <v>29</v>
      </c>
      <c r="B55">
        <v>1</v>
      </c>
      <c r="C55" t="s">
        <v>16</v>
      </c>
      <c r="D55">
        <v>0</v>
      </c>
      <c r="E55">
        <v>1</v>
      </c>
      <c r="F55">
        <v>0</v>
      </c>
      <c r="G55">
        <v>212</v>
      </c>
      <c r="H55">
        <v>212</v>
      </c>
      <c r="I55">
        <v>212</v>
      </c>
      <c r="J55">
        <v>2</v>
      </c>
      <c r="K55">
        <v>2</v>
      </c>
      <c r="L55">
        <v>2</v>
      </c>
      <c r="M55">
        <v>4</v>
      </c>
    </row>
    <row r="56" spans="1:13" x14ac:dyDescent="0.2">
      <c r="A56" t="s">
        <v>29</v>
      </c>
      <c r="B56">
        <v>1</v>
      </c>
      <c r="C56" t="s">
        <v>17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2</v>
      </c>
    </row>
    <row r="57" spans="1:13" x14ac:dyDescent="0.2">
      <c r="A57" t="s">
        <v>29</v>
      </c>
      <c r="B57">
        <v>1</v>
      </c>
      <c r="C57" t="s">
        <v>18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</row>
    <row r="58" spans="1:13" x14ac:dyDescent="0.2">
      <c r="A58" t="s">
        <v>29</v>
      </c>
      <c r="B58">
        <v>1</v>
      </c>
      <c r="C58" t="s">
        <v>19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</row>
    <row r="59" spans="1:13" x14ac:dyDescent="0.2">
      <c r="A59" t="s">
        <v>29</v>
      </c>
      <c r="B59">
        <v>1</v>
      </c>
      <c r="C59" t="s">
        <v>20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4</v>
      </c>
    </row>
    <row r="60" spans="1:13" x14ac:dyDescent="0.2">
      <c r="A60" t="s">
        <v>29</v>
      </c>
      <c r="B60">
        <v>1</v>
      </c>
      <c r="C60" t="s">
        <v>21</v>
      </c>
      <c r="D60">
        <v>0</v>
      </c>
      <c r="E60">
        <v>1</v>
      </c>
      <c r="F60">
        <v>0</v>
      </c>
      <c r="G60">
        <v>29</v>
      </c>
      <c r="H60">
        <v>29</v>
      </c>
      <c r="I60">
        <v>29</v>
      </c>
      <c r="J60">
        <v>2</v>
      </c>
      <c r="K60">
        <v>2</v>
      </c>
      <c r="L60">
        <v>2</v>
      </c>
      <c r="M60">
        <v>2</v>
      </c>
    </row>
    <row r="61" spans="1:13" x14ac:dyDescent="0.2">
      <c r="A61" t="s">
        <v>29</v>
      </c>
      <c r="B61">
        <v>1</v>
      </c>
      <c r="C61" t="s">
        <v>45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2</v>
      </c>
    </row>
    <row r="62" spans="1:13" x14ac:dyDescent="0.2">
      <c r="A62" t="s">
        <v>29</v>
      </c>
      <c r="B62">
        <v>2</v>
      </c>
      <c r="C62" t="s">
        <v>17</v>
      </c>
      <c r="D62">
        <v>1</v>
      </c>
      <c r="E62">
        <v>5</v>
      </c>
      <c r="F62">
        <v>5</v>
      </c>
      <c r="G62">
        <v>150.19999999999999</v>
      </c>
      <c r="H62">
        <v>190</v>
      </c>
      <c r="I62">
        <v>0</v>
      </c>
      <c r="J62">
        <v>1</v>
      </c>
      <c r="K62">
        <v>2</v>
      </c>
      <c r="L62">
        <v>1</v>
      </c>
      <c r="M62">
        <v>9</v>
      </c>
    </row>
    <row r="63" spans="1:13" x14ac:dyDescent="0.2">
      <c r="A63" t="s">
        <v>29</v>
      </c>
      <c r="B63">
        <v>3</v>
      </c>
      <c r="C63" t="s">
        <v>16</v>
      </c>
      <c r="D63">
        <v>13</v>
      </c>
      <c r="E63">
        <v>61</v>
      </c>
      <c r="F63">
        <v>65</v>
      </c>
      <c r="G63">
        <v>298.47540983599998</v>
      </c>
      <c r="H63">
        <v>867</v>
      </c>
      <c r="I63">
        <v>0</v>
      </c>
      <c r="J63">
        <v>1</v>
      </c>
      <c r="K63">
        <v>3</v>
      </c>
      <c r="L63">
        <v>1</v>
      </c>
      <c r="M63">
        <v>128</v>
      </c>
    </row>
    <row r="65" spans="1:13" x14ac:dyDescent="0.2">
      <c r="A65" t="s">
        <v>30</v>
      </c>
      <c r="B65">
        <v>1</v>
      </c>
      <c r="C65" t="s">
        <v>16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</row>
    <row r="66" spans="1:13" x14ac:dyDescent="0.2">
      <c r="A66" t="s">
        <v>30</v>
      </c>
      <c r="B66">
        <v>1</v>
      </c>
      <c r="C66" t="s">
        <v>17</v>
      </c>
      <c r="D66">
        <v>0</v>
      </c>
      <c r="E66">
        <v>1</v>
      </c>
      <c r="F66">
        <v>0</v>
      </c>
      <c r="G66">
        <v>95</v>
      </c>
      <c r="H66">
        <v>95</v>
      </c>
      <c r="I66">
        <v>95</v>
      </c>
      <c r="J66">
        <v>1</v>
      </c>
      <c r="K66">
        <v>1</v>
      </c>
      <c r="L66">
        <v>1</v>
      </c>
      <c r="M66">
        <v>2</v>
      </c>
    </row>
    <row r="67" spans="1:13" x14ac:dyDescent="0.2">
      <c r="A67" t="s">
        <v>30</v>
      </c>
      <c r="B67">
        <v>1</v>
      </c>
      <c r="C67" t="s">
        <v>18</v>
      </c>
      <c r="D67">
        <v>0</v>
      </c>
      <c r="E67">
        <v>1</v>
      </c>
      <c r="F67">
        <v>0</v>
      </c>
      <c r="G67">
        <v>39</v>
      </c>
      <c r="H67">
        <v>39</v>
      </c>
      <c r="I67">
        <v>39</v>
      </c>
      <c r="J67">
        <v>1</v>
      </c>
      <c r="K67">
        <v>1</v>
      </c>
      <c r="L67">
        <v>1</v>
      </c>
      <c r="M67">
        <v>1</v>
      </c>
    </row>
    <row r="68" spans="1:13" x14ac:dyDescent="0.2">
      <c r="A68" t="s">
        <v>30</v>
      </c>
      <c r="B68">
        <v>1</v>
      </c>
      <c r="C68" t="s">
        <v>19</v>
      </c>
      <c r="D68">
        <v>0</v>
      </c>
      <c r="E68">
        <v>1</v>
      </c>
      <c r="F68">
        <v>0</v>
      </c>
      <c r="G68">
        <v>699</v>
      </c>
      <c r="H68">
        <v>699</v>
      </c>
      <c r="I68">
        <v>699</v>
      </c>
      <c r="J68">
        <v>2</v>
      </c>
      <c r="K68">
        <v>2</v>
      </c>
      <c r="L68">
        <v>2</v>
      </c>
      <c r="M68">
        <v>0</v>
      </c>
    </row>
    <row r="69" spans="1:13" x14ac:dyDescent="0.2">
      <c r="A69" t="s">
        <v>30</v>
      </c>
      <c r="B69">
        <v>1</v>
      </c>
      <c r="C69" t="s">
        <v>20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2</v>
      </c>
      <c r="K69">
        <v>2</v>
      </c>
      <c r="L69">
        <v>2</v>
      </c>
      <c r="M69">
        <v>3</v>
      </c>
    </row>
    <row r="70" spans="1:13" x14ac:dyDescent="0.2">
      <c r="A70" t="s">
        <v>30</v>
      </c>
      <c r="B70">
        <v>1</v>
      </c>
      <c r="C70" t="s">
        <v>21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</row>
    <row r="71" spans="1:13" x14ac:dyDescent="0.2">
      <c r="A71" t="s">
        <v>30</v>
      </c>
      <c r="B71">
        <v>1</v>
      </c>
      <c r="C71" t="s">
        <v>45</v>
      </c>
      <c r="D71">
        <v>0</v>
      </c>
      <c r="E71">
        <v>1</v>
      </c>
      <c r="F71">
        <v>0</v>
      </c>
      <c r="G71">
        <v>582</v>
      </c>
      <c r="H71">
        <v>582</v>
      </c>
      <c r="I71">
        <v>582</v>
      </c>
      <c r="J71">
        <v>2</v>
      </c>
      <c r="K71">
        <v>2</v>
      </c>
      <c r="L71">
        <v>2</v>
      </c>
      <c r="M71">
        <v>2</v>
      </c>
    </row>
    <row r="72" spans="1:13" x14ac:dyDescent="0.2">
      <c r="A72" t="s">
        <v>30</v>
      </c>
      <c r="B72">
        <v>2</v>
      </c>
      <c r="C72" t="s">
        <v>17</v>
      </c>
      <c r="D72">
        <v>1</v>
      </c>
      <c r="E72">
        <v>5</v>
      </c>
      <c r="F72">
        <v>5</v>
      </c>
      <c r="G72">
        <v>230.2</v>
      </c>
      <c r="H72">
        <v>395</v>
      </c>
      <c r="I72">
        <v>1</v>
      </c>
      <c r="J72">
        <v>2</v>
      </c>
      <c r="K72">
        <v>3</v>
      </c>
      <c r="L72">
        <v>1</v>
      </c>
      <c r="M72">
        <v>4</v>
      </c>
    </row>
    <row r="73" spans="1:13" x14ac:dyDescent="0.2">
      <c r="A73" t="s">
        <v>30</v>
      </c>
      <c r="B73">
        <v>3</v>
      </c>
      <c r="C73" t="s">
        <v>16</v>
      </c>
      <c r="D73">
        <v>13</v>
      </c>
      <c r="E73">
        <v>43</v>
      </c>
      <c r="F73">
        <v>65</v>
      </c>
      <c r="G73">
        <v>420.72093023299999</v>
      </c>
      <c r="H73">
        <v>891</v>
      </c>
      <c r="I73">
        <v>0</v>
      </c>
      <c r="J73">
        <v>1</v>
      </c>
      <c r="K73">
        <v>3</v>
      </c>
      <c r="L73">
        <v>1</v>
      </c>
      <c r="M7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Combined Data</vt:lpstr>
      <vt:lpstr>Per Hop Latency Graphs</vt:lpstr>
      <vt:lpstr>E2E Latency Graphs</vt:lpstr>
      <vt:lpstr>Dup Graphs</vt:lpstr>
      <vt:lpstr>Hop Graphs</vt:lpstr>
      <vt:lpstr>DNS Run1</vt:lpstr>
      <vt:lpstr>DNS Run2</vt:lpstr>
      <vt:lpstr>Wendy DNS Run1</vt:lpstr>
      <vt:lpstr>NEARBYRun1</vt:lpstr>
      <vt:lpstr>NEARBY Run2</vt:lpstr>
      <vt:lpstr>Wendy NearBy Run1</vt:lpstr>
      <vt:lpstr>BLERun1</vt:lpstr>
      <vt:lpstr>BLE Run2</vt:lpstr>
      <vt:lpstr>OLD grp1 Ave Latency</vt:lpstr>
      <vt:lpstr>OLD grp1 Duplicates</vt:lpstr>
      <vt:lpstr>OLD Grp2 </vt:lpstr>
      <vt:lpstr>OLDGrp2 Cmp</vt:lpstr>
      <vt:lpstr>OLDGrp3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Nirmit Desai</cp:lastModifiedBy>
  <dcterms:created xsi:type="dcterms:W3CDTF">2019-02-07T14:13:22Z</dcterms:created>
  <dcterms:modified xsi:type="dcterms:W3CDTF">2019-02-10T20:17:50Z</dcterms:modified>
</cp:coreProperties>
</file>