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\Desktop\"/>
    </mc:Choice>
  </mc:AlternateContent>
  <bookViews>
    <workbookView xWindow="-110" yWindow="-110" windowWidth="10910" windowHeight="7100"/>
  </bookViews>
  <sheets>
    <sheet name="data" sheetId="1" r:id="rId1"/>
    <sheet name="Results" sheetId="7" r:id="rId2"/>
    <sheet name="User Input" sheetId="6" r:id="rId3"/>
    <sheet name="גיליון2" sheetId="2" r:id="rId4"/>
    <sheet name="גיליון3" sheetId="3" r:id="rId5"/>
    <sheet name="גיליון4" sheetId="4" r:id="rId6"/>
    <sheet name="גיליון5" sheetId="5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D1" i="1"/>
  <c r="C1" i="1"/>
  <c r="A1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4" i="1"/>
  <c r="M3" i="7" l="1"/>
  <c r="I3" i="7"/>
  <c r="E3" i="7"/>
  <c r="T16" i="6"/>
  <c r="T15" i="6"/>
  <c r="T14" i="6"/>
  <c r="B3" i="5" l="1"/>
  <c r="B2" i="5"/>
  <c r="B1" i="5"/>
  <c r="A2" i="5"/>
  <c r="A3" i="5"/>
  <c r="A1" i="5"/>
  <c r="FI3" i="5"/>
  <c r="FD3" i="5"/>
  <c r="EX3" i="5"/>
  <c r="ER3" i="5"/>
  <c r="EL3" i="5"/>
  <c r="EF3" i="5"/>
  <c r="DZ3" i="5"/>
  <c r="DT3" i="5"/>
  <c r="DN3" i="5"/>
  <c r="DH3" i="5"/>
  <c r="DB3" i="5"/>
  <c r="CV3" i="5"/>
  <c r="CP3" i="5"/>
  <c r="CJ3" i="5"/>
  <c r="CD3" i="5"/>
  <c r="BX3" i="5"/>
  <c r="BR3" i="5"/>
  <c r="BL3" i="5"/>
  <c r="BF3" i="5"/>
  <c r="AZ3" i="5"/>
  <c r="AT3" i="5"/>
  <c r="AN3" i="5"/>
  <c r="AH3" i="5"/>
  <c r="AB3" i="5"/>
  <c r="V3" i="5"/>
  <c r="P3" i="5"/>
  <c r="J3" i="5"/>
  <c r="EX1" i="5"/>
  <c r="FD1" i="5" s="1"/>
  <c r="DB1" i="5"/>
  <c r="BL1" i="5"/>
  <c r="BL13" i="5" s="1"/>
  <c r="BL14" i="5" s="1"/>
  <c r="BF1" i="5"/>
  <c r="BF13" i="5" s="1"/>
  <c r="BF14" i="5" s="1"/>
  <c r="AH13" i="5"/>
  <c r="AH14" i="5" s="1"/>
  <c r="AH1" i="5"/>
  <c r="AB13" i="5"/>
  <c r="AB1" i="5"/>
  <c r="AC13" i="5" s="1"/>
  <c r="AC14" i="5" s="1"/>
  <c r="V1" i="5"/>
  <c r="P1" i="5"/>
  <c r="J1" i="5"/>
  <c r="J13" i="5" s="1"/>
  <c r="J14" i="5" s="1"/>
  <c r="D13" i="5"/>
  <c r="E13" i="5" s="1"/>
  <c r="B15" i="5" l="1"/>
  <c r="FD13" i="5"/>
  <c r="FD14" i="5" s="1"/>
  <c r="EX13" i="5"/>
  <c r="EX14" i="5" s="1"/>
  <c r="DB13" i="5"/>
  <c r="DB14" i="5" s="1"/>
  <c r="DH1" i="5"/>
  <c r="BG13" i="5"/>
  <c r="BG14" i="5" s="1"/>
  <c r="BM13" i="5"/>
  <c r="BM14" i="5" s="1"/>
  <c r="BR1" i="5"/>
  <c r="BH13" i="5"/>
  <c r="BH14" i="5" s="1"/>
  <c r="AI13" i="5"/>
  <c r="AI14" i="5" s="1"/>
  <c r="AN1" i="5"/>
  <c r="AJ13" i="5"/>
  <c r="AJ14" i="5" s="1"/>
  <c r="AD13" i="5"/>
  <c r="AD14" i="5" s="1"/>
  <c r="AB14" i="5"/>
  <c r="V13" i="5"/>
  <c r="V14" i="5" s="1"/>
  <c r="P13" i="5"/>
  <c r="K13" i="5"/>
  <c r="L13" i="5" s="1"/>
  <c r="L14" i="5" s="1"/>
  <c r="K14" i="5"/>
  <c r="F13" i="5"/>
  <c r="F14" i="5" s="1"/>
  <c r="E14" i="5"/>
  <c r="D14" i="5"/>
  <c r="A21" i="4"/>
  <c r="B21" i="4" s="1"/>
  <c r="L34" i="5" s="1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19" i="4"/>
  <c r="A3" i="4"/>
  <c r="C3" i="4" s="1"/>
  <c r="A4" i="4"/>
  <c r="C4" i="4" s="1"/>
  <c r="A5" i="4"/>
  <c r="B5" i="4" s="1"/>
  <c r="A6" i="4"/>
  <c r="C6" i="4" s="1"/>
  <c r="A7" i="4"/>
  <c r="C7" i="4" s="1"/>
  <c r="A8" i="4"/>
  <c r="C8" i="4" s="1"/>
  <c r="A9" i="4"/>
  <c r="C9" i="4" s="1"/>
  <c r="A10" i="4"/>
  <c r="C10" i="4" s="1"/>
  <c r="A11" i="4"/>
  <c r="C11" i="4" s="1"/>
  <c r="A12" i="4"/>
  <c r="C12" i="4" s="1"/>
  <c r="A13" i="4"/>
  <c r="C13" i="4" s="1"/>
  <c r="A14" i="4"/>
  <c r="C14" i="4" s="1"/>
  <c r="A15" i="4"/>
  <c r="C15" i="4" s="1"/>
  <c r="A16" i="4"/>
  <c r="C16" i="4" s="1"/>
  <c r="A17" i="4"/>
  <c r="C17" i="4" s="1"/>
  <c r="A18" i="4"/>
  <c r="C18" i="4" s="1"/>
  <c r="A19" i="4"/>
  <c r="C19" i="4" s="1"/>
  <c r="A20" i="4"/>
  <c r="C20" i="4" s="1"/>
  <c r="A2" i="4"/>
  <c r="C2" i="4" s="1"/>
  <c r="A3" i="3"/>
  <c r="C3" i="3" s="1"/>
  <c r="A4" i="3"/>
  <c r="C4" i="3" s="1"/>
  <c r="A5" i="3"/>
  <c r="C5" i="3" s="1"/>
  <c r="A6" i="3"/>
  <c r="C6" i="3" s="1"/>
  <c r="A7" i="3"/>
  <c r="C7" i="3" s="1"/>
  <c r="A8" i="3"/>
  <c r="C8" i="3" s="1"/>
  <c r="A9" i="3"/>
  <c r="C9" i="3" s="1"/>
  <c r="A10" i="3"/>
  <c r="C10" i="3" s="1"/>
  <c r="A11" i="3"/>
  <c r="C11" i="3" s="1"/>
  <c r="A12" i="3"/>
  <c r="C12" i="3" s="1"/>
  <c r="A13" i="3"/>
  <c r="C13" i="3" s="1"/>
  <c r="A14" i="3"/>
  <c r="C14" i="3" s="1"/>
  <c r="A15" i="3"/>
  <c r="C15" i="3" s="1"/>
  <c r="A16" i="3"/>
  <c r="C16" i="3" s="1"/>
  <c r="A17" i="3"/>
  <c r="C17" i="3" s="1"/>
  <c r="A18" i="3"/>
  <c r="C18" i="3" s="1"/>
  <c r="A19" i="3"/>
  <c r="B19" i="3" s="1"/>
  <c r="AC32" i="5" s="1"/>
  <c r="A20" i="3"/>
  <c r="C20" i="3" s="1"/>
  <c r="A21" i="3"/>
  <c r="C21" i="3" s="1"/>
  <c r="A2" i="3"/>
  <c r="C2" i="3" s="1"/>
  <c r="A3" i="2"/>
  <c r="B3" i="2" s="1"/>
  <c r="BF16" i="5" s="1"/>
  <c r="A4" i="2"/>
  <c r="B4" i="2" s="1"/>
  <c r="BF17" i="5" s="1"/>
  <c r="A5" i="2"/>
  <c r="B5" i="2" s="1"/>
  <c r="BF18" i="5" s="1"/>
  <c r="A6" i="2"/>
  <c r="B6" i="2" s="1"/>
  <c r="BL19" i="5" s="1"/>
  <c r="A7" i="2"/>
  <c r="B7" i="2" s="1"/>
  <c r="BL20" i="5" s="1"/>
  <c r="A8" i="2"/>
  <c r="B8" i="2" s="1"/>
  <c r="BF21" i="5" s="1"/>
  <c r="A9" i="2"/>
  <c r="B9" i="2" s="1"/>
  <c r="BL22" i="5" s="1"/>
  <c r="A10" i="2"/>
  <c r="B10" i="2" s="1"/>
  <c r="BL23" i="5" s="1"/>
  <c r="A11" i="2"/>
  <c r="B11" i="2" s="1"/>
  <c r="BL24" i="5" s="1"/>
  <c r="A12" i="2"/>
  <c r="B12" i="2" s="1"/>
  <c r="BF25" i="5" s="1"/>
  <c r="A13" i="2"/>
  <c r="B13" i="2" s="1"/>
  <c r="BF26" i="5" s="1"/>
  <c r="A14" i="2"/>
  <c r="B14" i="2" s="1"/>
  <c r="BL27" i="5" s="1"/>
  <c r="A15" i="2"/>
  <c r="B15" i="2" s="1"/>
  <c r="BF28" i="5" s="1"/>
  <c r="A16" i="2"/>
  <c r="B16" i="2" s="1"/>
  <c r="BL29" i="5" s="1"/>
  <c r="A17" i="2"/>
  <c r="B17" i="2" s="1"/>
  <c r="BL30" i="5" s="1"/>
  <c r="A18" i="2"/>
  <c r="B18" i="2" s="1"/>
  <c r="BL31" i="5" s="1"/>
  <c r="A19" i="2"/>
  <c r="B19" i="2" s="1"/>
  <c r="BL32" i="5" s="1"/>
  <c r="A20" i="2"/>
  <c r="B20" i="2" s="1"/>
  <c r="BF33" i="5" s="1"/>
  <c r="A21" i="2"/>
  <c r="B21" i="2" s="1"/>
  <c r="BF34" i="5" s="1"/>
  <c r="A2" i="2"/>
  <c r="B2" i="2" s="1"/>
  <c r="BL15" i="5" s="1"/>
  <c r="B7" i="4" l="1"/>
  <c r="L20" i="5" s="1"/>
  <c r="B15" i="3"/>
  <c r="AC28" i="5" s="1"/>
  <c r="B11" i="4"/>
  <c r="L24" i="5" s="1"/>
  <c r="C10" i="2"/>
  <c r="FD23" i="5" s="1"/>
  <c r="B15" i="4"/>
  <c r="C4" i="2"/>
  <c r="B2" i="4"/>
  <c r="B18" i="4"/>
  <c r="C3" i="2"/>
  <c r="B3" i="4"/>
  <c r="L16" i="5" s="1"/>
  <c r="B18" i="3"/>
  <c r="AC31" i="5" s="1"/>
  <c r="C20" i="2"/>
  <c r="FD33" i="5" s="1"/>
  <c r="B2" i="3"/>
  <c r="AC15" i="5" s="1"/>
  <c r="C5" i="4"/>
  <c r="AH16" i="5"/>
  <c r="C19" i="2"/>
  <c r="FD32" i="5" s="1"/>
  <c r="B6" i="3"/>
  <c r="AC19" i="5" s="1"/>
  <c r="J24" i="5"/>
  <c r="C18" i="2"/>
  <c r="B10" i="3"/>
  <c r="AC23" i="5" s="1"/>
  <c r="B10" i="4"/>
  <c r="AD23" i="5" s="1"/>
  <c r="J19" i="5"/>
  <c r="C12" i="2"/>
  <c r="B14" i="3"/>
  <c r="AC27" i="5" s="1"/>
  <c r="C11" i="2"/>
  <c r="FD24" i="5" s="1"/>
  <c r="B11" i="3"/>
  <c r="AC24" i="5" s="1"/>
  <c r="J31" i="5"/>
  <c r="AH25" i="5"/>
  <c r="AH32" i="5"/>
  <c r="BF19" i="5"/>
  <c r="BF30" i="5"/>
  <c r="BL16" i="5"/>
  <c r="BL25" i="5"/>
  <c r="BL33" i="5"/>
  <c r="C17" i="2"/>
  <c r="C9" i="2"/>
  <c r="FD22" i="5" s="1"/>
  <c r="C19" i="3"/>
  <c r="J21" i="5"/>
  <c r="J30" i="5"/>
  <c r="AH27" i="5"/>
  <c r="AH18" i="5"/>
  <c r="AH34" i="5"/>
  <c r="BF29" i="5"/>
  <c r="BF31" i="5"/>
  <c r="BL17" i="5"/>
  <c r="BL26" i="5"/>
  <c r="BL34" i="5"/>
  <c r="C16" i="2"/>
  <c r="EX29" i="5" s="1"/>
  <c r="C8" i="2"/>
  <c r="EX21" i="5" s="1"/>
  <c r="B3" i="3"/>
  <c r="AC16" i="5" s="1"/>
  <c r="B8" i="3"/>
  <c r="AC21" i="5" s="1"/>
  <c r="B12" i="3"/>
  <c r="AC25" i="5" s="1"/>
  <c r="B16" i="3"/>
  <c r="AC29" i="5" s="1"/>
  <c r="B20" i="3"/>
  <c r="AC33" i="5" s="1"/>
  <c r="B4" i="4"/>
  <c r="B8" i="4"/>
  <c r="L21" i="5" s="1"/>
  <c r="B12" i="4"/>
  <c r="L25" i="5" s="1"/>
  <c r="B16" i="4"/>
  <c r="B20" i="4"/>
  <c r="J29" i="5"/>
  <c r="J20" i="5"/>
  <c r="AH23" i="5"/>
  <c r="AH20" i="5"/>
  <c r="BF20" i="5"/>
  <c r="BF27" i="5"/>
  <c r="BF32" i="5"/>
  <c r="BL18" i="5"/>
  <c r="C15" i="2"/>
  <c r="FD28" i="5" s="1"/>
  <c r="C7" i="2"/>
  <c r="EX20" i="5" s="1"/>
  <c r="J22" i="5"/>
  <c r="J18" i="5"/>
  <c r="J28" i="5"/>
  <c r="N8" i="5" s="1"/>
  <c r="AH21" i="5"/>
  <c r="AH22" i="5"/>
  <c r="BF24" i="5"/>
  <c r="BF15" i="5"/>
  <c r="BL28" i="5"/>
  <c r="C2" i="2"/>
  <c r="C14" i="2"/>
  <c r="EX27" i="5" s="1"/>
  <c r="C6" i="2"/>
  <c r="EX19" i="5" s="1"/>
  <c r="B4" i="3"/>
  <c r="AC17" i="5" s="1"/>
  <c r="B9" i="3"/>
  <c r="AC22" i="5" s="1"/>
  <c r="B13" i="3"/>
  <c r="AC26" i="5" s="1"/>
  <c r="B17" i="3"/>
  <c r="AC30" i="5" s="1"/>
  <c r="B21" i="3"/>
  <c r="AC34" i="5" s="1"/>
  <c r="B9" i="4"/>
  <c r="B13" i="4"/>
  <c r="B17" i="4"/>
  <c r="L30" i="5" s="1"/>
  <c r="J27" i="5"/>
  <c r="J26" i="5"/>
  <c r="J17" i="5"/>
  <c r="AH17" i="5"/>
  <c r="AH24" i="5"/>
  <c r="BF23" i="5"/>
  <c r="BL21" i="5"/>
  <c r="C21" i="2"/>
  <c r="EX34" i="5" s="1"/>
  <c r="C13" i="2"/>
  <c r="EX26" i="5" s="1"/>
  <c r="C5" i="2"/>
  <c r="FD18" i="5" s="1"/>
  <c r="J16" i="5"/>
  <c r="J34" i="5"/>
  <c r="J25" i="5"/>
  <c r="AH29" i="5"/>
  <c r="AH26" i="5"/>
  <c r="AH19" i="5"/>
  <c r="BF22" i="5"/>
  <c r="B5" i="3"/>
  <c r="AC18" i="5" s="1"/>
  <c r="B6" i="4"/>
  <c r="L19" i="5" s="1"/>
  <c r="B14" i="4"/>
  <c r="L27" i="5" s="1"/>
  <c r="J15" i="5"/>
  <c r="J33" i="5"/>
  <c r="AH31" i="5"/>
  <c r="AH28" i="5"/>
  <c r="C21" i="4"/>
  <c r="J32" i="5"/>
  <c r="J23" i="5"/>
  <c r="L31" i="5"/>
  <c r="AH33" i="5"/>
  <c r="AH30" i="5"/>
  <c r="AH15" i="5"/>
  <c r="EX23" i="5"/>
  <c r="EX30" i="5"/>
  <c r="EX33" i="5"/>
  <c r="EX28" i="5"/>
  <c r="EX25" i="5"/>
  <c r="EX18" i="5"/>
  <c r="EX17" i="5"/>
  <c r="EX16" i="5"/>
  <c r="EX15" i="5"/>
  <c r="EX31" i="5"/>
  <c r="EY13" i="5"/>
  <c r="EY14" i="5" s="1"/>
  <c r="FD34" i="5"/>
  <c r="FD31" i="5"/>
  <c r="FD30" i="5"/>
  <c r="FD27" i="5"/>
  <c r="FD25" i="5"/>
  <c r="FD17" i="5"/>
  <c r="FD16" i="5"/>
  <c r="FD15" i="5"/>
  <c r="FE13" i="5"/>
  <c r="DC13" i="5"/>
  <c r="DC14" i="5" s="1"/>
  <c r="DN1" i="5"/>
  <c r="DI13" i="5"/>
  <c r="DI14" i="5" s="1"/>
  <c r="DH13" i="5"/>
  <c r="DH14" i="5" s="1"/>
  <c r="DB33" i="5"/>
  <c r="DB25" i="5"/>
  <c r="DB19" i="5"/>
  <c r="DB34" i="5"/>
  <c r="DB26" i="5"/>
  <c r="DB22" i="5"/>
  <c r="DB20" i="5"/>
  <c r="DB27" i="5"/>
  <c r="DB18" i="5"/>
  <c r="DB17" i="5"/>
  <c r="DB16" i="5"/>
  <c r="DB15" i="5"/>
  <c r="DB28" i="5"/>
  <c r="DB29" i="5"/>
  <c r="DB31" i="5"/>
  <c r="DB23" i="5"/>
  <c r="DB32" i="5"/>
  <c r="DB30" i="5"/>
  <c r="DB21" i="5"/>
  <c r="DB24" i="5"/>
  <c r="DD13" i="5"/>
  <c r="DD14" i="5" s="1"/>
  <c r="BH30" i="5"/>
  <c r="BH27" i="5"/>
  <c r="BH19" i="5"/>
  <c r="BH33" i="5"/>
  <c r="BH29" i="5"/>
  <c r="BH21" i="5"/>
  <c r="BH31" i="5"/>
  <c r="BH28" i="5"/>
  <c r="BH22" i="5"/>
  <c r="BH34" i="5"/>
  <c r="BH23" i="5"/>
  <c r="BH20" i="5"/>
  <c r="BH24" i="5"/>
  <c r="BH32" i="5"/>
  <c r="BH25" i="5"/>
  <c r="BH18" i="5"/>
  <c r="BH17" i="5"/>
  <c r="BH16" i="5"/>
  <c r="BH15" i="5"/>
  <c r="BH26" i="5"/>
  <c r="BG34" i="5"/>
  <c r="BG33" i="5"/>
  <c r="BG32" i="5"/>
  <c r="BG31" i="5"/>
  <c r="BG30" i="5"/>
  <c r="BG29" i="5"/>
  <c r="BG28" i="5"/>
  <c r="BG27" i="5"/>
  <c r="BG26" i="5"/>
  <c r="BG25" i="5"/>
  <c r="BG24" i="5"/>
  <c r="BG23" i="5"/>
  <c r="BG22" i="5"/>
  <c r="BG21" i="5"/>
  <c r="BG19" i="5"/>
  <c r="BG15" i="5"/>
  <c r="BG18" i="5"/>
  <c r="BG20" i="5"/>
  <c r="BG17" i="5"/>
  <c r="BG16" i="5"/>
  <c r="BS13" i="5"/>
  <c r="BS14" i="5" s="1"/>
  <c r="BR13" i="5"/>
  <c r="BR14" i="5" s="1"/>
  <c r="BX1" i="5"/>
  <c r="BM34" i="5"/>
  <c r="BM33" i="5"/>
  <c r="BM32" i="5"/>
  <c r="BM31" i="5"/>
  <c r="BM30" i="5"/>
  <c r="BM29" i="5"/>
  <c r="BM28" i="5"/>
  <c r="BM27" i="5"/>
  <c r="BM26" i="5"/>
  <c r="BM25" i="5"/>
  <c r="BM24" i="5"/>
  <c r="BM23" i="5"/>
  <c r="BM22" i="5"/>
  <c r="BM21" i="5"/>
  <c r="BM20" i="5"/>
  <c r="BM19" i="5"/>
  <c r="BM18" i="5"/>
  <c r="BM17" i="5"/>
  <c r="BM16" i="5"/>
  <c r="BM15" i="5"/>
  <c r="BN13" i="5"/>
  <c r="BN14" i="5" s="1"/>
  <c r="AJ34" i="5"/>
  <c r="AJ32" i="5"/>
  <c r="AJ30" i="5"/>
  <c r="AJ28" i="5"/>
  <c r="AJ26" i="5"/>
  <c r="AJ24" i="5"/>
  <c r="AJ22" i="5"/>
  <c r="AJ20" i="5"/>
  <c r="AJ18" i="5"/>
  <c r="AJ16" i="5"/>
  <c r="AJ27" i="5"/>
  <c r="AJ33" i="5"/>
  <c r="AJ25" i="5"/>
  <c r="AJ31" i="5"/>
  <c r="AJ15" i="5"/>
  <c r="AJ29" i="5"/>
  <c r="AJ17" i="5"/>
  <c r="AJ19" i="5"/>
  <c r="AJ23" i="5"/>
  <c r="AJ21" i="5"/>
  <c r="AN13" i="5"/>
  <c r="AN14" i="5" s="1"/>
  <c r="AT1" i="5"/>
  <c r="AI32" i="5"/>
  <c r="AI30" i="5"/>
  <c r="AI28" i="5"/>
  <c r="AI26" i="5"/>
  <c r="AI24" i="5"/>
  <c r="AI22" i="5"/>
  <c r="AI18" i="5"/>
  <c r="AI16" i="5"/>
  <c r="AI33" i="5"/>
  <c r="AI31" i="5"/>
  <c r="AI23" i="5"/>
  <c r="AI21" i="5"/>
  <c r="AB30" i="5"/>
  <c r="AB22" i="5"/>
  <c r="AB33" i="5"/>
  <c r="AB25" i="5"/>
  <c r="AB28" i="5"/>
  <c r="AB20" i="5"/>
  <c r="AB31" i="5"/>
  <c r="AB23" i="5"/>
  <c r="AB15" i="5"/>
  <c r="AB34" i="5"/>
  <c r="AB26" i="5"/>
  <c r="AB18" i="5"/>
  <c r="AB27" i="5"/>
  <c r="AB29" i="5"/>
  <c r="AB21" i="5"/>
  <c r="AB17" i="5"/>
  <c r="AB32" i="5"/>
  <c r="AB24" i="5"/>
  <c r="AB16" i="5"/>
  <c r="AB19" i="5"/>
  <c r="AD28" i="5"/>
  <c r="AD20" i="5"/>
  <c r="AD31" i="5"/>
  <c r="AD15" i="5"/>
  <c r="AD34" i="5"/>
  <c r="AD26" i="5"/>
  <c r="AD18" i="5"/>
  <c r="AD29" i="5"/>
  <c r="AD32" i="5"/>
  <c r="AD24" i="5"/>
  <c r="AD16" i="5"/>
  <c r="AD33" i="5"/>
  <c r="AD25" i="5"/>
  <c r="AD17" i="5"/>
  <c r="AD19" i="5"/>
  <c r="AD22" i="5"/>
  <c r="V30" i="5"/>
  <c r="V22" i="5"/>
  <c r="V33" i="5"/>
  <c r="V25" i="5"/>
  <c r="V17" i="5"/>
  <c r="V28" i="5"/>
  <c r="V20" i="5"/>
  <c r="V31" i="5"/>
  <c r="V23" i="5"/>
  <c r="V15" i="5"/>
  <c r="V34" i="5"/>
  <c r="V26" i="5"/>
  <c r="V18" i="5"/>
  <c r="V21" i="5"/>
  <c r="V29" i="5"/>
  <c r="V32" i="5"/>
  <c r="V24" i="5"/>
  <c r="V16" i="5"/>
  <c r="V27" i="5"/>
  <c r="V19" i="5"/>
  <c r="W13" i="5"/>
  <c r="P14" i="5"/>
  <c r="Q13" i="5"/>
  <c r="Q14" i="5" s="1"/>
  <c r="L26" i="5"/>
  <c r="L28" i="5"/>
  <c r="L32" i="5"/>
  <c r="L17" i="5"/>
  <c r="L33" i="5"/>
  <c r="L15" i="5"/>
  <c r="L22" i="5"/>
  <c r="L29" i="5"/>
  <c r="L18" i="5"/>
  <c r="K33" i="5"/>
  <c r="K28" i="5"/>
  <c r="K20" i="5"/>
  <c r="K22" i="5"/>
  <c r="K25" i="5"/>
  <c r="K31" i="5"/>
  <c r="K23" i="5"/>
  <c r="K15" i="5"/>
  <c r="K34" i="5"/>
  <c r="K26" i="5"/>
  <c r="K18" i="5"/>
  <c r="K29" i="5"/>
  <c r="K21" i="5"/>
  <c r="K32" i="5"/>
  <c r="K24" i="5"/>
  <c r="K16" i="5"/>
  <c r="K17" i="5"/>
  <c r="K27" i="5"/>
  <c r="K19" i="5"/>
  <c r="K30" i="5"/>
  <c r="B7" i="3"/>
  <c r="AC20" i="5" s="1"/>
  <c r="D19" i="5"/>
  <c r="AD30" i="5" l="1"/>
  <c r="AI25" i="5"/>
  <c r="FD19" i="5"/>
  <c r="EX32" i="5"/>
  <c r="EX22" i="5"/>
  <c r="AD21" i="5"/>
  <c r="AI27" i="5"/>
  <c r="AD27" i="5"/>
  <c r="AF10" i="5" s="1"/>
  <c r="AI20" i="5"/>
  <c r="FD29" i="5"/>
  <c r="J6" i="5"/>
  <c r="BF6" i="5"/>
  <c r="BP8" i="5"/>
  <c r="BJ8" i="5"/>
  <c r="FD21" i="5"/>
  <c r="EX24" i="5"/>
  <c r="FB8" i="5" s="1"/>
  <c r="AI19" i="5"/>
  <c r="FD26" i="5"/>
  <c r="AH6" i="5"/>
  <c r="BL6" i="5"/>
  <c r="AF9" i="5"/>
  <c r="AC7" i="5"/>
  <c r="L23" i="5"/>
  <c r="AI17" i="5"/>
  <c r="AL8" i="5"/>
  <c r="FD20" i="5"/>
  <c r="FD6" i="5" s="1"/>
  <c r="AI29" i="5"/>
  <c r="AI15" i="5"/>
  <c r="AJ7" i="5" s="1"/>
  <c r="AI8" i="5" s="1"/>
  <c r="K6" i="5"/>
  <c r="J7" i="5" s="1"/>
  <c r="AI34" i="5"/>
  <c r="BM6" i="5"/>
  <c r="BL7" i="5" s="1"/>
  <c r="BH6" i="5"/>
  <c r="BF8" i="5" s="1"/>
  <c r="L6" i="5"/>
  <c r="J8" i="5" s="1"/>
  <c r="FE14" i="5"/>
  <c r="FF13" i="5"/>
  <c r="FF14" i="5" s="1"/>
  <c r="EZ13" i="5"/>
  <c r="EZ14" i="5" s="1"/>
  <c r="FH8" i="5"/>
  <c r="EY34" i="5"/>
  <c r="EY33" i="5"/>
  <c r="EY32" i="5"/>
  <c r="EY31" i="5"/>
  <c r="EY30" i="5"/>
  <c r="EY29" i="5"/>
  <c r="EY28" i="5"/>
  <c r="EY27" i="5"/>
  <c r="EY26" i="5"/>
  <c r="EY25" i="5"/>
  <c r="EY24" i="5"/>
  <c r="EY23" i="5"/>
  <c r="EY22" i="5"/>
  <c r="EY21" i="5"/>
  <c r="EY20" i="5"/>
  <c r="EY19" i="5"/>
  <c r="EY18" i="5"/>
  <c r="EY17" i="5"/>
  <c r="EY16" i="5"/>
  <c r="EY15" i="5"/>
  <c r="EX6" i="5"/>
  <c r="DC34" i="5"/>
  <c r="DC33" i="5"/>
  <c r="DC32" i="5"/>
  <c r="DC31" i="5"/>
  <c r="DC30" i="5"/>
  <c r="DC29" i="5"/>
  <c r="DC28" i="5"/>
  <c r="DC27" i="5"/>
  <c r="DC26" i="5"/>
  <c r="DC25" i="5"/>
  <c r="DC24" i="5"/>
  <c r="DC23" i="5"/>
  <c r="DC22" i="5"/>
  <c r="DC21" i="5"/>
  <c r="DC20" i="5"/>
  <c r="DC18" i="5"/>
  <c r="DC17" i="5"/>
  <c r="DC16" i="5"/>
  <c r="DC15" i="5"/>
  <c r="DC19" i="5"/>
  <c r="DI34" i="5"/>
  <c r="DI33" i="5"/>
  <c r="DI32" i="5"/>
  <c r="DI31" i="5"/>
  <c r="DI30" i="5"/>
  <c r="DI29" i="5"/>
  <c r="DI28" i="5"/>
  <c r="DI27" i="5"/>
  <c r="DI26" i="5"/>
  <c r="DI25" i="5"/>
  <c r="DI24" i="5"/>
  <c r="DI23" i="5"/>
  <c r="DI22" i="5"/>
  <c r="DI21" i="5"/>
  <c r="DI20" i="5"/>
  <c r="DI19" i="5"/>
  <c r="DI18" i="5"/>
  <c r="DI17" i="5"/>
  <c r="DI16" i="5"/>
  <c r="DI15" i="5"/>
  <c r="DB6" i="5"/>
  <c r="DF8" i="5"/>
  <c r="DH27" i="5"/>
  <c r="DH28" i="5"/>
  <c r="DH29" i="5"/>
  <c r="DH30" i="5"/>
  <c r="DH21" i="5"/>
  <c r="DH31" i="5"/>
  <c r="DH23" i="5"/>
  <c r="DH33" i="5"/>
  <c r="DH25" i="5"/>
  <c r="DH18" i="5"/>
  <c r="DH34" i="5"/>
  <c r="DH20" i="5"/>
  <c r="DH15" i="5"/>
  <c r="DH24" i="5"/>
  <c r="DH19" i="5"/>
  <c r="DH17" i="5"/>
  <c r="DH16" i="5"/>
  <c r="DH26" i="5"/>
  <c r="DH22" i="5"/>
  <c r="DH32" i="5"/>
  <c r="DD34" i="5"/>
  <c r="DD26" i="5"/>
  <c r="DD22" i="5"/>
  <c r="DD20" i="5"/>
  <c r="DD18" i="5"/>
  <c r="DD17" i="5"/>
  <c r="DD16" i="5"/>
  <c r="DD15" i="5"/>
  <c r="DD27" i="5"/>
  <c r="DD28" i="5"/>
  <c r="DD29" i="5"/>
  <c r="DD30" i="5"/>
  <c r="DD21" i="5"/>
  <c r="DD32" i="5"/>
  <c r="DD24" i="5"/>
  <c r="DD19" i="5"/>
  <c r="DD23" i="5"/>
  <c r="DD25" i="5"/>
  <c r="DD31" i="5"/>
  <c r="DD33" i="5"/>
  <c r="DJ13" i="5"/>
  <c r="DJ14" i="5" s="1"/>
  <c r="DN13" i="5"/>
  <c r="DN14" i="5" s="1"/>
  <c r="DT1" i="5"/>
  <c r="BR33" i="5"/>
  <c r="BR22" i="5"/>
  <c r="BR20" i="5"/>
  <c r="BR18" i="5"/>
  <c r="BR28" i="5"/>
  <c r="BR23" i="5"/>
  <c r="BR31" i="5"/>
  <c r="BR24" i="5"/>
  <c r="BR19" i="5"/>
  <c r="BR34" i="5"/>
  <c r="BR25" i="5"/>
  <c r="BR27" i="5"/>
  <c r="BR26" i="5"/>
  <c r="BR32" i="5"/>
  <c r="BR17" i="5"/>
  <c r="BR16" i="5"/>
  <c r="BR15" i="5"/>
  <c r="BR30" i="5"/>
  <c r="BR29" i="5"/>
  <c r="BR21" i="5"/>
  <c r="BJ10" i="5"/>
  <c r="BH8" i="5"/>
  <c r="CD1" i="5"/>
  <c r="BY13" i="5"/>
  <c r="BY14" i="5" s="1"/>
  <c r="BX13" i="5"/>
  <c r="BX14" i="5" s="1"/>
  <c r="BS34" i="5"/>
  <c r="BS33" i="5"/>
  <c r="BS32" i="5"/>
  <c r="BS31" i="5"/>
  <c r="BS30" i="5"/>
  <c r="BS29" i="5"/>
  <c r="BS28" i="5"/>
  <c r="BS23" i="5"/>
  <c r="BS24" i="5"/>
  <c r="BS19" i="5"/>
  <c r="BS25" i="5"/>
  <c r="BS26" i="5"/>
  <c r="BS27" i="5"/>
  <c r="BS21" i="5"/>
  <c r="BS20" i="5"/>
  <c r="BS22" i="5"/>
  <c r="BS18" i="5"/>
  <c r="BS17" i="5"/>
  <c r="BS15" i="5"/>
  <c r="BS16" i="5"/>
  <c r="BT13" i="5"/>
  <c r="BT14" i="5" s="1"/>
  <c r="BJ9" i="5"/>
  <c r="BH7" i="5"/>
  <c r="BG8" i="5" s="1"/>
  <c r="BG7" i="5"/>
  <c r="BM7" i="5"/>
  <c r="BP9" i="5"/>
  <c r="BG6" i="5"/>
  <c r="BF7" i="5" s="1"/>
  <c r="BN34" i="5"/>
  <c r="BN33" i="5"/>
  <c r="BN32" i="5"/>
  <c r="BN31" i="5"/>
  <c r="BN30" i="5"/>
  <c r="BN29" i="5"/>
  <c r="BN28" i="5"/>
  <c r="BN27" i="5"/>
  <c r="BN26" i="5"/>
  <c r="BN25" i="5"/>
  <c r="BN24" i="5"/>
  <c r="BN23" i="5"/>
  <c r="BN22" i="5"/>
  <c r="BN21" i="5"/>
  <c r="BN20" i="5"/>
  <c r="BN19" i="5"/>
  <c r="BN18" i="5"/>
  <c r="BN17" i="5"/>
  <c r="BN16" i="5"/>
  <c r="BN15" i="5"/>
  <c r="AT13" i="5"/>
  <c r="AT14" i="5" s="1"/>
  <c r="AZ1" i="5"/>
  <c r="AN33" i="5"/>
  <c r="AN31" i="5"/>
  <c r="AN29" i="5"/>
  <c r="AN27" i="5"/>
  <c r="AN25" i="5"/>
  <c r="AN23" i="5"/>
  <c r="AN21" i="5"/>
  <c r="AN19" i="5"/>
  <c r="AN17" i="5"/>
  <c r="AN15" i="5"/>
  <c r="AN34" i="5"/>
  <c r="AN32" i="5"/>
  <c r="AN30" i="5"/>
  <c r="AN28" i="5"/>
  <c r="AN26" i="5"/>
  <c r="AN24" i="5"/>
  <c r="AN22" i="5"/>
  <c r="AN20" i="5"/>
  <c r="AN18" i="5"/>
  <c r="AN16" i="5"/>
  <c r="AL10" i="5"/>
  <c r="AJ8" i="5"/>
  <c r="AJ6" i="5"/>
  <c r="AH8" i="5" s="1"/>
  <c r="AO13" i="5"/>
  <c r="AI6" i="5"/>
  <c r="AH7" i="5" s="1"/>
  <c r="AB6" i="5"/>
  <c r="AD6" i="5"/>
  <c r="AB8" i="5" s="1"/>
  <c r="AF8" i="5"/>
  <c r="AC6" i="5"/>
  <c r="AB7" i="5" s="1"/>
  <c r="V6" i="5"/>
  <c r="Z8" i="5"/>
  <c r="W14" i="5"/>
  <c r="X13" i="5"/>
  <c r="X14" i="5" s="1"/>
  <c r="Q33" i="5"/>
  <c r="Q25" i="5"/>
  <c r="Q17" i="5"/>
  <c r="Q28" i="5"/>
  <c r="Q20" i="5"/>
  <c r="Q19" i="5"/>
  <c r="Q22" i="5"/>
  <c r="Q31" i="5"/>
  <c r="Q23" i="5"/>
  <c r="Q15" i="5"/>
  <c r="Q27" i="5"/>
  <c r="Q34" i="5"/>
  <c r="Q26" i="5"/>
  <c r="Q18" i="5"/>
  <c r="Q30" i="5"/>
  <c r="Q29" i="5"/>
  <c r="Q21" i="5"/>
  <c r="Q32" i="5"/>
  <c r="Q24" i="5"/>
  <c r="Q16" i="5"/>
  <c r="P30" i="5"/>
  <c r="P22" i="5"/>
  <c r="P32" i="5"/>
  <c r="P16" i="5"/>
  <c r="P33" i="5"/>
  <c r="P25" i="5"/>
  <c r="P17" i="5"/>
  <c r="P28" i="5"/>
  <c r="P20" i="5"/>
  <c r="P24" i="5"/>
  <c r="P31" i="5"/>
  <c r="P23" i="5"/>
  <c r="P15" i="5"/>
  <c r="P27" i="5"/>
  <c r="P34" i="5"/>
  <c r="P26" i="5"/>
  <c r="P18" i="5"/>
  <c r="P19" i="5"/>
  <c r="P29" i="5"/>
  <c r="P21" i="5"/>
  <c r="R13" i="5"/>
  <c r="R14" i="5" s="1"/>
  <c r="L8" i="5"/>
  <c r="N10" i="5"/>
  <c r="L7" i="5"/>
  <c r="K8" i="5" s="1"/>
  <c r="K7" i="5"/>
  <c r="N9" i="5"/>
  <c r="E19" i="5"/>
  <c r="D32" i="5"/>
  <c r="D23" i="5"/>
  <c r="D31" i="5"/>
  <c r="D16" i="5"/>
  <c r="D24" i="5"/>
  <c r="D29" i="5"/>
  <c r="D17" i="5"/>
  <c r="D27" i="5"/>
  <c r="D30" i="5"/>
  <c r="D25" i="5"/>
  <c r="D20" i="5"/>
  <c r="D18" i="5"/>
  <c r="D28" i="5"/>
  <c r="D26" i="5"/>
  <c r="D21" i="5"/>
  <c r="D22" i="5"/>
  <c r="D15" i="5"/>
  <c r="D34" i="5"/>
  <c r="D33" i="5"/>
  <c r="F23" i="5"/>
  <c r="AL9" i="5" l="1"/>
  <c r="AD7" i="5"/>
  <c r="AC8" i="5" s="1"/>
  <c r="AD8" i="5"/>
  <c r="AI7" i="5"/>
  <c r="DD6" i="5"/>
  <c r="DB8" i="5" s="1"/>
  <c r="AB10" i="5" a="1"/>
  <c r="AB12" i="5" s="1"/>
  <c r="EY6" i="5"/>
  <c r="EX7" i="5" s="1"/>
  <c r="BN7" i="5"/>
  <c r="BM8" i="5" s="1"/>
  <c r="EY7" i="5"/>
  <c r="FB9" i="5"/>
  <c r="EZ34" i="5"/>
  <c r="EZ33" i="5"/>
  <c r="EZ32" i="5"/>
  <c r="EZ31" i="5"/>
  <c r="EZ30" i="5"/>
  <c r="EZ29" i="5"/>
  <c r="EZ28" i="5"/>
  <c r="EZ27" i="5"/>
  <c r="EZ22" i="5"/>
  <c r="EZ21" i="5"/>
  <c r="EZ20" i="5"/>
  <c r="EZ19" i="5"/>
  <c r="EZ17" i="5"/>
  <c r="EZ16" i="5"/>
  <c r="EZ15" i="5"/>
  <c r="EZ26" i="5"/>
  <c r="EZ25" i="5"/>
  <c r="EZ18" i="5"/>
  <c r="EZ24" i="5"/>
  <c r="EZ23" i="5"/>
  <c r="FF34" i="5"/>
  <c r="FF33" i="5"/>
  <c r="FF32" i="5"/>
  <c r="FF31" i="5"/>
  <c r="FF30" i="5"/>
  <c r="FF29" i="5"/>
  <c r="FF28" i="5"/>
  <c r="FF27" i="5"/>
  <c r="FF26" i="5"/>
  <c r="FF19" i="5"/>
  <c r="FF18" i="5"/>
  <c r="FF25" i="5"/>
  <c r="FF24" i="5"/>
  <c r="FF23" i="5"/>
  <c r="FF22" i="5"/>
  <c r="FF21" i="5"/>
  <c r="FF17" i="5"/>
  <c r="FF15" i="5"/>
  <c r="FF20" i="5"/>
  <c r="FF16" i="5"/>
  <c r="FE34" i="5"/>
  <c r="FE30" i="5"/>
  <c r="FE20" i="5"/>
  <c r="FE17" i="5"/>
  <c r="FE16" i="5"/>
  <c r="FE15" i="5"/>
  <c r="FE19" i="5"/>
  <c r="FE33" i="5"/>
  <c r="FE29" i="5"/>
  <c r="FE18" i="5"/>
  <c r="FE25" i="5"/>
  <c r="FE32" i="5"/>
  <c r="FE28" i="5"/>
  <c r="FE26" i="5"/>
  <c r="FE24" i="5"/>
  <c r="FE23" i="5"/>
  <c r="FE31" i="5"/>
  <c r="FE27" i="5"/>
  <c r="FE22" i="5"/>
  <c r="FE21" i="5"/>
  <c r="DL9" i="5"/>
  <c r="DI7" i="5"/>
  <c r="DO13" i="5"/>
  <c r="DO14" i="5" s="1"/>
  <c r="DN29" i="5"/>
  <c r="DN21" i="5"/>
  <c r="DN17" i="5"/>
  <c r="DN16" i="5"/>
  <c r="DN15" i="5"/>
  <c r="DN30" i="5"/>
  <c r="DN19" i="5"/>
  <c r="DN31" i="5"/>
  <c r="DN23" i="5"/>
  <c r="DN18" i="5"/>
  <c r="DN32" i="5"/>
  <c r="DN24" i="5"/>
  <c r="DN33" i="5"/>
  <c r="DN25" i="5"/>
  <c r="DN22" i="5"/>
  <c r="DN20" i="5"/>
  <c r="DN27" i="5"/>
  <c r="DN34" i="5"/>
  <c r="DN26" i="5"/>
  <c r="DN28" i="5"/>
  <c r="DJ34" i="5"/>
  <c r="DJ33" i="5"/>
  <c r="DJ32" i="5"/>
  <c r="DJ31" i="5"/>
  <c r="DJ30" i="5"/>
  <c r="DJ29" i="5"/>
  <c r="DJ28" i="5"/>
  <c r="DJ27" i="5"/>
  <c r="DJ26" i="5"/>
  <c r="DJ25" i="5"/>
  <c r="DJ24" i="5"/>
  <c r="DJ23" i="5"/>
  <c r="DJ21" i="5"/>
  <c r="DJ17" i="5"/>
  <c r="DJ16" i="5"/>
  <c r="DJ15" i="5"/>
  <c r="DJ19" i="5"/>
  <c r="DJ22" i="5"/>
  <c r="DJ20" i="5"/>
  <c r="DJ18" i="5"/>
  <c r="DL8" i="5"/>
  <c r="DI6" i="5"/>
  <c r="DH7" i="5" s="1"/>
  <c r="DH6" i="5"/>
  <c r="DF10" i="5"/>
  <c r="DD8" i="5"/>
  <c r="DP13" i="5"/>
  <c r="DP14" i="5" s="1"/>
  <c r="DD7" i="5"/>
  <c r="DC8" i="5" s="1"/>
  <c r="DC7" i="5"/>
  <c r="DF9" i="5"/>
  <c r="DC6" i="5"/>
  <c r="DB7" i="5" s="1"/>
  <c r="DU13" i="5"/>
  <c r="DU14" i="5" s="1"/>
  <c r="DT13" i="5"/>
  <c r="DT14" i="5" s="1"/>
  <c r="DZ1" i="5"/>
  <c r="BY34" i="5"/>
  <c r="BY33" i="5"/>
  <c r="BY32" i="5"/>
  <c r="BY31" i="5"/>
  <c r="BY30" i="5"/>
  <c r="BY28" i="5"/>
  <c r="BY24" i="5"/>
  <c r="BY17" i="5"/>
  <c r="BY16" i="5"/>
  <c r="BY15" i="5"/>
  <c r="BY25" i="5"/>
  <c r="BY26" i="5"/>
  <c r="BY27" i="5"/>
  <c r="BY18" i="5"/>
  <c r="BY29" i="5"/>
  <c r="BY22" i="5"/>
  <c r="BY20" i="5"/>
  <c r="BY19" i="5"/>
  <c r="BY23" i="5"/>
  <c r="BY21" i="5"/>
  <c r="BT34" i="5"/>
  <c r="BT33" i="5"/>
  <c r="BT32" i="5"/>
  <c r="BT31" i="5"/>
  <c r="BT30" i="5"/>
  <c r="BT29" i="5"/>
  <c r="BT28" i="5"/>
  <c r="BT27" i="5"/>
  <c r="BT26" i="5"/>
  <c r="BT25" i="5"/>
  <c r="BT24" i="5"/>
  <c r="BT23" i="5"/>
  <c r="BT22" i="5"/>
  <c r="BT21" i="5"/>
  <c r="BT20" i="5"/>
  <c r="BT19" i="5"/>
  <c r="BT17" i="5"/>
  <c r="BT16" i="5"/>
  <c r="BT15" i="5"/>
  <c r="BT18" i="5"/>
  <c r="CE13" i="5"/>
  <c r="CE14" i="5" s="1"/>
  <c r="CJ1" i="5"/>
  <c r="CD13" i="5"/>
  <c r="CD14" i="5" s="1"/>
  <c r="BS7" i="5"/>
  <c r="BV9" i="5"/>
  <c r="BF10" i="5" a="1"/>
  <c r="BP10" i="5"/>
  <c r="BN8" i="5"/>
  <c r="BN6" i="5"/>
  <c r="BX34" i="5"/>
  <c r="BX33" i="5"/>
  <c r="BX32" i="5"/>
  <c r="BX31" i="5"/>
  <c r="BX30" i="5"/>
  <c r="BX29" i="5"/>
  <c r="BX28" i="5"/>
  <c r="BX27" i="5"/>
  <c r="BX26" i="5"/>
  <c r="BX25" i="5"/>
  <c r="BX24" i="5"/>
  <c r="BX23" i="5"/>
  <c r="BX22" i="5"/>
  <c r="BX21" i="5"/>
  <c r="BX20" i="5"/>
  <c r="BX19" i="5"/>
  <c r="BX18" i="5"/>
  <c r="BX17" i="5"/>
  <c r="BX16" i="5"/>
  <c r="BX15" i="5"/>
  <c r="BZ13" i="5"/>
  <c r="BZ14" i="5" s="1"/>
  <c r="BS6" i="5"/>
  <c r="BR7" i="5" s="1"/>
  <c r="BR6" i="5"/>
  <c r="BV8" i="5"/>
  <c r="AH10" i="5" a="1"/>
  <c r="AR8" i="5"/>
  <c r="AN6" i="5"/>
  <c r="AO14" i="5"/>
  <c r="AP13" i="5"/>
  <c r="AP14" i="5" s="1"/>
  <c r="AU13" i="5"/>
  <c r="AU14" i="5" s="1"/>
  <c r="AZ13" i="5"/>
  <c r="AZ14" i="5" s="1"/>
  <c r="AT34" i="5"/>
  <c r="AT32" i="5"/>
  <c r="AT30" i="5"/>
  <c r="AT28" i="5"/>
  <c r="AT26" i="5"/>
  <c r="AT24" i="5"/>
  <c r="AT22" i="5"/>
  <c r="AT20" i="5"/>
  <c r="AT18" i="5"/>
  <c r="AT16" i="5"/>
  <c r="AT31" i="5"/>
  <c r="AT17" i="5"/>
  <c r="AT19" i="5"/>
  <c r="AT29" i="5"/>
  <c r="AT23" i="5"/>
  <c r="AT21" i="5"/>
  <c r="AT27" i="5"/>
  <c r="AT25" i="5"/>
  <c r="AT33" i="5"/>
  <c r="AT15" i="5"/>
  <c r="AC10" i="5"/>
  <c r="AC11" i="5"/>
  <c r="X28" i="5"/>
  <c r="X20" i="5"/>
  <c r="X31" i="5"/>
  <c r="X23" i="5"/>
  <c r="X15" i="5"/>
  <c r="X34" i="5"/>
  <c r="X26" i="5"/>
  <c r="X18" i="5"/>
  <c r="X29" i="5"/>
  <c r="X21" i="5"/>
  <c r="X19" i="5"/>
  <c r="X32" i="5"/>
  <c r="X24" i="5"/>
  <c r="X16" i="5"/>
  <c r="X27" i="5"/>
  <c r="X17" i="5"/>
  <c r="X30" i="5"/>
  <c r="X22" i="5"/>
  <c r="X33" i="5"/>
  <c r="X25" i="5"/>
  <c r="W33" i="5"/>
  <c r="W25" i="5"/>
  <c r="W17" i="5"/>
  <c r="W28" i="5"/>
  <c r="W20" i="5"/>
  <c r="W31" i="5"/>
  <c r="W23" i="5"/>
  <c r="W15" i="5"/>
  <c r="W34" i="5"/>
  <c r="W26" i="5"/>
  <c r="W18" i="5"/>
  <c r="W24" i="5"/>
  <c r="W16" i="5"/>
  <c r="W29" i="5"/>
  <c r="W21" i="5"/>
  <c r="W32" i="5"/>
  <c r="W22" i="5"/>
  <c r="W27" i="5"/>
  <c r="W19" i="5"/>
  <c r="W30" i="5"/>
  <c r="Q7" i="5"/>
  <c r="T9" i="5"/>
  <c r="R28" i="5"/>
  <c r="R20" i="5"/>
  <c r="R30" i="5"/>
  <c r="R22" i="5"/>
  <c r="R31" i="5"/>
  <c r="R23" i="5"/>
  <c r="R15" i="5"/>
  <c r="R34" i="5"/>
  <c r="R26" i="5"/>
  <c r="R18" i="5"/>
  <c r="R17" i="5"/>
  <c r="R29" i="5"/>
  <c r="R21" i="5"/>
  <c r="R32" i="5"/>
  <c r="R24" i="5"/>
  <c r="R16" i="5"/>
  <c r="R33" i="5"/>
  <c r="R25" i="5"/>
  <c r="R27" i="5"/>
  <c r="R19" i="5"/>
  <c r="T8" i="5"/>
  <c r="Q6" i="5"/>
  <c r="P7" i="5" s="1"/>
  <c r="P6" i="5"/>
  <c r="J10" i="5" a="1"/>
  <c r="L10" i="5" s="1"/>
  <c r="E16" i="5"/>
  <c r="E33" i="5"/>
  <c r="E30" i="5"/>
  <c r="E27" i="5"/>
  <c r="E24" i="5"/>
  <c r="E20" i="5"/>
  <c r="E18" i="5"/>
  <c r="E29" i="5"/>
  <c r="E23" i="5"/>
  <c r="E34" i="5"/>
  <c r="E25" i="5"/>
  <c r="E21" i="5"/>
  <c r="E17" i="5"/>
  <c r="E31" i="5"/>
  <c r="E28" i="5"/>
  <c r="E15" i="5"/>
  <c r="E22" i="5"/>
  <c r="E26" i="5"/>
  <c r="E32" i="5"/>
  <c r="D6" i="5"/>
  <c r="H8" i="5"/>
  <c r="F19" i="5"/>
  <c r="F33" i="5"/>
  <c r="F18" i="5"/>
  <c r="F29" i="5"/>
  <c r="F17" i="5"/>
  <c r="F31" i="5"/>
  <c r="F30" i="5"/>
  <c r="F28" i="5"/>
  <c r="F32" i="5"/>
  <c r="F34" i="5"/>
  <c r="F26" i="5"/>
  <c r="F15" i="5"/>
  <c r="F27" i="5"/>
  <c r="F24" i="5"/>
  <c r="F21" i="5"/>
  <c r="F25" i="5"/>
  <c r="F16" i="5"/>
  <c r="F20" i="5"/>
  <c r="F22" i="5"/>
  <c r="AC12" i="5" l="1"/>
  <c r="AB11" i="5"/>
  <c r="AB10" i="5"/>
  <c r="AD11" i="5"/>
  <c r="AD12" i="5"/>
  <c r="DJ6" i="5"/>
  <c r="DH8" i="5" s="1"/>
  <c r="R6" i="5"/>
  <c r="P8" i="5" s="1"/>
  <c r="AC4" i="5"/>
  <c r="AD10" i="5"/>
  <c r="BT6" i="5"/>
  <c r="BR8" i="5" s="1"/>
  <c r="FE7" i="5"/>
  <c r="FH9" i="5"/>
  <c r="FF7" i="5"/>
  <c r="FE8" i="5" s="1"/>
  <c r="FE6" i="5"/>
  <c r="FB10" i="5"/>
  <c r="EZ8" i="5"/>
  <c r="EZ6" i="5"/>
  <c r="FF8" i="5"/>
  <c r="FH10" i="5"/>
  <c r="FF6" i="5"/>
  <c r="FD8" i="5" s="1"/>
  <c r="EZ7" i="5"/>
  <c r="EY8" i="5" s="1"/>
  <c r="DJ8" i="5"/>
  <c r="DL10" i="5"/>
  <c r="DV13" i="5"/>
  <c r="DV14" i="5" s="1"/>
  <c r="DB10" i="5" a="1"/>
  <c r="DO34" i="5"/>
  <c r="DO33" i="5"/>
  <c r="DO32" i="5"/>
  <c r="DO31" i="5"/>
  <c r="DO30" i="5"/>
  <c r="DO29" i="5"/>
  <c r="DO28" i="5"/>
  <c r="DO27" i="5"/>
  <c r="DO26" i="5"/>
  <c r="DO25" i="5"/>
  <c r="DO24" i="5"/>
  <c r="DO23" i="5"/>
  <c r="DO22" i="5"/>
  <c r="DO21" i="5"/>
  <c r="DO20" i="5"/>
  <c r="DO19" i="5"/>
  <c r="DO18" i="5"/>
  <c r="DO15" i="5"/>
  <c r="DO17" i="5"/>
  <c r="DO16" i="5"/>
  <c r="DZ13" i="5"/>
  <c r="DZ14" i="5" s="1"/>
  <c r="EA13" i="5"/>
  <c r="EA14" i="5" s="1"/>
  <c r="EF1" i="5"/>
  <c r="DP34" i="5"/>
  <c r="DP33" i="5"/>
  <c r="DP32" i="5"/>
  <c r="DP31" i="5"/>
  <c r="DP30" i="5"/>
  <c r="DP29" i="5"/>
  <c r="DP28" i="5"/>
  <c r="DP27" i="5"/>
  <c r="DP26" i="5"/>
  <c r="DP25" i="5"/>
  <c r="DP24" i="5"/>
  <c r="DP23" i="5"/>
  <c r="DP22" i="5"/>
  <c r="DP21" i="5"/>
  <c r="DP20" i="5"/>
  <c r="DP19" i="5"/>
  <c r="DP18" i="5"/>
  <c r="DP17" i="5"/>
  <c r="DP16" i="5"/>
  <c r="DP15" i="5"/>
  <c r="DJ7" i="5"/>
  <c r="DI8" i="5" s="1"/>
  <c r="DT34" i="5"/>
  <c r="DT33" i="5"/>
  <c r="DT32" i="5"/>
  <c r="DT31" i="5"/>
  <c r="DT30" i="5"/>
  <c r="DT29" i="5"/>
  <c r="DT28" i="5"/>
  <c r="DT27" i="5"/>
  <c r="DT26" i="5"/>
  <c r="DT25" i="5"/>
  <c r="DT24" i="5"/>
  <c r="DT23" i="5"/>
  <c r="DT18" i="5"/>
  <c r="DT22" i="5"/>
  <c r="DT20" i="5"/>
  <c r="DT17" i="5"/>
  <c r="DT16" i="5"/>
  <c r="DT15" i="5"/>
  <c r="DT21" i="5"/>
  <c r="DT19" i="5"/>
  <c r="DU31" i="5"/>
  <c r="DU23" i="5"/>
  <c r="DU32" i="5"/>
  <c r="DU24" i="5"/>
  <c r="DU22" i="5"/>
  <c r="DU20" i="5"/>
  <c r="DU33" i="5"/>
  <c r="DU25" i="5"/>
  <c r="DU17" i="5"/>
  <c r="DU16" i="5"/>
  <c r="DU15" i="5"/>
  <c r="DU26" i="5"/>
  <c r="DU34" i="5"/>
  <c r="DU27" i="5"/>
  <c r="DU29" i="5"/>
  <c r="DU19" i="5"/>
  <c r="DU21" i="5"/>
  <c r="DU18" i="5"/>
  <c r="DU28" i="5"/>
  <c r="DU30" i="5"/>
  <c r="DN6" i="5"/>
  <c r="DR8" i="5"/>
  <c r="BG12" i="5"/>
  <c r="BF12" i="5"/>
  <c r="BH11" i="5"/>
  <c r="BG11" i="5"/>
  <c r="BF11" i="5"/>
  <c r="BG10" i="5"/>
  <c r="BH12" i="5"/>
  <c r="BH10" i="5"/>
  <c r="BF10" i="5"/>
  <c r="CB8" i="5"/>
  <c r="BY6" i="5"/>
  <c r="BX7" i="5" s="1"/>
  <c r="BX6" i="5"/>
  <c r="BV10" i="5"/>
  <c r="BT8" i="5"/>
  <c r="BZ34" i="5"/>
  <c r="BZ33" i="5"/>
  <c r="BZ32" i="5"/>
  <c r="BZ31" i="5"/>
  <c r="BZ30" i="5"/>
  <c r="BZ29" i="5"/>
  <c r="BZ28" i="5"/>
  <c r="BZ27" i="5"/>
  <c r="BZ26" i="5"/>
  <c r="BZ25" i="5"/>
  <c r="BZ24" i="5"/>
  <c r="BZ23" i="5"/>
  <c r="BZ22" i="5"/>
  <c r="BZ21" i="5"/>
  <c r="BZ18" i="5"/>
  <c r="BZ19" i="5"/>
  <c r="BZ17" i="5"/>
  <c r="BZ16" i="5"/>
  <c r="BZ20" i="5"/>
  <c r="BZ15" i="5"/>
  <c r="BT7" i="5"/>
  <c r="BS8" i="5" s="1"/>
  <c r="CE34" i="5"/>
  <c r="CE33" i="5"/>
  <c r="CE32" i="5"/>
  <c r="CE31" i="5"/>
  <c r="CE30" i="5"/>
  <c r="CE29" i="5"/>
  <c r="CE28" i="5"/>
  <c r="CE27" i="5"/>
  <c r="CE26" i="5"/>
  <c r="CE25" i="5"/>
  <c r="CE24" i="5"/>
  <c r="CE23" i="5"/>
  <c r="CE22" i="5"/>
  <c r="CE21" i="5"/>
  <c r="CE20" i="5"/>
  <c r="CE19" i="5"/>
  <c r="CE17" i="5"/>
  <c r="CE16" i="5"/>
  <c r="CE15" i="5"/>
  <c r="CE18" i="5"/>
  <c r="CD34" i="5"/>
  <c r="CD33" i="5"/>
  <c r="CD32" i="5"/>
  <c r="CD31" i="5"/>
  <c r="CD30" i="5"/>
  <c r="CD29" i="5"/>
  <c r="CD28" i="5"/>
  <c r="CD27" i="5"/>
  <c r="CD26" i="5"/>
  <c r="CD25" i="5"/>
  <c r="CD24" i="5"/>
  <c r="CD23" i="5"/>
  <c r="CD22" i="5"/>
  <c r="CD21" i="5"/>
  <c r="CD20" i="5"/>
  <c r="CD18" i="5"/>
  <c r="CD19" i="5"/>
  <c r="CD17" i="5"/>
  <c r="CD16" i="5"/>
  <c r="CD15" i="5"/>
  <c r="BL8" i="5"/>
  <c r="BL10" i="5" s="1" a="1"/>
  <c r="CK13" i="5"/>
  <c r="CK14" i="5" s="1"/>
  <c r="CJ13" i="5"/>
  <c r="CJ14" i="5" s="1"/>
  <c r="CP1" i="5"/>
  <c r="BY7" i="5"/>
  <c r="CB9" i="5"/>
  <c r="CF13" i="5"/>
  <c r="CF14" i="5" s="1"/>
  <c r="AU17" i="5"/>
  <c r="AU19" i="5"/>
  <c r="AU15" i="5"/>
  <c r="AU33" i="5"/>
  <c r="AU31" i="5"/>
  <c r="AU29" i="5"/>
  <c r="AU27" i="5"/>
  <c r="AU25" i="5"/>
  <c r="AU23" i="5"/>
  <c r="AU28" i="5"/>
  <c r="AU16" i="5"/>
  <c r="AU34" i="5"/>
  <c r="AU21" i="5"/>
  <c r="AU18" i="5"/>
  <c r="AU22" i="5"/>
  <c r="AU20" i="5"/>
  <c r="AU26" i="5"/>
  <c r="AU32" i="5"/>
  <c r="AU24" i="5"/>
  <c r="AU30" i="5"/>
  <c r="AP20" i="5"/>
  <c r="AP18" i="5"/>
  <c r="AP16" i="5"/>
  <c r="AP34" i="5"/>
  <c r="AP32" i="5"/>
  <c r="AP30" i="5"/>
  <c r="AP28" i="5"/>
  <c r="AP26" i="5"/>
  <c r="AP24" i="5"/>
  <c r="AP22" i="5"/>
  <c r="AP33" i="5"/>
  <c r="AP31" i="5"/>
  <c r="AP15" i="5"/>
  <c r="AP23" i="5"/>
  <c r="AP17" i="5"/>
  <c r="AP21" i="5"/>
  <c r="AP29" i="5"/>
  <c r="AP19" i="5"/>
  <c r="AP25" i="5"/>
  <c r="AP27" i="5"/>
  <c r="AT6" i="5"/>
  <c r="AX8" i="5"/>
  <c r="AV13" i="5"/>
  <c r="AV14" i="5" s="1"/>
  <c r="BA13" i="5"/>
  <c r="AO33" i="5"/>
  <c r="AO31" i="5"/>
  <c r="AO29" i="5"/>
  <c r="AO27" i="5"/>
  <c r="AO25" i="5"/>
  <c r="AO23" i="5"/>
  <c r="AO21" i="5"/>
  <c r="AO19" i="5"/>
  <c r="AO17" i="5"/>
  <c r="AO15" i="5"/>
  <c r="AO28" i="5"/>
  <c r="AO16" i="5"/>
  <c r="AO34" i="5"/>
  <c r="AO18" i="5"/>
  <c r="AO32" i="5"/>
  <c r="AO24" i="5"/>
  <c r="AO22" i="5"/>
  <c r="AO20" i="5"/>
  <c r="AO26" i="5"/>
  <c r="AO30" i="5"/>
  <c r="AZ18" i="5"/>
  <c r="AZ16" i="5"/>
  <c r="AZ20" i="5"/>
  <c r="AZ34" i="5"/>
  <c r="AZ32" i="5"/>
  <c r="AZ30" i="5"/>
  <c r="AZ28" i="5"/>
  <c r="AZ26" i="5"/>
  <c r="AZ24" i="5"/>
  <c r="AZ22" i="5"/>
  <c r="AZ31" i="5"/>
  <c r="AZ17" i="5"/>
  <c r="AZ21" i="5"/>
  <c r="AZ19" i="5"/>
  <c r="AZ29" i="5"/>
  <c r="AZ23" i="5"/>
  <c r="AZ25" i="5"/>
  <c r="AZ27" i="5"/>
  <c r="AZ33" i="5"/>
  <c r="AZ15" i="5"/>
  <c r="AI10" i="5"/>
  <c r="AJ12" i="5"/>
  <c r="AH10" i="5"/>
  <c r="AH12" i="5"/>
  <c r="AI12" i="5"/>
  <c r="AI11" i="5"/>
  <c r="AJ10" i="5"/>
  <c r="AJ11" i="5"/>
  <c r="AH11" i="5"/>
  <c r="AB4" i="5"/>
  <c r="Z10" i="5"/>
  <c r="X8" i="5"/>
  <c r="X6" i="5"/>
  <c r="V8" i="5" s="1"/>
  <c r="X7" i="5"/>
  <c r="W8" i="5" s="1"/>
  <c r="W7" i="5"/>
  <c r="Z9" i="5"/>
  <c r="W6" i="5"/>
  <c r="T10" i="5"/>
  <c r="R8" i="5"/>
  <c r="R7" i="5"/>
  <c r="Q8" i="5" s="1"/>
  <c r="J12" i="5"/>
  <c r="K12" i="5"/>
  <c r="J10" i="5"/>
  <c r="L12" i="5"/>
  <c r="J11" i="5"/>
  <c r="K10" i="5"/>
  <c r="K11" i="5"/>
  <c r="L11" i="5"/>
  <c r="H9" i="5"/>
  <c r="E6" i="5"/>
  <c r="D7" i="5" s="1"/>
  <c r="E7" i="5"/>
  <c r="F6" i="5"/>
  <c r="D8" i="5" s="1"/>
  <c r="F7" i="5"/>
  <c r="E8" i="5" s="1"/>
  <c r="F8" i="5"/>
  <c r="H10" i="5"/>
  <c r="AD4" i="5" l="1"/>
  <c r="BZ7" i="5"/>
  <c r="BY8" i="5" s="1"/>
  <c r="BR10" i="5" a="1"/>
  <c r="BG4" i="5"/>
  <c r="AI4" i="5"/>
  <c r="BH4" i="5"/>
  <c r="AU6" i="5"/>
  <c r="AT7" i="5" s="1"/>
  <c r="DO6" i="5"/>
  <c r="DN7" i="5" s="1"/>
  <c r="L4" i="5"/>
  <c r="BZ6" i="5"/>
  <c r="BX8" i="5" s="1"/>
  <c r="FD7" i="5"/>
  <c r="FD10" i="5" s="1" a="1"/>
  <c r="EX8" i="5"/>
  <c r="EX10" i="5" s="1" a="1"/>
  <c r="DR9" i="5"/>
  <c r="DP7" i="5"/>
  <c r="DO8" i="5" s="1"/>
  <c r="DO7" i="5"/>
  <c r="DU7" i="5"/>
  <c r="DX9" i="5"/>
  <c r="DP8" i="5"/>
  <c r="DR10" i="5"/>
  <c r="DC10" i="5"/>
  <c r="DD12" i="5"/>
  <c r="DB10" i="5"/>
  <c r="DC12" i="5"/>
  <c r="DB12" i="5"/>
  <c r="DD11" i="5"/>
  <c r="DB11" i="5"/>
  <c r="DC11" i="5"/>
  <c r="DD10" i="5"/>
  <c r="DU6" i="5"/>
  <c r="DT7" i="5" s="1"/>
  <c r="DT6" i="5"/>
  <c r="DX8" i="5"/>
  <c r="EA34" i="5"/>
  <c r="EA33" i="5"/>
  <c r="EA25" i="5"/>
  <c r="EA26" i="5"/>
  <c r="EA27" i="5"/>
  <c r="EA28" i="5"/>
  <c r="EA21" i="5"/>
  <c r="EA19" i="5"/>
  <c r="EA29" i="5"/>
  <c r="EA18" i="5"/>
  <c r="EA31" i="5"/>
  <c r="EA23" i="5"/>
  <c r="EA17" i="5"/>
  <c r="EA16" i="5"/>
  <c r="EA15" i="5"/>
  <c r="EA24" i="5"/>
  <c r="EA22" i="5"/>
  <c r="EA30" i="5"/>
  <c r="EA32" i="5"/>
  <c r="EA20" i="5"/>
  <c r="DV34" i="5"/>
  <c r="DV33" i="5"/>
  <c r="DV32" i="5"/>
  <c r="DV31" i="5"/>
  <c r="DV30" i="5"/>
  <c r="DV29" i="5"/>
  <c r="DV28" i="5"/>
  <c r="DV27" i="5"/>
  <c r="DV26" i="5"/>
  <c r="DV25" i="5"/>
  <c r="DV24" i="5"/>
  <c r="DV23" i="5"/>
  <c r="DV22" i="5"/>
  <c r="DV21" i="5"/>
  <c r="DV20" i="5"/>
  <c r="DV17" i="5"/>
  <c r="DV16" i="5"/>
  <c r="DV15" i="5"/>
  <c r="DV18" i="5"/>
  <c r="DV19" i="5"/>
  <c r="EF13" i="5"/>
  <c r="EF14" i="5" s="1"/>
  <c r="EL1" i="5"/>
  <c r="DP6" i="5"/>
  <c r="DN8" i="5" s="1"/>
  <c r="DZ34" i="5"/>
  <c r="DZ33" i="5"/>
  <c r="DZ32" i="5"/>
  <c r="DZ31" i="5"/>
  <c r="DZ30" i="5"/>
  <c r="DZ29" i="5"/>
  <c r="DZ28" i="5"/>
  <c r="DZ27" i="5"/>
  <c r="DZ26" i="5"/>
  <c r="DZ25" i="5"/>
  <c r="DZ24" i="5"/>
  <c r="DZ23" i="5"/>
  <c r="DZ22" i="5"/>
  <c r="DZ21" i="5"/>
  <c r="DZ20" i="5"/>
  <c r="DZ19" i="5"/>
  <c r="DZ18" i="5"/>
  <c r="DZ17" i="5"/>
  <c r="DZ16" i="5"/>
  <c r="DZ15" i="5"/>
  <c r="DH10" i="5" a="1"/>
  <c r="EB13" i="5"/>
  <c r="EB14" i="5" s="1"/>
  <c r="BM11" i="5"/>
  <c r="BL11" i="5"/>
  <c r="BN10" i="5"/>
  <c r="BM10" i="5"/>
  <c r="BN12" i="5"/>
  <c r="BL10" i="5"/>
  <c r="BL12" i="5"/>
  <c r="BM12" i="5"/>
  <c r="BN11" i="5"/>
  <c r="CF34" i="5"/>
  <c r="CF33" i="5"/>
  <c r="CF32" i="5"/>
  <c r="CF31" i="5"/>
  <c r="CF30" i="5"/>
  <c r="CF29" i="5"/>
  <c r="CF28" i="5"/>
  <c r="CF27" i="5"/>
  <c r="CF26" i="5"/>
  <c r="CF25" i="5"/>
  <c r="CF24" i="5"/>
  <c r="CF23" i="5"/>
  <c r="CF22" i="5"/>
  <c r="CF21" i="5"/>
  <c r="CF20" i="5"/>
  <c r="CF19" i="5"/>
  <c r="CF18" i="5"/>
  <c r="CF17" i="5"/>
  <c r="CF16" i="5"/>
  <c r="CF15" i="5"/>
  <c r="CE7" i="5"/>
  <c r="CH9" i="5"/>
  <c r="BS10" i="5"/>
  <c r="BT12" i="5"/>
  <c r="BR10" i="5"/>
  <c r="BS12" i="5"/>
  <c r="BR12" i="5"/>
  <c r="BT11" i="5"/>
  <c r="BR11" i="5"/>
  <c r="BS11" i="5"/>
  <c r="BT10" i="5"/>
  <c r="CE6" i="5"/>
  <c r="CD7" i="5" s="1"/>
  <c r="CD6" i="5"/>
  <c r="CH8" i="5"/>
  <c r="CP13" i="5"/>
  <c r="CP14" i="5" s="1"/>
  <c r="CV1" i="5"/>
  <c r="CB10" i="5"/>
  <c r="BZ8" i="5"/>
  <c r="CK31" i="5"/>
  <c r="CK20" i="5"/>
  <c r="CK34" i="5"/>
  <c r="CK21" i="5"/>
  <c r="CK22" i="5"/>
  <c r="CK32" i="5"/>
  <c r="CK29" i="5"/>
  <c r="CK23" i="5"/>
  <c r="CK30" i="5"/>
  <c r="CK28" i="5"/>
  <c r="CK24" i="5"/>
  <c r="CK18" i="5"/>
  <c r="CK25" i="5"/>
  <c r="CK33" i="5"/>
  <c r="CK26" i="5"/>
  <c r="CK19" i="5"/>
  <c r="CK17" i="5"/>
  <c r="CK16" i="5"/>
  <c r="CK15" i="5"/>
  <c r="CK27" i="5"/>
  <c r="CL13" i="5"/>
  <c r="CL14" i="5" s="1"/>
  <c r="CJ34" i="5"/>
  <c r="CJ33" i="5"/>
  <c r="CJ32" i="5"/>
  <c r="CJ31" i="5"/>
  <c r="CJ30" i="5"/>
  <c r="CJ29" i="5"/>
  <c r="CJ28" i="5"/>
  <c r="CJ27" i="5"/>
  <c r="CJ26" i="5"/>
  <c r="CJ25" i="5"/>
  <c r="CJ24" i="5"/>
  <c r="CJ23" i="5"/>
  <c r="CJ22" i="5"/>
  <c r="CJ21" i="5"/>
  <c r="CJ20" i="5"/>
  <c r="CJ18" i="5"/>
  <c r="CJ19" i="5"/>
  <c r="CJ16" i="5"/>
  <c r="CJ15" i="5"/>
  <c r="CJ17" i="5"/>
  <c r="BF4" i="5"/>
  <c r="AJ4" i="5"/>
  <c r="AV33" i="5"/>
  <c r="AV31" i="5"/>
  <c r="AV29" i="5"/>
  <c r="AV27" i="5"/>
  <c r="AV25" i="5"/>
  <c r="AV23" i="5"/>
  <c r="AV21" i="5"/>
  <c r="AV19" i="5"/>
  <c r="AV17" i="5"/>
  <c r="AV15" i="5"/>
  <c r="AV34" i="5"/>
  <c r="AV32" i="5"/>
  <c r="AV30" i="5"/>
  <c r="AV28" i="5"/>
  <c r="AV18" i="5"/>
  <c r="AV22" i="5"/>
  <c r="AV20" i="5"/>
  <c r="AV24" i="5"/>
  <c r="AV26" i="5"/>
  <c r="AV16" i="5"/>
  <c r="AR9" i="5"/>
  <c r="AP7" i="5"/>
  <c r="AO8" i="5" s="1"/>
  <c r="AO7" i="5"/>
  <c r="AO6" i="5"/>
  <c r="AZ6" i="5"/>
  <c r="BD8" i="5"/>
  <c r="AU7" i="5"/>
  <c r="AX9" i="5"/>
  <c r="BA14" i="5"/>
  <c r="BB13" i="5"/>
  <c r="BB14" i="5" s="1"/>
  <c r="AH4" i="5"/>
  <c r="AP8" i="5"/>
  <c r="AR10" i="5"/>
  <c r="AP6" i="5"/>
  <c r="AN8" i="5" s="1"/>
  <c r="AE31" i="5"/>
  <c r="AF31" i="5" s="1"/>
  <c r="AE23" i="5"/>
  <c r="AF23" i="5" s="1"/>
  <c r="AE15" i="5"/>
  <c r="AF15" i="5" s="1"/>
  <c r="AE34" i="5"/>
  <c r="AF34" i="5" s="1"/>
  <c r="AE26" i="5"/>
  <c r="AF26" i="5" s="1"/>
  <c r="AE18" i="5"/>
  <c r="AF18" i="5" s="1"/>
  <c r="AE29" i="5"/>
  <c r="AF29" i="5" s="1"/>
  <c r="AE21" i="5"/>
  <c r="AF21" i="5" s="1"/>
  <c r="AE32" i="5"/>
  <c r="AF32" i="5" s="1"/>
  <c r="AE24" i="5"/>
  <c r="AF24" i="5" s="1"/>
  <c r="AE16" i="5"/>
  <c r="AF16" i="5" s="1"/>
  <c r="AE19" i="5"/>
  <c r="AF19" i="5" s="1"/>
  <c r="AE27" i="5"/>
  <c r="AF27" i="5" s="1"/>
  <c r="AE20" i="5"/>
  <c r="AF20" i="5" s="1"/>
  <c r="AE30" i="5"/>
  <c r="AF30" i="5" s="1"/>
  <c r="AE22" i="5"/>
  <c r="AF22" i="5" s="1"/>
  <c r="AE33" i="5"/>
  <c r="AF33" i="5" s="1"/>
  <c r="AE25" i="5"/>
  <c r="AF25" i="5" s="1"/>
  <c r="AE17" i="5"/>
  <c r="AF17" i="5" s="1"/>
  <c r="AE28" i="5"/>
  <c r="AF28" i="5" s="1"/>
  <c r="V7" i="5"/>
  <c r="V10" i="5" s="1" a="1"/>
  <c r="P10" i="5" a="1"/>
  <c r="K4" i="5"/>
  <c r="J4" i="5"/>
  <c r="D10" i="5" a="1"/>
  <c r="CF7" i="5" l="1"/>
  <c r="CE8" i="5" s="1"/>
  <c r="BX10" i="5" a="1"/>
  <c r="BX12" i="5" s="1"/>
  <c r="BL4" i="5"/>
  <c r="DN10" i="5" a="1"/>
  <c r="DN11" i="5" s="1"/>
  <c r="BN4" i="5"/>
  <c r="DV7" i="5"/>
  <c r="DU8" i="5" s="1"/>
  <c r="AV7" i="5"/>
  <c r="AU8" i="5" s="1"/>
  <c r="CF6" i="5"/>
  <c r="CD8" i="5" s="1"/>
  <c r="EZ11" i="5"/>
  <c r="EX11" i="5"/>
  <c r="EY10" i="5"/>
  <c r="EZ12" i="5"/>
  <c r="EX10" i="5"/>
  <c r="EY12" i="5"/>
  <c r="EX12" i="5"/>
  <c r="EZ10" i="5"/>
  <c r="EY11" i="5"/>
  <c r="FF10" i="5"/>
  <c r="FF12" i="5"/>
  <c r="FD10" i="5"/>
  <c r="FD12" i="5"/>
  <c r="FF11" i="5"/>
  <c r="FE11" i="5"/>
  <c r="FE12" i="5"/>
  <c r="FD11" i="5"/>
  <c r="FE10" i="5"/>
  <c r="DH12" i="5"/>
  <c r="DJ11" i="5"/>
  <c r="DI11" i="5"/>
  <c r="DH11" i="5"/>
  <c r="DJ10" i="5"/>
  <c r="DJ12" i="5"/>
  <c r="DH10" i="5"/>
  <c r="DI12" i="5"/>
  <c r="DI10" i="5"/>
  <c r="EG13" i="5"/>
  <c r="EG14" i="5" s="1"/>
  <c r="EH13" i="5"/>
  <c r="EH14" i="5" s="1"/>
  <c r="DV6" i="5"/>
  <c r="DT8" i="5" s="1"/>
  <c r="ED9" i="5"/>
  <c r="EA7" i="5"/>
  <c r="DZ6" i="5"/>
  <c r="ED8" i="5"/>
  <c r="EA6" i="5"/>
  <c r="DZ7" i="5" s="1"/>
  <c r="DB4" i="5"/>
  <c r="DV8" i="5"/>
  <c r="DX10" i="5"/>
  <c r="EF34" i="5"/>
  <c r="EF33" i="5"/>
  <c r="EF32" i="5"/>
  <c r="EF31" i="5"/>
  <c r="EF30" i="5"/>
  <c r="EF29" i="5"/>
  <c r="EF28" i="5"/>
  <c r="EF27" i="5"/>
  <c r="EF26" i="5"/>
  <c r="EF25" i="5"/>
  <c r="EF24" i="5"/>
  <c r="EF23" i="5"/>
  <c r="EF22" i="5"/>
  <c r="EF21" i="5"/>
  <c r="EF20" i="5"/>
  <c r="EF19" i="5"/>
  <c r="EF18" i="5"/>
  <c r="EF17" i="5"/>
  <c r="EF16" i="5"/>
  <c r="EF15" i="5"/>
  <c r="EB34" i="5"/>
  <c r="EB33" i="5"/>
  <c r="EB32" i="5"/>
  <c r="EB31" i="5"/>
  <c r="EB30" i="5"/>
  <c r="EB29" i="5"/>
  <c r="EB28" i="5"/>
  <c r="EB27" i="5"/>
  <c r="EB26" i="5"/>
  <c r="EB25" i="5"/>
  <c r="EB24" i="5"/>
  <c r="EB23" i="5"/>
  <c r="EB22" i="5"/>
  <c r="EB21" i="5"/>
  <c r="EB20" i="5"/>
  <c r="EB19" i="5"/>
  <c r="EB18" i="5"/>
  <c r="EB17" i="5"/>
  <c r="EB16" i="5"/>
  <c r="EB15" i="5"/>
  <c r="EL13" i="5"/>
  <c r="EL14" i="5" s="1"/>
  <c r="ER1" i="5"/>
  <c r="DD4" i="5"/>
  <c r="DC4" i="5"/>
  <c r="CK7" i="5"/>
  <c r="CN9" i="5"/>
  <c r="CP34" i="5"/>
  <c r="CP33" i="5"/>
  <c r="CP32" i="5"/>
  <c r="CP31" i="5"/>
  <c r="CP30" i="5"/>
  <c r="CP29" i="5"/>
  <c r="CP28" i="5"/>
  <c r="CP27" i="5"/>
  <c r="CP26" i="5"/>
  <c r="CP25" i="5"/>
  <c r="CP24" i="5"/>
  <c r="CP23" i="5"/>
  <c r="CP22" i="5"/>
  <c r="CP21" i="5"/>
  <c r="CP20" i="5"/>
  <c r="CP19" i="5"/>
  <c r="CP18" i="5"/>
  <c r="CP17" i="5"/>
  <c r="CP16" i="5"/>
  <c r="CP15" i="5"/>
  <c r="CH10" i="5"/>
  <c r="CF8" i="5"/>
  <c r="BM4" i="5"/>
  <c r="BI34" i="5"/>
  <c r="BJ34" i="5" s="1"/>
  <c r="BI33" i="5"/>
  <c r="BJ33" i="5" s="1"/>
  <c r="BI32" i="5"/>
  <c r="BJ32" i="5" s="1"/>
  <c r="BI31" i="5"/>
  <c r="BJ31" i="5" s="1"/>
  <c r="BI30" i="5"/>
  <c r="BJ30" i="5" s="1"/>
  <c r="BI29" i="5"/>
  <c r="BJ29" i="5" s="1"/>
  <c r="BI28" i="5"/>
  <c r="BJ28" i="5" s="1"/>
  <c r="BI21" i="5"/>
  <c r="BJ21" i="5" s="1"/>
  <c r="BI22" i="5"/>
  <c r="BJ22" i="5" s="1"/>
  <c r="BI23" i="5"/>
  <c r="BJ23" i="5" s="1"/>
  <c r="BI20" i="5"/>
  <c r="BJ20" i="5" s="1"/>
  <c r="BI24" i="5"/>
  <c r="BJ24" i="5" s="1"/>
  <c r="BI25" i="5"/>
  <c r="BJ25" i="5" s="1"/>
  <c r="BI26" i="5"/>
  <c r="BJ26" i="5" s="1"/>
  <c r="BI27" i="5"/>
  <c r="BJ27" i="5" s="1"/>
  <c r="BI15" i="5"/>
  <c r="BJ15" i="5" s="1"/>
  <c r="BI18" i="5"/>
  <c r="BJ18" i="5" s="1"/>
  <c r="BI19" i="5"/>
  <c r="BJ19" i="5" s="1"/>
  <c r="BI17" i="5"/>
  <c r="BJ17" i="5" s="1"/>
  <c r="BI16" i="5"/>
  <c r="BJ16" i="5" s="1"/>
  <c r="BR4" i="5"/>
  <c r="CV13" i="5"/>
  <c r="CV14" i="5" s="1"/>
  <c r="BZ11" i="5"/>
  <c r="BX11" i="5"/>
  <c r="BZ10" i="5"/>
  <c r="BZ12" i="5"/>
  <c r="BX10" i="5"/>
  <c r="BY12" i="5"/>
  <c r="CK6" i="5"/>
  <c r="CJ7" i="5" s="1"/>
  <c r="CJ6" i="5"/>
  <c r="CN8" i="5"/>
  <c r="CL34" i="5"/>
  <c r="CL33" i="5"/>
  <c r="CL32" i="5"/>
  <c r="CL31" i="5"/>
  <c r="CL30" i="5"/>
  <c r="CL29" i="5"/>
  <c r="CL28" i="5"/>
  <c r="CL27" i="5"/>
  <c r="CL21" i="5"/>
  <c r="CL22" i="5"/>
  <c r="CL23" i="5"/>
  <c r="CL24" i="5"/>
  <c r="CL18" i="5"/>
  <c r="CL25" i="5"/>
  <c r="CL26" i="5"/>
  <c r="CL20" i="5"/>
  <c r="CL16" i="5"/>
  <c r="CL17" i="5"/>
  <c r="CL15" i="5"/>
  <c r="CL19" i="5"/>
  <c r="CQ13" i="5"/>
  <c r="CQ14" i="5" s="1"/>
  <c r="BT4" i="5"/>
  <c r="BS4" i="5"/>
  <c r="AN7" i="5"/>
  <c r="AN10" i="5" s="1" a="1"/>
  <c r="BA34" i="5"/>
  <c r="BA32" i="5"/>
  <c r="BA30" i="5"/>
  <c r="BA28" i="5"/>
  <c r="BA26" i="5"/>
  <c r="BA24" i="5"/>
  <c r="BA22" i="5"/>
  <c r="BA20" i="5"/>
  <c r="BA18" i="5"/>
  <c r="BA16" i="5"/>
  <c r="BA33" i="5"/>
  <c r="BA31" i="5"/>
  <c r="BA29" i="5"/>
  <c r="BA27" i="5"/>
  <c r="BA21" i="5"/>
  <c r="BA19" i="5"/>
  <c r="BA23" i="5"/>
  <c r="BA25" i="5"/>
  <c r="BA17" i="5"/>
  <c r="BA15" i="5"/>
  <c r="BB34" i="5"/>
  <c r="BB32" i="5"/>
  <c r="BB30" i="5"/>
  <c r="BB28" i="5"/>
  <c r="BB26" i="5"/>
  <c r="BB24" i="5"/>
  <c r="BB22" i="5"/>
  <c r="BB20" i="5"/>
  <c r="BB18" i="5"/>
  <c r="BB16" i="5"/>
  <c r="BB33" i="5"/>
  <c r="BB31" i="5"/>
  <c r="BB29" i="5"/>
  <c r="BB27" i="5"/>
  <c r="BB25" i="5"/>
  <c r="BB23" i="5"/>
  <c r="BB21" i="5"/>
  <c r="BB19" i="5"/>
  <c r="BB17" i="5"/>
  <c r="BB15" i="5"/>
  <c r="AK15" i="5"/>
  <c r="AL15" i="5" s="1"/>
  <c r="AK21" i="5"/>
  <c r="AL21" i="5" s="1"/>
  <c r="AK19" i="5"/>
  <c r="AL19" i="5" s="1"/>
  <c r="AK17" i="5"/>
  <c r="AL17" i="5" s="1"/>
  <c r="AK33" i="5"/>
  <c r="AL33" i="5" s="1"/>
  <c r="AK31" i="5"/>
  <c r="AL31" i="5" s="1"/>
  <c r="AK29" i="5"/>
  <c r="AL29" i="5" s="1"/>
  <c r="AK27" i="5"/>
  <c r="AL27" i="5" s="1"/>
  <c r="AK25" i="5"/>
  <c r="AL25" i="5" s="1"/>
  <c r="AK23" i="5"/>
  <c r="AL23" i="5" s="1"/>
  <c r="AK30" i="5"/>
  <c r="AL30" i="5" s="1"/>
  <c r="AK26" i="5"/>
  <c r="AL26" i="5" s="1"/>
  <c r="AK28" i="5"/>
  <c r="AL28" i="5" s="1"/>
  <c r="AK18" i="5"/>
  <c r="AL18" i="5" s="1"/>
  <c r="AK34" i="5"/>
  <c r="AL34" i="5" s="1"/>
  <c r="AK16" i="5"/>
  <c r="AL16" i="5" s="1"/>
  <c r="AK32" i="5"/>
  <c r="AL32" i="5" s="1"/>
  <c r="AK22" i="5"/>
  <c r="AL22" i="5" s="1"/>
  <c r="AK20" i="5"/>
  <c r="AL20" i="5" s="1"/>
  <c r="AK24" i="5"/>
  <c r="AL24" i="5" s="1"/>
  <c r="AX10" i="5"/>
  <c r="AV8" i="5"/>
  <c r="AV6" i="5"/>
  <c r="AF4" i="5"/>
  <c r="AB2" i="5" s="1"/>
  <c r="V11" i="5"/>
  <c r="X10" i="5"/>
  <c r="W10" i="5"/>
  <c r="V12" i="5"/>
  <c r="X12" i="5"/>
  <c r="V10" i="5"/>
  <c r="W12" i="5"/>
  <c r="X11" i="5"/>
  <c r="W11" i="5"/>
  <c r="P11" i="5"/>
  <c r="R10" i="5"/>
  <c r="Q10" i="5"/>
  <c r="R11" i="5"/>
  <c r="R12" i="5"/>
  <c r="P10" i="5"/>
  <c r="Q12" i="5"/>
  <c r="Q11" i="5"/>
  <c r="P12" i="5"/>
  <c r="M21" i="5"/>
  <c r="N21" i="5" s="1"/>
  <c r="M30" i="5"/>
  <c r="N30" i="5" s="1"/>
  <c r="M34" i="5"/>
  <c r="N34" i="5" s="1"/>
  <c r="M25" i="5"/>
  <c r="N25" i="5" s="1"/>
  <c r="M15" i="5"/>
  <c r="N15" i="5" s="1"/>
  <c r="M31" i="5"/>
  <c r="N31" i="5" s="1"/>
  <c r="M22" i="5"/>
  <c r="N22" i="5" s="1"/>
  <c r="M32" i="5"/>
  <c r="N32" i="5" s="1"/>
  <c r="M28" i="5"/>
  <c r="N28" i="5" s="1"/>
  <c r="M20" i="5"/>
  <c r="N20" i="5" s="1"/>
  <c r="M29" i="5"/>
  <c r="N29" i="5" s="1"/>
  <c r="M23" i="5"/>
  <c r="N23" i="5" s="1"/>
  <c r="M33" i="5"/>
  <c r="N33" i="5" s="1"/>
  <c r="M26" i="5"/>
  <c r="N26" i="5" s="1"/>
  <c r="M24" i="5"/>
  <c r="N24" i="5" s="1"/>
  <c r="M17" i="5"/>
  <c r="N17" i="5" s="1"/>
  <c r="M16" i="5"/>
  <c r="N16" i="5" s="1"/>
  <c r="M18" i="5"/>
  <c r="N18" i="5" s="1"/>
  <c r="M27" i="5"/>
  <c r="N27" i="5" s="1"/>
  <c r="M19" i="5"/>
  <c r="N19" i="5" s="1"/>
  <c r="E12" i="5"/>
  <c r="E11" i="5"/>
  <c r="F11" i="5"/>
  <c r="D12" i="5"/>
  <c r="D10" i="5"/>
  <c r="F12" i="5"/>
  <c r="E10" i="5"/>
  <c r="D11" i="5"/>
  <c r="F10" i="5"/>
  <c r="DT10" i="5" l="1" a="1"/>
  <c r="DV12" i="5" s="1"/>
  <c r="DH4" i="5"/>
  <c r="P4" i="5"/>
  <c r="BY11" i="5"/>
  <c r="DN12" i="5"/>
  <c r="DP11" i="5"/>
  <c r="BY10" i="5"/>
  <c r="DN10" i="5"/>
  <c r="DN4" i="5" s="1"/>
  <c r="DP12" i="5"/>
  <c r="D4" i="5"/>
  <c r="BX4" i="5"/>
  <c r="BO34" i="5"/>
  <c r="BP34" i="5" s="1"/>
  <c r="BO19" i="5"/>
  <c r="BP19" i="5" s="1"/>
  <c r="F4" i="5"/>
  <c r="V4" i="5"/>
  <c r="BO29" i="5"/>
  <c r="BP29" i="5" s="1"/>
  <c r="E4" i="5"/>
  <c r="CD10" i="5" a="1"/>
  <c r="CE11" i="5" s="1"/>
  <c r="BO32" i="5"/>
  <c r="BP32" i="5" s="1"/>
  <c r="DO12" i="5"/>
  <c r="EZ4" i="5"/>
  <c r="X4" i="5"/>
  <c r="BO24" i="5"/>
  <c r="BP24" i="5" s="1"/>
  <c r="EB7" i="5"/>
  <c r="EA8" i="5" s="1"/>
  <c r="DO10" i="5"/>
  <c r="BO20" i="5"/>
  <c r="BP20" i="5" s="1"/>
  <c r="DP10" i="5"/>
  <c r="BO22" i="5"/>
  <c r="BP22" i="5" s="1"/>
  <c r="DO11" i="5"/>
  <c r="BO17" i="5"/>
  <c r="BP17" i="5" s="1"/>
  <c r="FD4" i="5"/>
  <c r="EX4" i="5"/>
  <c r="FE4" i="5"/>
  <c r="FF4" i="5"/>
  <c r="EY4" i="5"/>
  <c r="DE34" i="5"/>
  <c r="DF34" i="5" s="1"/>
  <c r="DE33" i="5"/>
  <c r="DF33" i="5" s="1"/>
  <c r="DE32" i="5"/>
  <c r="DF32" i="5" s="1"/>
  <c r="DE31" i="5"/>
  <c r="DF31" i="5" s="1"/>
  <c r="DE30" i="5"/>
  <c r="DF30" i="5" s="1"/>
  <c r="DE29" i="5"/>
  <c r="DF29" i="5" s="1"/>
  <c r="DE28" i="5"/>
  <c r="DF28" i="5" s="1"/>
  <c r="DE27" i="5"/>
  <c r="DF27" i="5" s="1"/>
  <c r="DE26" i="5"/>
  <c r="DF26" i="5" s="1"/>
  <c r="DE25" i="5"/>
  <c r="DF25" i="5" s="1"/>
  <c r="DE24" i="5"/>
  <c r="DF24" i="5" s="1"/>
  <c r="DE23" i="5"/>
  <c r="DF23" i="5" s="1"/>
  <c r="DE22" i="5"/>
  <c r="DF22" i="5" s="1"/>
  <c r="DE21" i="5"/>
  <c r="DF21" i="5" s="1"/>
  <c r="DE20" i="5"/>
  <c r="DF20" i="5" s="1"/>
  <c r="DE19" i="5"/>
  <c r="DF19" i="5" s="1"/>
  <c r="DE18" i="5"/>
  <c r="DF18" i="5" s="1"/>
  <c r="DE16" i="5"/>
  <c r="DF16" i="5" s="1"/>
  <c r="DE15" i="5"/>
  <c r="DF15" i="5" s="1"/>
  <c r="DE17" i="5"/>
  <c r="DF17" i="5" s="1"/>
  <c r="DJ4" i="5"/>
  <c r="EB8" i="5"/>
  <c r="ED10" i="5"/>
  <c r="EM13" i="5"/>
  <c r="EM14" i="5" s="1"/>
  <c r="EJ8" i="5"/>
  <c r="EF6" i="5"/>
  <c r="ES13" i="5"/>
  <c r="ES14" i="5" s="1"/>
  <c r="ER13" i="5"/>
  <c r="ER14" i="5" s="1"/>
  <c r="EH34" i="5"/>
  <c r="EH33" i="5"/>
  <c r="EH32" i="5"/>
  <c r="EH31" i="5"/>
  <c r="EH30" i="5"/>
  <c r="EH29" i="5"/>
  <c r="EH28" i="5"/>
  <c r="EH27" i="5"/>
  <c r="EH26" i="5"/>
  <c r="EH25" i="5"/>
  <c r="EH24" i="5"/>
  <c r="EH23" i="5"/>
  <c r="EH22" i="5"/>
  <c r="EH21" i="5"/>
  <c r="EH20" i="5"/>
  <c r="EH19" i="5"/>
  <c r="EH18" i="5"/>
  <c r="EH17" i="5"/>
  <c r="EH16" i="5"/>
  <c r="EH15" i="5"/>
  <c r="EB6" i="5"/>
  <c r="DZ8" i="5" s="1"/>
  <c r="EG27" i="5"/>
  <c r="EG21" i="5"/>
  <c r="EG19" i="5"/>
  <c r="EG18" i="5"/>
  <c r="EG17" i="5"/>
  <c r="EG16" i="5"/>
  <c r="EG15" i="5"/>
  <c r="EG34" i="5"/>
  <c r="EG28" i="5"/>
  <c r="EG29" i="5"/>
  <c r="EG30" i="5"/>
  <c r="EG31" i="5"/>
  <c r="EG23" i="5"/>
  <c r="EG22" i="5"/>
  <c r="EG20" i="5"/>
  <c r="EG33" i="5"/>
  <c r="EG25" i="5"/>
  <c r="EG24" i="5"/>
  <c r="EG32" i="5"/>
  <c r="EG26" i="5"/>
  <c r="EL34" i="5"/>
  <c r="EL33" i="5"/>
  <c r="EL32" i="5"/>
  <c r="EL31" i="5"/>
  <c r="EL30" i="5"/>
  <c r="EL29" i="5"/>
  <c r="EL28" i="5"/>
  <c r="EL27" i="5"/>
  <c r="EL26" i="5"/>
  <c r="EL25" i="5"/>
  <c r="EL24" i="5"/>
  <c r="EL23" i="5"/>
  <c r="EL22" i="5"/>
  <c r="EL21" i="5"/>
  <c r="EL20" i="5"/>
  <c r="EL19" i="5"/>
  <c r="EL18" i="5"/>
  <c r="EL17" i="5"/>
  <c r="EL16" i="5"/>
  <c r="EL15" i="5"/>
  <c r="DI4" i="5"/>
  <c r="CP6" i="5"/>
  <c r="CT8" i="5"/>
  <c r="CW13" i="5"/>
  <c r="CW14" i="5" s="1"/>
  <c r="BJ4" i="5"/>
  <c r="BF2" i="5" s="1"/>
  <c r="BO18" i="5"/>
  <c r="BP18" i="5" s="1"/>
  <c r="BO21" i="5"/>
  <c r="BP21" i="5" s="1"/>
  <c r="BZ4" i="5"/>
  <c r="BU34" i="5"/>
  <c r="BV34" i="5" s="1"/>
  <c r="BU33" i="5"/>
  <c r="BV33" i="5" s="1"/>
  <c r="BU32" i="5"/>
  <c r="BV32" i="5" s="1"/>
  <c r="BU31" i="5"/>
  <c r="BV31" i="5" s="1"/>
  <c r="BU30" i="5"/>
  <c r="BV30" i="5" s="1"/>
  <c r="BU29" i="5"/>
  <c r="BV29" i="5" s="1"/>
  <c r="BU28" i="5"/>
  <c r="BV28" i="5" s="1"/>
  <c r="BU27" i="5"/>
  <c r="BV27" i="5" s="1"/>
  <c r="BU26" i="5"/>
  <c r="BV26" i="5" s="1"/>
  <c r="BU25" i="5"/>
  <c r="BV25" i="5" s="1"/>
  <c r="BU24" i="5"/>
  <c r="BV24" i="5" s="1"/>
  <c r="BU23" i="5"/>
  <c r="BV23" i="5" s="1"/>
  <c r="BU22" i="5"/>
  <c r="BV22" i="5" s="1"/>
  <c r="BU21" i="5"/>
  <c r="BV21" i="5" s="1"/>
  <c r="BU20" i="5"/>
  <c r="BV20" i="5" s="1"/>
  <c r="BU17" i="5"/>
  <c r="BV17" i="5" s="1"/>
  <c r="BU16" i="5"/>
  <c r="BV16" i="5" s="1"/>
  <c r="BU15" i="5"/>
  <c r="BV15" i="5" s="1"/>
  <c r="BU18" i="5"/>
  <c r="BV18" i="5" s="1"/>
  <c r="BU19" i="5"/>
  <c r="BV19" i="5" s="1"/>
  <c r="BO23" i="5"/>
  <c r="BP23" i="5" s="1"/>
  <c r="BO30" i="5"/>
  <c r="BP30" i="5" s="1"/>
  <c r="CL8" i="5"/>
  <c r="CN10" i="5"/>
  <c r="CL6" i="5"/>
  <c r="CJ8" i="5" s="1"/>
  <c r="BO27" i="5"/>
  <c r="BP27" i="5" s="1"/>
  <c r="BO28" i="5"/>
  <c r="BP28" i="5" s="1"/>
  <c r="BO31" i="5"/>
  <c r="BP31" i="5" s="1"/>
  <c r="CR13" i="5"/>
  <c r="CR14" i="5" s="1"/>
  <c r="CL7" i="5"/>
  <c r="CK8" i="5" s="1"/>
  <c r="CX13" i="5"/>
  <c r="CX14" i="5" s="1"/>
  <c r="CQ34" i="5"/>
  <c r="CQ33" i="5"/>
  <c r="CQ32" i="5"/>
  <c r="CQ31" i="5"/>
  <c r="CQ30" i="5"/>
  <c r="CQ29" i="5"/>
  <c r="CQ28" i="5"/>
  <c r="CQ27" i="5"/>
  <c r="CQ26" i="5"/>
  <c r="CQ25" i="5"/>
  <c r="CQ24" i="5"/>
  <c r="CQ23" i="5"/>
  <c r="CQ22" i="5"/>
  <c r="CQ21" i="5"/>
  <c r="CQ20" i="5"/>
  <c r="CQ19" i="5"/>
  <c r="CQ18" i="5"/>
  <c r="CQ17" i="5"/>
  <c r="CQ16" i="5"/>
  <c r="CQ15" i="5"/>
  <c r="BO25" i="5"/>
  <c r="BP25" i="5" s="1"/>
  <c r="BO15" i="5"/>
  <c r="BP15" i="5" s="1"/>
  <c r="BO33" i="5"/>
  <c r="BP33" i="5" s="1"/>
  <c r="CV34" i="5"/>
  <c r="CV33" i="5"/>
  <c r="CV32" i="5"/>
  <c r="CV31" i="5"/>
  <c r="CV30" i="5"/>
  <c r="CV29" i="5"/>
  <c r="CV28" i="5"/>
  <c r="CV27" i="5"/>
  <c r="CV24" i="5"/>
  <c r="CV19" i="5"/>
  <c r="CV25" i="5"/>
  <c r="CV26" i="5"/>
  <c r="CV20" i="5"/>
  <c r="CV22" i="5"/>
  <c r="CV23" i="5"/>
  <c r="CV15" i="5"/>
  <c r="CV21" i="5"/>
  <c r="CV18" i="5"/>
  <c r="CV17" i="5"/>
  <c r="CV16" i="5"/>
  <c r="BY4" i="5"/>
  <c r="BO26" i="5"/>
  <c r="BP26" i="5" s="1"/>
  <c r="BO16" i="5"/>
  <c r="BP16" i="5" s="1"/>
  <c r="AN12" i="5"/>
  <c r="AN11" i="5"/>
  <c r="AP11" i="5"/>
  <c r="AO11" i="5"/>
  <c r="AO10" i="5"/>
  <c r="AN10" i="5"/>
  <c r="AO12" i="5"/>
  <c r="AP12" i="5"/>
  <c r="AP10" i="5"/>
  <c r="BA7" i="5"/>
  <c r="BD9" i="5"/>
  <c r="BB7" i="5"/>
  <c r="BA8" i="5" s="1"/>
  <c r="BA6" i="5"/>
  <c r="AL4" i="5"/>
  <c r="AH2" i="5" s="1"/>
  <c r="BB8" i="5"/>
  <c r="BD10" i="5"/>
  <c r="BB6" i="5"/>
  <c r="AZ8" i="5" s="1"/>
  <c r="AT8" i="5"/>
  <c r="AT10" i="5" s="1" a="1"/>
  <c r="W4" i="5"/>
  <c r="Q4" i="5"/>
  <c r="R4" i="5"/>
  <c r="N4" i="5"/>
  <c r="J2" i="5" s="1"/>
  <c r="DT11" i="5" l="1"/>
  <c r="EG6" i="5"/>
  <c r="EF7" i="5" s="1"/>
  <c r="DV10" i="5"/>
  <c r="G29" i="5"/>
  <c r="H29" i="5" s="1"/>
  <c r="DU11" i="5"/>
  <c r="DT12" i="5"/>
  <c r="DU12" i="5"/>
  <c r="CD10" i="5"/>
  <c r="DV11" i="5"/>
  <c r="DT10" i="5"/>
  <c r="DU10" i="5"/>
  <c r="DU4" i="5" s="1"/>
  <c r="G23" i="5"/>
  <c r="H23" i="5" s="1"/>
  <c r="DP4" i="5"/>
  <c r="Y23" i="5"/>
  <c r="Z23" i="5" s="1"/>
  <c r="G30" i="5"/>
  <c r="H30" i="5" s="1"/>
  <c r="G15" i="5"/>
  <c r="H15" i="5" s="1"/>
  <c r="DO4" i="5"/>
  <c r="G31" i="5"/>
  <c r="H31" i="5" s="1"/>
  <c r="G28" i="5"/>
  <c r="H28" i="5" s="1"/>
  <c r="G27" i="5"/>
  <c r="H27" i="5" s="1"/>
  <c r="G18" i="5"/>
  <c r="H18" i="5" s="1"/>
  <c r="G26" i="5"/>
  <c r="H26" i="5" s="1"/>
  <c r="G25" i="5"/>
  <c r="H25" i="5" s="1"/>
  <c r="G33" i="5"/>
  <c r="H33" i="5" s="1"/>
  <c r="G32" i="5"/>
  <c r="H32" i="5" s="1"/>
  <c r="G21" i="5"/>
  <c r="H21" i="5" s="1"/>
  <c r="G17" i="5"/>
  <c r="H17" i="5" s="1"/>
  <c r="G20" i="5"/>
  <c r="H20" i="5" s="1"/>
  <c r="G16" i="5"/>
  <c r="H16" i="5" s="1"/>
  <c r="G19" i="5"/>
  <c r="H19" i="5" s="1"/>
  <c r="G24" i="5"/>
  <c r="H24" i="5" s="1"/>
  <c r="G22" i="5"/>
  <c r="H22" i="5" s="1"/>
  <c r="G34" i="5"/>
  <c r="H34" i="5" s="1"/>
  <c r="CA34" i="5"/>
  <c r="CB34" i="5" s="1"/>
  <c r="Y33" i="5"/>
  <c r="Z33" i="5" s="1"/>
  <c r="DK15" i="5"/>
  <c r="DL15" i="5" s="1"/>
  <c r="DK20" i="5"/>
  <c r="DL20" i="5" s="1"/>
  <c r="DK18" i="5"/>
  <c r="DL18" i="5" s="1"/>
  <c r="BV4" i="5"/>
  <c r="BR2" i="5" s="1"/>
  <c r="CF10" i="5"/>
  <c r="CF11" i="5"/>
  <c r="DK30" i="5"/>
  <c r="DL30" i="5" s="1"/>
  <c r="AP4" i="5"/>
  <c r="CE12" i="5"/>
  <c r="S31" i="5"/>
  <c r="T31" i="5" s="1"/>
  <c r="CQ6" i="5"/>
  <c r="CP7" i="5" s="1"/>
  <c r="CE10" i="5"/>
  <c r="DK34" i="5"/>
  <c r="DL34" i="5" s="1"/>
  <c r="CF12" i="5"/>
  <c r="Y21" i="5"/>
  <c r="Z21" i="5" s="1"/>
  <c r="CD12" i="5"/>
  <c r="CD11" i="5"/>
  <c r="DK24" i="5"/>
  <c r="DL24" i="5" s="1"/>
  <c r="EH6" i="5"/>
  <c r="EF8" i="5" s="1"/>
  <c r="Y31" i="5"/>
  <c r="Z31" i="5" s="1"/>
  <c r="DK16" i="5"/>
  <c r="DL16" i="5" s="1"/>
  <c r="FA34" i="5"/>
  <c r="FB34" i="5" s="1"/>
  <c r="FA33" i="5"/>
  <c r="FB33" i="5" s="1"/>
  <c r="FA32" i="5"/>
  <c r="FB32" i="5" s="1"/>
  <c r="FA31" i="5"/>
  <c r="FB31" i="5" s="1"/>
  <c r="FA30" i="5"/>
  <c r="FB30" i="5" s="1"/>
  <c r="FA29" i="5"/>
  <c r="FB29" i="5" s="1"/>
  <c r="FA28" i="5"/>
  <c r="FB28" i="5" s="1"/>
  <c r="FA27" i="5"/>
  <c r="FB27" i="5" s="1"/>
  <c r="FA26" i="5"/>
  <c r="FB26" i="5" s="1"/>
  <c r="FA25" i="5"/>
  <c r="FB25" i="5" s="1"/>
  <c r="FA24" i="5"/>
  <c r="FB24" i="5" s="1"/>
  <c r="FA23" i="5"/>
  <c r="FB23" i="5" s="1"/>
  <c r="FA22" i="5"/>
  <c r="FB22" i="5" s="1"/>
  <c r="FA21" i="5"/>
  <c r="FB21" i="5" s="1"/>
  <c r="FA20" i="5"/>
  <c r="FB20" i="5" s="1"/>
  <c r="FA19" i="5"/>
  <c r="FB19" i="5" s="1"/>
  <c r="FA18" i="5"/>
  <c r="FB18" i="5" s="1"/>
  <c r="FA17" i="5"/>
  <c r="FB17" i="5" s="1"/>
  <c r="FA16" i="5"/>
  <c r="FB16" i="5" s="1"/>
  <c r="FA15" i="5"/>
  <c r="FB15" i="5" s="1"/>
  <c r="FG18" i="5"/>
  <c r="FH18" i="5" s="1"/>
  <c r="FG33" i="5"/>
  <c r="FH33" i="5" s="1"/>
  <c r="FG29" i="5"/>
  <c r="FH29" i="5" s="1"/>
  <c r="FG25" i="5"/>
  <c r="FH25" i="5" s="1"/>
  <c r="FG24" i="5"/>
  <c r="FH24" i="5" s="1"/>
  <c r="FG32" i="5"/>
  <c r="FH32" i="5" s="1"/>
  <c r="FG28" i="5"/>
  <c r="FH28" i="5" s="1"/>
  <c r="FG26" i="5"/>
  <c r="FH26" i="5" s="1"/>
  <c r="FG23" i="5"/>
  <c r="FH23" i="5" s="1"/>
  <c r="FG22" i="5"/>
  <c r="FH22" i="5" s="1"/>
  <c r="FG31" i="5"/>
  <c r="FH31" i="5" s="1"/>
  <c r="FG27" i="5"/>
  <c r="FH27" i="5" s="1"/>
  <c r="FG21" i="5"/>
  <c r="FH21" i="5" s="1"/>
  <c r="FG20" i="5"/>
  <c r="FH20" i="5" s="1"/>
  <c r="FG17" i="5"/>
  <c r="FH17" i="5" s="1"/>
  <c r="FG16" i="5"/>
  <c r="FH16" i="5" s="1"/>
  <c r="FG15" i="5"/>
  <c r="FH15" i="5" s="1"/>
  <c r="FG34" i="5"/>
  <c r="FH34" i="5" s="1"/>
  <c r="FG19" i="5"/>
  <c r="FH19" i="5" s="1"/>
  <c r="FG30" i="5"/>
  <c r="FH30" i="5" s="1"/>
  <c r="DK17" i="5"/>
  <c r="DL17" i="5" s="1"/>
  <c r="EM34" i="5"/>
  <c r="EM33" i="5"/>
  <c r="EM32" i="5"/>
  <c r="EM31" i="5"/>
  <c r="EM30" i="5"/>
  <c r="EM29" i="5"/>
  <c r="EM28" i="5"/>
  <c r="EM27" i="5"/>
  <c r="EM26" i="5"/>
  <c r="EM25" i="5"/>
  <c r="EM24" i="5"/>
  <c r="EM23" i="5"/>
  <c r="EM22" i="5"/>
  <c r="EM20" i="5"/>
  <c r="EM17" i="5"/>
  <c r="EM16" i="5"/>
  <c r="EM15" i="5"/>
  <c r="EM21" i="5"/>
  <c r="EM19" i="5"/>
  <c r="EM18" i="5"/>
  <c r="ER34" i="5"/>
  <c r="ER33" i="5"/>
  <c r="ER32" i="5"/>
  <c r="ER31" i="5"/>
  <c r="ER30" i="5"/>
  <c r="ER29" i="5"/>
  <c r="ER28" i="5"/>
  <c r="ER27" i="5"/>
  <c r="ER26" i="5"/>
  <c r="ER25" i="5"/>
  <c r="ER24" i="5"/>
  <c r="ER23" i="5"/>
  <c r="ER22" i="5"/>
  <c r="ER21" i="5"/>
  <c r="ER20" i="5"/>
  <c r="ER19" i="5"/>
  <c r="ER18" i="5"/>
  <c r="ER16" i="5"/>
  <c r="ER15" i="5"/>
  <c r="ER17" i="5"/>
  <c r="DK22" i="5"/>
  <c r="DL22" i="5" s="1"/>
  <c r="DK32" i="5"/>
  <c r="DL32" i="5" s="1"/>
  <c r="DK21" i="5"/>
  <c r="DL21" i="5" s="1"/>
  <c r="ES34" i="5"/>
  <c r="ES33" i="5"/>
  <c r="ES32" i="5"/>
  <c r="ES31" i="5"/>
  <c r="ES30" i="5"/>
  <c r="ES29" i="5"/>
  <c r="ES28" i="5"/>
  <c r="ES27" i="5"/>
  <c r="ES26" i="5"/>
  <c r="ES25" i="5"/>
  <c r="ES24" i="5"/>
  <c r="ES23" i="5"/>
  <c r="ES22" i="5"/>
  <c r="ES21" i="5"/>
  <c r="ES20" i="5"/>
  <c r="ES19" i="5"/>
  <c r="ES18" i="5"/>
  <c r="ES17" i="5"/>
  <c r="ES16" i="5"/>
  <c r="ES15" i="5"/>
  <c r="DK33" i="5"/>
  <c r="DL33" i="5" s="1"/>
  <c r="DK19" i="5"/>
  <c r="DL19" i="5" s="1"/>
  <c r="DK29" i="5"/>
  <c r="DL29" i="5" s="1"/>
  <c r="EH7" i="5"/>
  <c r="EG8" i="5" s="1"/>
  <c r="EG7" i="5"/>
  <c r="EJ9" i="5"/>
  <c r="ET13" i="5"/>
  <c r="ET14" i="5" s="1"/>
  <c r="DK27" i="5"/>
  <c r="DL27" i="5" s="1"/>
  <c r="DK23" i="5"/>
  <c r="DL23" i="5" s="1"/>
  <c r="DK28" i="5"/>
  <c r="DL28" i="5" s="1"/>
  <c r="EN13" i="5"/>
  <c r="EN14" i="5" s="1"/>
  <c r="DK25" i="5"/>
  <c r="DL25" i="5" s="1"/>
  <c r="DK31" i="5"/>
  <c r="DL31" i="5" s="1"/>
  <c r="DZ10" i="5" a="1"/>
  <c r="DT4" i="5"/>
  <c r="EL6" i="5"/>
  <c r="EP8" i="5"/>
  <c r="EJ10" i="5"/>
  <c r="EH8" i="5"/>
  <c r="DF4" i="5"/>
  <c r="DB2" i="5" s="1"/>
  <c r="DK26" i="5"/>
  <c r="DL26" i="5" s="1"/>
  <c r="CA24" i="5"/>
  <c r="CB24" i="5" s="1"/>
  <c r="CA29" i="5"/>
  <c r="CB29" i="5" s="1"/>
  <c r="CA26" i="5"/>
  <c r="CB26" i="5" s="1"/>
  <c r="CA28" i="5"/>
  <c r="CB28" i="5" s="1"/>
  <c r="CA19" i="5"/>
  <c r="CB19" i="5" s="1"/>
  <c r="CA31" i="5"/>
  <c r="CB31" i="5" s="1"/>
  <c r="CX34" i="5"/>
  <c r="CX33" i="5"/>
  <c r="CX32" i="5"/>
  <c r="CX31" i="5"/>
  <c r="CX30" i="5"/>
  <c r="CX29" i="5"/>
  <c r="CX28" i="5"/>
  <c r="CX27" i="5"/>
  <c r="CX26" i="5"/>
  <c r="CX25" i="5"/>
  <c r="CX24" i="5"/>
  <c r="CX23" i="5"/>
  <c r="CX22" i="5"/>
  <c r="CX21" i="5"/>
  <c r="CX20" i="5"/>
  <c r="CX19" i="5"/>
  <c r="CX18" i="5"/>
  <c r="CX17" i="5"/>
  <c r="CX16" i="5"/>
  <c r="CX15" i="5"/>
  <c r="CA33" i="5"/>
  <c r="CB33" i="5" s="1"/>
  <c r="CA20" i="5"/>
  <c r="CB20" i="5" s="1"/>
  <c r="CA25" i="5"/>
  <c r="CB25" i="5" s="1"/>
  <c r="CA15" i="5"/>
  <c r="CB15" i="5" s="1"/>
  <c r="CA21" i="5"/>
  <c r="CB21" i="5" s="1"/>
  <c r="CZ8" i="5"/>
  <c r="CV6" i="5"/>
  <c r="BP4" i="5"/>
  <c r="BL2" i="5" s="1"/>
  <c r="CJ10" i="5" a="1"/>
  <c r="CA16" i="5"/>
  <c r="CB16" i="5" s="1"/>
  <c r="CA32" i="5"/>
  <c r="CB32" i="5" s="1"/>
  <c r="CR34" i="5"/>
  <c r="CR33" i="5"/>
  <c r="CR32" i="5"/>
  <c r="CR31" i="5"/>
  <c r="CR30" i="5"/>
  <c r="CR22" i="5"/>
  <c r="CR18" i="5"/>
  <c r="CR17" i="5"/>
  <c r="CR16" i="5"/>
  <c r="CR15" i="5"/>
  <c r="CR23" i="5"/>
  <c r="CR29" i="5"/>
  <c r="CR24" i="5"/>
  <c r="CR25" i="5"/>
  <c r="CR19" i="5"/>
  <c r="CR28" i="5"/>
  <c r="CR26" i="5"/>
  <c r="CR27" i="5"/>
  <c r="CR20" i="5"/>
  <c r="CR21" i="5"/>
  <c r="CA17" i="5"/>
  <c r="CB17" i="5" s="1"/>
  <c r="CA18" i="5"/>
  <c r="CB18" i="5" s="1"/>
  <c r="CA27" i="5"/>
  <c r="CB27" i="5" s="1"/>
  <c r="CT9" i="5"/>
  <c r="CQ7" i="5"/>
  <c r="CW34" i="5"/>
  <c r="CW33" i="5"/>
  <c r="CW32" i="5"/>
  <c r="CW31" i="5"/>
  <c r="CW30" i="5"/>
  <c r="CW29" i="5"/>
  <c r="CW28" i="5"/>
  <c r="CW27" i="5"/>
  <c r="CW26" i="5"/>
  <c r="CW25" i="5"/>
  <c r="CW24" i="5"/>
  <c r="CW23" i="5"/>
  <c r="CW22" i="5"/>
  <c r="CW21" i="5"/>
  <c r="CW20" i="5"/>
  <c r="CW18" i="5"/>
  <c r="CW17" i="5"/>
  <c r="CW16" i="5"/>
  <c r="CW15" i="5"/>
  <c r="CW19" i="5"/>
  <c r="CA23" i="5"/>
  <c r="CB23" i="5" s="1"/>
  <c r="CA22" i="5"/>
  <c r="CB22" i="5" s="1"/>
  <c r="CA30" i="5"/>
  <c r="CB30" i="5" s="1"/>
  <c r="AT11" i="5"/>
  <c r="AV10" i="5"/>
  <c r="AV12" i="5"/>
  <c r="AU10" i="5"/>
  <c r="AT10" i="5"/>
  <c r="AT12" i="5"/>
  <c r="AU12" i="5"/>
  <c r="AV11" i="5"/>
  <c r="AU11" i="5"/>
  <c r="AN4" i="5"/>
  <c r="AZ7" i="5"/>
  <c r="AZ10" i="5" s="1" a="1"/>
  <c r="AO4" i="5"/>
  <c r="Y20" i="5"/>
  <c r="Z20" i="5" s="1"/>
  <c r="Y22" i="5"/>
  <c r="Z22" i="5" s="1"/>
  <c r="Y30" i="5"/>
  <c r="Z30" i="5" s="1"/>
  <c r="Y19" i="5"/>
  <c r="Z19" i="5" s="1"/>
  <c r="Y18" i="5"/>
  <c r="Z18" i="5" s="1"/>
  <c r="Y27" i="5"/>
  <c r="Z27" i="5" s="1"/>
  <c r="Y28" i="5"/>
  <c r="Z28" i="5" s="1"/>
  <c r="Y34" i="5"/>
  <c r="Z34" i="5" s="1"/>
  <c r="Y26" i="5"/>
  <c r="Z26" i="5" s="1"/>
  <c r="Y16" i="5"/>
  <c r="Z16" i="5" s="1"/>
  <c r="Y17" i="5"/>
  <c r="Z17" i="5" s="1"/>
  <c r="Y24" i="5"/>
  <c r="Z24" i="5" s="1"/>
  <c r="Y15" i="5"/>
  <c r="Z15" i="5" s="1"/>
  <c r="Y29" i="5"/>
  <c r="Z29" i="5" s="1"/>
  <c r="Y25" i="5"/>
  <c r="Z25" i="5" s="1"/>
  <c r="Y32" i="5"/>
  <c r="Z32" i="5" s="1"/>
  <c r="S27" i="5"/>
  <c r="T27" i="5" s="1"/>
  <c r="S18" i="5"/>
  <c r="T18" i="5" s="1"/>
  <c r="S29" i="5"/>
  <c r="T29" i="5" s="1"/>
  <c r="S20" i="5"/>
  <c r="T20" i="5" s="1"/>
  <c r="S16" i="5"/>
  <c r="T16" i="5" s="1"/>
  <c r="S26" i="5"/>
  <c r="T26" i="5" s="1"/>
  <c r="S34" i="5"/>
  <c r="T34" i="5" s="1"/>
  <c r="S17" i="5"/>
  <c r="T17" i="5" s="1"/>
  <c r="S30" i="5"/>
  <c r="T30" i="5" s="1"/>
  <c r="S24" i="5"/>
  <c r="T24" i="5" s="1"/>
  <c r="S32" i="5"/>
  <c r="T32" i="5" s="1"/>
  <c r="S25" i="5"/>
  <c r="T25" i="5" s="1"/>
  <c r="S22" i="5"/>
  <c r="T22" i="5" s="1"/>
  <c r="S28" i="5"/>
  <c r="T28" i="5" s="1"/>
  <c r="S15" i="5"/>
  <c r="T15" i="5" s="1"/>
  <c r="S33" i="5"/>
  <c r="T33" i="5" s="1"/>
  <c r="S23" i="5"/>
  <c r="T23" i="5" s="1"/>
  <c r="S19" i="5"/>
  <c r="T19" i="5" s="1"/>
  <c r="S21" i="5"/>
  <c r="T21" i="5" s="1"/>
  <c r="DV4" i="5" l="1"/>
  <c r="DW22" i="5" s="1"/>
  <c r="DX22" i="5" s="1"/>
  <c r="EM6" i="5"/>
  <c r="EL7" i="5" s="1"/>
  <c r="EF10" i="5" a="1"/>
  <c r="CE4" i="5"/>
  <c r="DQ23" i="5"/>
  <c r="DR23" i="5" s="1"/>
  <c r="DQ20" i="5"/>
  <c r="DR20" i="5" s="1"/>
  <c r="DQ15" i="5"/>
  <c r="DR15" i="5" s="1"/>
  <c r="DQ26" i="5"/>
  <c r="DR26" i="5" s="1"/>
  <c r="DQ31" i="5"/>
  <c r="DR31" i="5" s="1"/>
  <c r="DQ18" i="5"/>
  <c r="DR18" i="5" s="1"/>
  <c r="DQ19" i="5"/>
  <c r="DR19" i="5" s="1"/>
  <c r="DQ17" i="5"/>
  <c r="DR17" i="5" s="1"/>
  <c r="DQ25" i="5"/>
  <c r="DR25" i="5" s="1"/>
  <c r="DQ30" i="5"/>
  <c r="DR30" i="5" s="1"/>
  <c r="DQ16" i="5"/>
  <c r="DR16" i="5" s="1"/>
  <c r="DQ21" i="5"/>
  <c r="DR21" i="5" s="1"/>
  <c r="DQ33" i="5"/>
  <c r="DR33" i="5" s="1"/>
  <c r="DQ34" i="5"/>
  <c r="DR34" i="5" s="1"/>
  <c r="DQ29" i="5"/>
  <c r="DR29" i="5" s="1"/>
  <c r="DQ24" i="5"/>
  <c r="DR24" i="5" s="1"/>
  <c r="DQ22" i="5"/>
  <c r="DR22" i="5" s="1"/>
  <c r="DQ27" i="5"/>
  <c r="DR27" i="5" s="1"/>
  <c r="DQ32" i="5"/>
  <c r="DR32" i="5" s="1"/>
  <c r="DQ28" i="5"/>
  <c r="DR28" i="5" s="1"/>
  <c r="CD4" i="5"/>
  <c r="H4" i="5"/>
  <c r="D2" i="5" s="1"/>
  <c r="DL4" i="5"/>
  <c r="DH2" i="5" s="1"/>
  <c r="AT4" i="5"/>
  <c r="CX6" i="5"/>
  <c r="CV8" i="5" s="1"/>
  <c r="FB4" i="5"/>
  <c r="EX2" i="5" s="1"/>
  <c r="CW6" i="5"/>
  <c r="CV7" i="5" s="1"/>
  <c r="CR7" i="5"/>
  <c r="CQ8" i="5" s="1"/>
  <c r="CF4" i="5"/>
  <c r="T4" i="5"/>
  <c r="P2" i="5" s="1"/>
  <c r="FH4" i="5"/>
  <c r="FD2" i="5" s="1"/>
  <c r="EN34" i="5"/>
  <c r="EN29" i="5"/>
  <c r="EN30" i="5"/>
  <c r="EN22" i="5"/>
  <c r="EN20" i="5"/>
  <c r="EN31" i="5"/>
  <c r="EN23" i="5"/>
  <c r="EN17" i="5"/>
  <c r="EN16" i="5"/>
  <c r="EN15" i="5"/>
  <c r="EN32" i="5"/>
  <c r="EN24" i="5"/>
  <c r="EN33" i="5"/>
  <c r="EN25" i="5"/>
  <c r="EN27" i="5"/>
  <c r="EN18" i="5"/>
  <c r="EN19" i="5"/>
  <c r="EN26" i="5"/>
  <c r="EN28" i="5"/>
  <c r="EN21" i="5"/>
  <c r="EB11" i="5"/>
  <c r="EA11" i="5"/>
  <c r="DZ11" i="5"/>
  <c r="EB10" i="5"/>
  <c r="EA10" i="5"/>
  <c r="EA12" i="5"/>
  <c r="DZ12" i="5"/>
  <c r="DZ10" i="5"/>
  <c r="EB12" i="5"/>
  <c r="ET34" i="5"/>
  <c r="ET31" i="5"/>
  <c r="ET23" i="5"/>
  <c r="ET32" i="5"/>
  <c r="ET24" i="5"/>
  <c r="ET33" i="5"/>
  <c r="ET25" i="5"/>
  <c r="ET18" i="5"/>
  <c r="ET26" i="5"/>
  <c r="ET21" i="5"/>
  <c r="ET19" i="5"/>
  <c r="ET27" i="5"/>
  <c r="ET29" i="5"/>
  <c r="ET17" i="5"/>
  <c r="ET15" i="5"/>
  <c r="ET22" i="5"/>
  <c r="ET28" i="5"/>
  <c r="ET30" i="5"/>
  <c r="ET20" i="5"/>
  <c r="ET16" i="5"/>
  <c r="EP9" i="5"/>
  <c r="EM7" i="5"/>
  <c r="EH10" i="5"/>
  <c r="EG10" i="5"/>
  <c r="EH12" i="5"/>
  <c r="EF10" i="5"/>
  <c r="EG12" i="5"/>
  <c r="EF12" i="5"/>
  <c r="EG11" i="5"/>
  <c r="EH11" i="5"/>
  <c r="EF11" i="5"/>
  <c r="EV9" i="5"/>
  <c r="ES7" i="5"/>
  <c r="EV8" i="5"/>
  <c r="ER6" i="5"/>
  <c r="ES6" i="5"/>
  <c r="ER7" i="5" s="1"/>
  <c r="CB4" i="5"/>
  <c r="BX2" i="5" s="1"/>
  <c r="CT10" i="5"/>
  <c r="CR8" i="5"/>
  <c r="CR6" i="5"/>
  <c r="CZ9" i="5"/>
  <c r="CX7" i="5"/>
  <c r="CW8" i="5" s="1"/>
  <c r="CW7" i="5"/>
  <c r="CZ10" i="5"/>
  <c r="CX8" i="5"/>
  <c r="CL12" i="5"/>
  <c r="CJ10" i="5"/>
  <c r="CK12" i="5"/>
  <c r="CJ12" i="5"/>
  <c r="CL11" i="5"/>
  <c r="CK11" i="5"/>
  <c r="CL10" i="5"/>
  <c r="CJ11" i="5"/>
  <c r="CK10" i="5"/>
  <c r="AQ34" i="5"/>
  <c r="AR34" i="5" s="1"/>
  <c r="AQ32" i="5"/>
  <c r="AR32" i="5" s="1"/>
  <c r="AQ30" i="5"/>
  <c r="AR30" i="5" s="1"/>
  <c r="AQ28" i="5"/>
  <c r="AR28" i="5" s="1"/>
  <c r="AQ26" i="5"/>
  <c r="AR26" i="5" s="1"/>
  <c r="AQ24" i="5"/>
  <c r="AR24" i="5" s="1"/>
  <c r="AQ22" i="5"/>
  <c r="AR22" i="5" s="1"/>
  <c r="AQ20" i="5"/>
  <c r="AR20" i="5" s="1"/>
  <c r="AQ18" i="5"/>
  <c r="AR18" i="5" s="1"/>
  <c r="AQ16" i="5"/>
  <c r="AR16" i="5" s="1"/>
  <c r="AQ33" i="5"/>
  <c r="AR33" i="5" s="1"/>
  <c r="AQ31" i="5"/>
  <c r="AR31" i="5" s="1"/>
  <c r="AQ29" i="5"/>
  <c r="AR29" i="5" s="1"/>
  <c r="AQ15" i="5"/>
  <c r="AR15" i="5" s="1"/>
  <c r="AQ17" i="5"/>
  <c r="AR17" i="5" s="1"/>
  <c r="AQ19" i="5"/>
  <c r="AR19" i="5" s="1"/>
  <c r="AQ25" i="5"/>
  <c r="AR25" i="5" s="1"/>
  <c r="AQ23" i="5"/>
  <c r="AR23" i="5" s="1"/>
  <c r="AQ21" i="5"/>
  <c r="AR21" i="5" s="1"/>
  <c r="AQ27" i="5"/>
  <c r="AR27" i="5" s="1"/>
  <c r="BB12" i="5"/>
  <c r="AZ10" i="5"/>
  <c r="BB11" i="5"/>
  <c r="BA12" i="5"/>
  <c r="AZ12" i="5"/>
  <c r="AZ11" i="5"/>
  <c r="BB10" i="5"/>
  <c r="BA10" i="5"/>
  <c r="BA11" i="5"/>
  <c r="AU4" i="5"/>
  <c r="AV4" i="5"/>
  <c r="Z4" i="5"/>
  <c r="V2" i="5" s="1"/>
  <c r="DW24" i="5" l="1"/>
  <c r="DX24" i="5" s="1"/>
  <c r="DW32" i="5"/>
  <c r="DX32" i="5" s="1"/>
  <c r="DW29" i="5"/>
  <c r="DX29" i="5" s="1"/>
  <c r="DW23" i="5"/>
  <c r="DX23" i="5" s="1"/>
  <c r="DW16" i="5"/>
  <c r="DX16" i="5" s="1"/>
  <c r="DW21" i="5"/>
  <c r="DX21" i="5" s="1"/>
  <c r="DW26" i="5"/>
  <c r="DX26" i="5" s="1"/>
  <c r="DW25" i="5"/>
  <c r="DX25" i="5" s="1"/>
  <c r="DW30" i="5"/>
  <c r="DX30" i="5" s="1"/>
  <c r="DW33" i="5"/>
  <c r="DX33" i="5" s="1"/>
  <c r="DW19" i="5"/>
  <c r="DX19" i="5" s="1"/>
  <c r="DW15" i="5"/>
  <c r="DX15" i="5" s="1"/>
  <c r="DW28" i="5"/>
  <c r="DX28" i="5" s="1"/>
  <c r="DW17" i="5"/>
  <c r="DX17" i="5" s="1"/>
  <c r="DW31" i="5"/>
  <c r="DX31" i="5" s="1"/>
  <c r="DW27" i="5"/>
  <c r="DX27" i="5" s="1"/>
  <c r="DW20" i="5"/>
  <c r="DX20" i="5" s="1"/>
  <c r="DW18" i="5"/>
  <c r="DX18" i="5" s="1"/>
  <c r="DW34" i="5"/>
  <c r="DX34" i="5" s="1"/>
  <c r="CG26" i="5"/>
  <c r="CH26" i="5" s="1"/>
  <c r="DR4" i="5"/>
  <c r="DN2" i="5" s="1"/>
  <c r="EA4" i="5"/>
  <c r="BB4" i="5"/>
  <c r="CG29" i="5"/>
  <c r="CH29" i="5" s="1"/>
  <c r="CG20" i="5"/>
  <c r="CH20" i="5" s="1"/>
  <c r="CG25" i="5"/>
  <c r="CH25" i="5" s="1"/>
  <c r="CG22" i="5"/>
  <c r="CH22" i="5" s="1"/>
  <c r="CG16" i="5"/>
  <c r="CH16" i="5" s="1"/>
  <c r="CG17" i="5"/>
  <c r="CH17" i="5" s="1"/>
  <c r="CG21" i="5"/>
  <c r="CH21" i="5" s="1"/>
  <c r="CG31" i="5"/>
  <c r="CH31" i="5" s="1"/>
  <c r="CG23" i="5"/>
  <c r="CH23" i="5" s="1"/>
  <c r="CG32" i="5"/>
  <c r="CH32" i="5" s="1"/>
  <c r="CG15" i="5"/>
  <c r="CH15" i="5" s="1"/>
  <c r="CG24" i="5"/>
  <c r="CH24" i="5" s="1"/>
  <c r="CG30" i="5"/>
  <c r="CH30" i="5" s="1"/>
  <c r="CG28" i="5"/>
  <c r="CH28" i="5" s="1"/>
  <c r="CV10" i="5" a="1"/>
  <c r="CW10" i="5" s="1"/>
  <c r="CG34" i="5"/>
  <c r="CH34" i="5" s="1"/>
  <c r="ET7" i="5"/>
  <c r="ES8" i="5" s="1"/>
  <c r="EN7" i="5"/>
  <c r="EM8" i="5" s="1"/>
  <c r="CG33" i="5"/>
  <c r="CH33" i="5" s="1"/>
  <c r="CG27" i="5"/>
  <c r="CH27" i="5" s="1"/>
  <c r="AZ4" i="5"/>
  <c r="CK4" i="5"/>
  <c r="EB4" i="5"/>
  <c r="CG18" i="5"/>
  <c r="CH18" i="5" s="1"/>
  <c r="AW25" i="5"/>
  <c r="AX25" i="5" s="1"/>
  <c r="CG19" i="5"/>
  <c r="CH19" i="5" s="1"/>
  <c r="CJ4" i="5"/>
  <c r="BA4" i="5"/>
  <c r="ET6" i="5"/>
  <c r="ER8" i="5" s="1"/>
  <c r="EG4" i="5"/>
  <c r="EH4" i="5"/>
  <c r="EN8" i="5"/>
  <c r="EP10" i="5"/>
  <c r="EN6" i="5"/>
  <c r="EF4" i="5"/>
  <c r="EV10" i="5"/>
  <c r="ET8" i="5"/>
  <c r="DZ4" i="5"/>
  <c r="CP8" i="5"/>
  <c r="CP10" i="5" s="1" a="1"/>
  <c r="CL4" i="5"/>
  <c r="AW16" i="5"/>
  <c r="AX16" i="5" s="1"/>
  <c r="AW32" i="5"/>
  <c r="AX32" i="5" s="1"/>
  <c r="AW18" i="5"/>
  <c r="AX18" i="5" s="1"/>
  <c r="AW34" i="5"/>
  <c r="AX34" i="5" s="1"/>
  <c r="AW29" i="5"/>
  <c r="AX29" i="5" s="1"/>
  <c r="AW27" i="5"/>
  <c r="AX27" i="5" s="1"/>
  <c r="AR4" i="5"/>
  <c r="AN2" i="5" s="1"/>
  <c r="AW15" i="5"/>
  <c r="AX15" i="5" s="1"/>
  <c r="AW19" i="5"/>
  <c r="AX19" i="5" s="1"/>
  <c r="AW28" i="5"/>
  <c r="AX28" i="5" s="1"/>
  <c r="AW20" i="5"/>
  <c r="AX20" i="5" s="1"/>
  <c r="AW31" i="5"/>
  <c r="AX31" i="5" s="1"/>
  <c r="AW22" i="5"/>
  <c r="AX22" i="5" s="1"/>
  <c r="AW17" i="5"/>
  <c r="AX17" i="5" s="1"/>
  <c r="AW33" i="5"/>
  <c r="AX33" i="5" s="1"/>
  <c r="AW24" i="5"/>
  <c r="AX24" i="5" s="1"/>
  <c r="AW26" i="5"/>
  <c r="AX26" i="5" s="1"/>
  <c r="AW21" i="5"/>
  <c r="AX21" i="5" s="1"/>
  <c r="AW23" i="5"/>
  <c r="AX23" i="5" s="1"/>
  <c r="AW30" i="5"/>
  <c r="AX30" i="5" s="1"/>
  <c r="DX4" i="5" l="1"/>
  <c r="DT2" i="5" s="1"/>
  <c r="CX10" i="5"/>
  <c r="CV11" i="5"/>
  <c r="CW11" i="5"/>
  <c r="CV12" i="5"/>
  <c r="CX12" i="5"/>
  <c r="CX11" i="5"/>
  <c r="CW12" i="5"/>
  <c r="CV10" i="5"/>
  <c r="CV4" i="5" s="1"/>
  <c r="BC20" i="5"/>
  <c r="BD20" i="5" s="1"/>
  <c r="BC30" i="5"/>
  <c r="BD30" i="5" s="1"/>
  <c r="BC26" i="5"/>
  <c r="BD26" i="5" s="1"/>
  <c r="BC21" i="5"/>
  <c r="BD21" i="5" s="1"/>
  <c r="BC25" i="5"/>
  <c r="BD25" i="5" s="1"/>
  <c r="BC29" i="5"/>
  <c r="BD29" i="5" s="1"/>
  <c r="BC23" i="5"/>
  <c r="BD23" i="5" s="1"/>
  <c r="BC19" i="5"/>
  <c r="BD19" i="5" s="1"/>
  <c r="BC18" i="5"/>
  <c r="BD18" i="5" s="1"/>
  <c r="BC32" i="5"/>
  <c r="BD32" i="5" s="1"/>
  <c r="BC17" i="5"/>
  <c r="BD17" i="5" s="1"/>
  <c r="BC16" i="5"/>
  <c r="BD16" i="5" s="1"/>
  <c r="BC15" i="5"/>
  <c r="BD15" i="5" s="1"/>
  <c r="BC22" i="5"/>
  <c r="BD22" i="5" s="1"/>
  <c r="BC34" i="5"/>
  <c r="BD34" i="5" s="1"/>
  <c r="BC27" i="5"/>
  <c r="BD27" i="5" s="1"/>
  <c r="BC24" i="5"/>
  <c r="BD24" i="5" s="1"/>
  <c r="BC31" i="5"/>
  <c r="BD31" i="5" s="1"/>
  <c r="BC28" i="5"/>
  <c r="BD28" i="5" s="1"/>
  <c r="CM27" i="5"/>
  <c r="CN27" i="5" s="1"/>
  <c r="CH4" i="5"/>
  <c r="CD2" i="5" s="1"/>
  <c r="BC33" i="5"/>
  <c r="BD33" i="5" s="1"/>
  <c r="ER10" i="5" a="1"/>
  <c r="ER12" i="5" s="1"/>
  <c r="EL8" i="5"/>
  <c r="EL10" i="5" s="1" a="1"/>
  <c r="EC34" i="5"/>
  <c r="ED34" i="5" s="1"/>
  <c r="EC33" i="5"/>
  <c r="ED33" i="5" s="1"/>
  <c r="EC32" i="5"/>
  <c r="ED32" i="5" s="1"/>
  <c r="EC31" i="5"/>
  <c r="ED31" i="5" s="1"/>
  <c r="EC30" i="5"/>
  <c r="ED30" i="5" s="1"/>
  <c r="EC29" i="5"/>
  <c r="ED29" i="5" s="1"/>
  <c r="EC28" i="5"/>
  <c r="ED28" i="5" s="1"/>
  <c r="EC27" i="5"/>
  <c r="ED27" i="5" s="1"/>
  <c r="EC26" i="5"/>
  <c r="ED26" i="5" s="1"/>
  <c r="EC25" i="5"/>
  <c r="ED25" i="5" s="1"/>
  <c r="EC24" i="5"/>
  <c r="ED24" i="5" s="1"/>
  <c r="EC23" i="5"/>
  <c r="ED23" i="5" s="1"/>
  <c r="EC21" i="5"/>
  <c r="ED21" i="5" s="1"/>
  <c r="EC19" i="5"/>
  <c r="ED19" i="5" s="1"/>
  <c r="EC18" i="5"/>
  <c r="ED18" i="5" s="1"/>
  <c r="EC17" i="5"/>
  <c r="ED17" i="5" s="1"/>
  <c r="EC16" i="5"/>
  <c r="ED16" i="5" s="1"/>
  <c r="EC15" i="5"/>
  <c r="ED15" i="5" s="1"/>
  <c r="EC22" i="5"/>
  <c r="ED22" i="5" s="1"/>
  <c r="EC20" i="5"/>
  <c r="ED20" i="5" s="1"/>
  <c r="EI34" i="5"/>
  <c r="EJ34" i="5" s="1"/>
  <c r="EI33" i="5"/>
  <c r="EJ33" i="5" s="1"/>
  <c r="EI32" i="5"/>
  <c r="EJ32" i="5" s="1"/>
  <c r="EI31" i="5"/>
  <c r="EJ31" i="5" s="1"/>
  <c r="EI30" i="5"/>
  <c r="EJ30" i="5" s="1"/>
  <c r="EI29" i="5"/>
  <c r="EJ29" i="5" s="1"/>
  <c r="EI28" i="5"/>
  <c r="EJ28" i="5" s="1"/>
  <c r="EI27" i="5"/>
  <c r="EJ27" i="5" s="1"/>
  <c r="EI26" i="5"/>
  <c r="EJ26" i="5" s="1"/>
  <c r="EI25" i="5"/>
  <c r="EJ25" i="5" s="1"/>
  <c r="EI24" i="5"/>
  <c r="EJ24" i="5" s="1"/>
  <c r="EI23" i="5"/>
  <c r="EJ23" i="5" s="1"/>
  <c r="EI22" i="5"/>
  <c r="EJ22" i="5" s="1"/>
  <c r="EI21" i="5"/>
  <c r="EJ21" i="5" s="1"/>
  <c r="EI20" i="5"/>
  <c r="EJ20" i="5" s="1"/>
  <c r="EI19" i="5"/>
  <c r="EJ19" i="5" s="1"/>
  <c r="EI18" i="5"/>
  <c r="EJ18" i="5" s="1"/>
  <c r="EI17" i="5"/>
  <c r="EJ17" i="5" s="1"/>
  <c r="EI16" i="5"/>
  <c r="EJ16" i="5" s="1"/>
  <c r="EI15" i="5"/>
  <c r="EJ15" i="5" s="1"/>
  <c r="CR11" i="5"/>
  <c r="CQ11" i="5"/>
  <c r="CP11" i="5"/>
  <c r="CR10" i="5"/>
  <c r="CQ10" i="5"/>
  <c r="CQ12" i="5"/>
  <c r="CR12" i="5"/>
  <c r="CP12" i="5"/>
  <c r="CP10" i="5"/>
  <c r="CM22" i="5"/>
  <c r="CN22" i="5" s="1"/>
  <c r="CM30" i="5"/>
  <c r="CN30" i="5" s="1"/>
  <c r="CM15" i="5"/>
  <c r="CN15" i="5" s="1"/>
  <c r="CM20" i="5"/>
  <c r="CN20" i="5" s="1"/>
  <c r="CM29" i="5"/>
  <c r="CN29" i="5" s="1"/>
  <c r="CM16" i="5"/>
  <c r="CN16" i="5" s="1"/>
  <c r="CM17" i="5"/>
  <c r="CN17" i="5" s="1"/>
  <c r="CM25" i="5"/>
  <c r="CN25" i="5" s="1"/>
  <c r="CM33" i="5"/>
  <c r="CN33" i="5" s="1"/>
  <c r="CM31" i="5"/>
  <c r="CN31" i="5" s="1"/>
  <c r="CM32" i="5"/>
  <c r="CN32" i="5" s="1"/>
  <c r="CM19" i="5"/>
  <c r="CN19" i="5" s="1"/>
  <c r="CM26" i="5"/>
  <c r="CN26" i="5" s="1"/>
  <c r="CM34" i="5"/>
  <c r="CN34" i="5" s="1"/>
  <c r="CW4" i="5"/>
  <c r="CM28" i="5"/>
  <c r="CN28" i="5" s="1"/>
  <c r="CM21" i="5"/>
  <c r="CN21" i="5" s="1"/>
  <c r="CM23" i="5"/>
  <c r="CN23" i="5" s="1"/>
  <c r="CM24" i="5"/>
  <c r="CN24" i="5" s="1"/>
  <c r="CM18" i="5"/>
  <c r="CN18" i="5" s="1"/>
  <c r="AX4" i="5"/>
  <c r="AT2" i="5" s="1"/>
  <c r="CX4" i="5" l="1"/>
  <c r="CY15" i="5" s="1"/>
  <c r="CZ15" i="5" s="1"/>
  <c r="ET11" i="5"/>
  <c r="ER10" i="5"/>
  <c r="ET12" i="5"/>
  <c r="ET10" i="5"/>
  <c r="ER11" i="5"/>
  <c r="BD4" i="5"/>
  <c r="AZ2" i="5" s="1"/>
  <c r="ES10" i="5"/>
  <c r="ES12" i="5"/>
  <c r="ES11" i="5"/>
  <c r="CY31" i="5"/>
  <c r="CZ31" i="5" s="1"/>
  <c r="CQ4" i="5"/>
  <c r="ED4" i="5"/>
  <c r="DZ2" i="5" s="1"/>
  <c r="EM12" i="5"/>
  <c r="EL12" i="5"/>
  <c r="EN11" i="5"/>
  <c r="EM11" i="5"/>
  <c r="EL11" i="5"/>
  <c r="EM10" i="5"/>
  <c r="EN12" i="5"/>
  <c r="EN10" i="5"/>
  <c r="EL10" i="5"/>
  <c r="EJ4" i="5"/>
  <c r="EF2" i="5" s="1"/>
  <c r="CY16" i="5"/>
  <c r="CZ16" i="5" s="1"/>
  <c r="CY17" i="5"/>
  <c r="CZ17" i="5" s="1"/>
  <c r="CY26" i="5"/>
  <c r="CZ26" i="5" s="1"/>
  <c r="CY34" i="5"/>
  <c r="CZ34" i="5" s="1"/>
  <c r="CY32" i="5"/>
  <c r="CZ32" i="5" s="1"/>
  <c r="CN4" i="5"/>
  <c r="CJ2" i="5" s="1"/>
  <c r="CR4" i="5"/>
  <c r="CY19" i="5"/>
  <c r="CZ19" i="5" s="1"/>
  <c r="CY27" i="5"/>
  <c r="CZ27" i="5" s="1"/>
  <c r="CY20" i="5"/>
  <c r="CZ20" i="5" s="1"/>
  <c r="CY28" i="5"/>
  <c r="CZ28" i="5" s="1"/>
  <c r="CY24" i="5"/>
  <c r="CZ24" i="5" s="1"/>
  <c r="CY18" i="5"/>
  <c r="CZ18" i="5" s="1"/>
  <c r="CY21" i="5"/>
  <c r="CZ21" i="5" s="1"/>
  <c r="CY29" i="5"/>
  <c r="CZ29" i="5" s="1"/>
  <c r="CY22" i="5"/>
  <c r="CZ22" i="5" s="1"/>
  <c r="CP4" i="5"/>
  <c r="CY33" i="5" l="1"/>
  <c r="CZ33" i="5" s="1"/>
  <c r="CY25" i="5"/>
  <c r="CZ25" i="5" s="1"/>
  <c r="CY30" i="5"/>
  <c r="CZ30" i="5" s="1"/>
  <c r="CY23" i="5"/>
  <c r="CZ23" i="5" s="1"/>
  <c r="CZ4" i="5" s="1"/>
  <c r="CV2" i="5" s="1"/>
  <c r="ER4" i="5"/>
  <c r="EM4" i="5"/>
  <c r="ET4" i="5"/>
  <c r="ES4" i="5"/>
  <c r="EL4" i="5"/>
  <c r="EN4" i="5"/>
  <c r="CS34" i="5"/>
  <c r="CT34" i="5" s="1"/>
  <c r="CS33" i="5"/>
  <c r="CT33" i="5" s="1"/>
  <c r="CS32" i="5"/>
  <c r="CT32" i="5" s="1"/>
  <c r="CS31" i="5"/>
  <c r="CT31" i="5" s="1"/>
  <c r="CS30" i="5"/>
  <c r="CT30" i="5" s="1"/>
  <c r="CS29" i="5"/>
  <c r="CT29" i="5" s="1"/>
  <c r="CS28" i="5"/>
  <c r="CT28" i="5" s="1"/>
  <c r="CS27" i="5"/>
  <c r="CT27" i="5" s="1"/>
  <c r="CS26" i="5"/>
  <c r="CT26" i="5" s="1"/>
  <c r="CS25" i="5"/>
  <c r="CT25" i="5" s="1"/>
  <c r="CS24" i="5"/>
  <c r="CT24" i="5" s="1"/>
  <c r="CS23" i="5"/>
  <c r="CT23" i="5" s="1"/>
  <c r="CS22" i="5"/>
  <c r="CT22" i="5" s="1"/>
  <c r="CS21" i="5"/>
  <c r="CT21" i="5" s="1"/>
  <c r="CS20" i="5"/>
  <c r="CT20" i="5" s="1"/>
  <c r="CS19" i="5"/>
  <c r="CT19" i="5" s="1"/>
  <c r="CS15" i="5"/>
  <c r="CT15" i="5" s="1"/>
  <c r="CS16" i="5"/>
  <c r="CT16" i="5" s="1"/>
  <c r="CS18" i="5"/>
  <c r="CT18" i="5" s="1"/>
  <c r="CS17" i="5"/>
  <c r="CT17" i="5" s="1"/>
  <c r="EU23" i="5" l="1"/>
  <c r="EV23" i="5" s="1"/>
  <c r="EU33" i="5"/>
  <c r="EV33" i="5" s="1"/>
  <c r="EU24" i="5"/>
  <c r="EV24" i="5" s="1"/>
  <c r="EU34" i="5"/>
  <c r="EV34" i="5" s="1"/>
  <c r="EU18" i="5"/>
  <c r="EV18" i="5" s="1"/>
  <c r="EU32" i="5"/>
  <c r="EV32" i="5" s="1"/>
  <c r="EU28" i="5"/>
  <c r="EV28" i="5" s="1"/>
  <c r="EU27" i="5"/>
  <c r="EV27" i="5" s="1"/>
  <c r="EU19" i="5"/>
  <c r="EV19" i="5" s="1"/>
  <c r="EU31" i="5"/>
  <c r="EV31" i="5" s="1"/>
  <c r="EU20" i="5"/>
  <c r="EV20" i="5" s="1"/>
  <c r="EU22" i="5"/>
  <c r="EV22" i="5" s="1"/>
  <c r="EU30" i="5"/>
  <c r="EV30" i="5" s="1"/>
  <c r="EU21" i="5"/>
  <c r="EV21" i="5" s="1"/>
  <c r="EU29" i="5"/>
  <c r="EV29" i="5" s="1"/>
  <c r="EU25" i="5"/>
  <c r="EV25" i="5" s="1"/>
  <c r="EU15" i="5"/>
  <c r="EV15" i="5" s="1"/>
  <c r="EU16" i="5"/>
  <c r="EV16" i="5" s="1"/>
  <c r="EU17" i="5"/>
  <c r="EV17" i="5" s="1"/>
  <c r="EU26" i="5"/>
  <c r="EV26" i="5" s="1"/>
  <c r="EO34" i="5"/>
  <c r="EP34" i="5" s="1"/>
  <c r="EO33" i="5"/>
  <c r="EP33" i="5" s="1"/>
  <c r="EO32" i="5"/>
  <c r="EP32" i="5" s="1"/>
  <c r="EO31" i="5"/>
  <c r="EP31" i="5" s="1"/>
  <c r="EO30" i="5"/>
  <c r="EP30" i="5" s="1"/>
  <c r="EO29" i="5"/>
  <c r="EP29" i="5" s="1"/>
  <c r="EO28" i="5"/>
  <c r="EP28" i="5" s="1"/>
  <c r="EO27" i="5"/>
  <c r="EP27" i="5" s="1"/>
  <c r="EO26" i="5"/>
  <c r="EP26" i="5" s="1"/>
  <c r="EO25" i="5"/>
  <c r="EP25" i="5" s="1"/>
  <c r="EO24" i="5"/>
  <c r="EP24" i="5" s="1"/>
  <c r="EO23" i="5"/>
  <c r="EP23" i="5" s="1"/>
  <c r="EO22" i="5"/>
  <c r="EP22" i="5" s="1"/>
  <c r="EO21" i="5"/>
  <c r="EP21" i="5" s="1"/>
  <c r="EO20" i="5"/>
  <c r="EP20" i="5" s="1"/>
  <c r="EO19" i="5"/>
  <c r="EP19" i="5" s="1"/>
  <c r="EO17" i="5"/>
  <c r="EP17" i="5" s="1"/>
  <c r="EO16" i="5"/>
  <c r="EP16" i="5" s="1"/>
  <c r="EO15" i="5"/>
  <c r="EP15" i="5" s="1"/>
  <c r="EO18" i="5"/>
  <c r="EP18" i="5" s="1"/>
  <c r="CT4" i="5"/>
  <c r="CP2" i="5" s="1"/>
  <c r="EV4" i="5" l="1"/>
  <c r="ER2" i="5" s="1"/>
  <c r="EP4" i="5"/>
  <c r="EL2" i="5" s="1"/>
  <c r="S6" i="6" l="1"/>
  <c r="S7" i="6" l="1"/>
  <c r="U7" i="6" s="1"/>
  <c r="U8" i="6" s="1"/>
  <c r="G3" i="7" s="1"/>
  <c r="V7" i="6" l="1"/>
  <c r="V8" i="6" s="1"/>
  <c r="K3" i="7" s="1"/>
  <c r="W7" i="6" l="1"/>
  <c r="W8" i="6" s="1"/>
  <c r="O3" i="7" s="1"/>
  <c r="U9" i="6"/>
</calcChain>
</file>

<file path=xl/sharedStrings.xml><?xml version="1.0" encoding="utf-8"?>
<sst xmlns="http://schemas.openxmlformats.org/spreadsheetml/2006/main" count="53" uniqueCount="16">
  <si>
    <t>GT</t>
  </si>
  <si>
    <t>model 1</t>
  </si>
  <si>
    <t>^2</t>
  </si>
  <si>
    <t>^-1</t>
  </si>
  <si>
    <t>^1</t>
  </si>
  <si>
    <t>powers</t>
  </si>
  <si>
    <t>Y</t>
  </si>
  <si>
    <t>x0</t>
  </si>
  <si>
    <t>x1</t>
  </si>
  <si>
    <t>x2</t>
  </si>
  <si>
    <t>=</t>
  </si>
  <si>
    <t>+</t>
  </si>
  <si>
    <r>
      <t>x</t>
    </r>
    <r>
      <rPr>
        <vertAlign val="subscript"/>
        <sz val="22"/>
        <color theme="1"/>
        <rFont val="Calibri Light"/>
        <family val="2"/>
        <scheme val="major"/>
      </rPr>
      <t>0</t>
    </r>
  </si>
  <si>
    <r>
      <t>x</t>
    </r>
    <r>
      <rPr>
        <vertAlign val="subscript"/>
        <sz val="22"/>
        <color theme="1"/>
        <rFont val="Calibri Light"/>
        <family val="2"/>
        <scheme val="major"/>
      </rPr>
      <t>2</t>
    </r>
  </si>
  <si>
    <r>
      <t>x</t>
    </r>
    <r>
      <rPr>
        <vertAlign val="subscript"/>
        <sz val="22"/>
        <color theme="1"/>
        <rFont val="Calibri Light"/>
        <family val="2"/>
        <scheme val="major"/>
      </rPr>
      <t>1</t>
    </r>
  </si>
  <si>
    <r>
      <t>Y</t>
    </r>
    <r>
      <rPr>
        <vertAlign val="subscript"/>
        <sz val="22"/>
        <color theme="1"/>
        <rFont val="Calibri Light"/>
        <family val="2"/>
        <scheme val="major"/>
      </rPr>
      <t>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</si>
</sst>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22"/>
      <color theme="1"/>
      <name val="Calibri Light"/>
      <family val="2"/>
      <scheme val="major"/>
    </font>
    <font>
      <vertAlign val="subscript"/>
      <sz val="22"/>
      <color theme="1"/>
      <name val="Calibri Light"/>
      <family val="2"/>
      <scheme val="major"/>
    </font>
    <font>
      <b/>
      <vertAlign val="superscript"/>
      <sz val="22"/>
      <color theme="4" tint="-0.499984740745262"/>
      <name val="Calibri Light"/>
      <family val="2"/>
      <scheme val="major"/>
    </font>
    <font>
      <b/>
      <sz val="22"/>
      <color theme="4" tint="0.399975585192419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/>
    <xf numFmtId="0" fontId="3" fillId="2" borderId="2" xfId="0" quotePrefix="1" applyFont="1" applyFill="1" applyBorder="1"/>
    <xf numFmtId="0" fontId="6" fillId="2" borderId="2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2" borderId="0" xfId="0" applyFont="1" applyFill="1" applyBorder="1"/>
    <xf numFmtId="0" fontId="3" fillId="2" borderId="0" xfId="0" quotePrefix="1" applyFont="1" applyFill="1" applyBorder="1"/>
    <xf numFmtId="0" fontId="0" fillId="2" borderId="0" xfId="0" applyFill="1" applyBorder="1"/>
    <xf numFmtId="0" fontId="0" fillId="0" borderId="0" xfId="0" applyBorder="1"/>
    <xf numFmtId="0" fontId="6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6" fillId="2" borderId="2" xfId="0" applyNumberFormat="1" applyFont="1" applyFill="1" applyBorder="1"/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גיליון5!$B$14</c:f>
              <c:strCache>
                <c:ptCount val="1"/>
                <c:pt idx="0">
                  <c:v>GT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גיליון5!$A$15:$A$34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גיליון5!$B$15:$B$34</c:f>
              <c:numCache>
                <c:formatCode>General</c:formatCode>
                <c:ptCount val="20"/>
                <c:pt idx="0">
                  <c:v>0</c:v>
                </c:pt>
                <c:pt idx="1">
                  <c:v>193</c:v>
                </c:pt>
                <c:pt idx="2">
                  <c:v>313</c:v>
                </c:pt>
                <c:pt idx="3">
                  <c:v>46</c:v>
                </c:pt>
                <c:pt idx="4">
                  <c:v>300</c:v>
                </c:pt>
                <c:pt idx="5">
                  <c:v>81</c:v>
                </c:pt>
                <c:pt idx="6">
                  <c:v>73</c:v>
                </c:pt>
                <c:pt idx="7">
                  <c:v>78</c:v>
                </c:pt>
                <c:pt idx="8">
                  <c:v>11</c:v>
                </c:pt>
                <c:pt idx="9">
                  <c:v>51</c:v>
                </c:pt>
                <c:pt idx="10">
                  <c:v>23</c:v>
                </c:pt>
                <c:pt idx="11">
                  <c:v>150</c:v>
                </c:pt>
                <c:pt idx="12">
                  <c:v>156</c:v>
                </c:pt>
                <c:pt idx="13">
                  <c:v>106</c:v>
                </c:pt>
                <c:pt idx="14">
                  <c:v>7</c:v>
                </c:pt>
                <c:pt idx="15">
                  <c:v>197</c:v>
                </c:pt>
                <c:pt idx="16">
                  <c:v>47</c:v>
                </c:pt>
                <c:pt idx="17">
                  <c:v>147</c:v>
                </c:pt>
                <c:pt idx="18">
                  <c:v>116</c:v>
                </c:pt>
                <c:pt idx="19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C0-4877-AB98-FDE10F6F04C3}"/>
            </c:ext>
          </c:extLst>
        </c:ser>
        <c:ser>
          <c:idx val="1"/>
          <c:order val="1"/>
          <c:tx>
            <c:strRef>
              <c:f>גיליון5!$G$14</c:f>
              <c:strCache>
                <c:ptCount val="1"/>
                <c:pt idx="0">
                  <c:v>model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גיליון5!$A$15:$A$34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גיליון5!$G$15:$G$34</c:f>
              <c:numCache>
                <c:formatCode>General</c:formatCode>
                <c:ptCount val="20"/>
                <c:pt idx="0">
                  <c:v>-35.229634379189704</c:v>
                </c:pt>
                <c:pt idx="1">
                  <c:v>150.72745131408027</c:v>
                </c:pt>
                <c:pt idx="2">
                  <c:v>215.55098038289319</c:v>
                </c:pt>
                <c:pt idx="3">
                  <c:v>63.46335875919052</c:v>
                </c:pt>
                <c:pt idx="4">
                  <c:v>210.33247837423085</c:v>
                </c:pt>
                <c:pt idx="5">
                  <c:v>-57.97897827926073</c:v>
                </c:pt>
                <c:pt idx="6">
                  <c:v>104.12314498485505</c:v>
                </c:pt>
                <c:pt idx="7">
                  <c:v>123.53985213370024</c:v>
                </c:pt>
                <c:pt idx="8">
                  <c:v>58.35331401743813</c:v>
                </c:pt>
                <c:pt idx="9">
                  <c:v>115.66050283525547</c:v>
                </c:pt>
                <c:pt idx="10">
                  <c:v>51.199982813891729</c:v>
                </c:pt>
                <c:pt idx="11">
                  <c:v>176.04577662375939</c:v>
                </c:pt>
                <c:pt idx="12">
                  <c:v>128.64989687545264</c:v>
                </c:pt>
                <c:pt idx="13">
                  <c:v>104.90339171320838</c:v>
                </c:pt>
                <c:pt idx="14">
                  <c:v>32.00019019886642</c:v>
                </c:pt>
                <c:pt idx="15">
                  <c:v>195.40825513914962</c:v>
                </c:pt>
                <c:pt idx="16">
                  <c:v>-62.417233559569731</c:v>
                </c:pt>
                <c:pt idx="17">
                  <c:v>124.2658702285986</c:v>
                </c:pt>
                <c:pt idx="18">
                  <c:v>161.90180011703151</c:v>
                </c:pt>
                <c:pt idx="19">
                  <c:v>54.803762732392414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C0-4877-AB98-FDE10F6F04C3}"/>
            </c:ext>
          </c:extLst>
        </c:ser>
        <c:ser>
          <c:idx val="2"/>
          <c:order val="2"/>
          <c:tx>
            <c:strRef>
              <c:f>גיליון5!$M$14</c:f>
              <c:strCache>
                <c:ptCount val="1"/>
                <c:pt idx="0">
                  <c:v>model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גיליון5!$A$15:$A$34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גיליון5!$M$15:$M$34</c:f>
              <c:numCache>
                <c:formatCode>General</c:formatCode>
                <c:ptCount val="20"/>
                <c:pt idx="0">
                  <c:v>-1.9416337775335486</c:v>
                </c:pt>
                <c:pt idx="1">
                  <c:v>194.10002763558361</c:v>
                </c:pt>
                <c:pt idx="2">
                  <c:v>309.3391433488805</c:v>
                </c:pt>
                <c:pt idx="3">
                  <c:v>45.027532106735705</c:v>
                </c:pt>
                <c:pt idx="4">
                  <c:v>305.25497439102503</c:v>
                </c:pt>
                <c:pt idx="5">
                  <c:v>79.356563716499423</c:v>
                </c:pt>
                <c:pt idx="6">
                  <c:v>73.427464019856629</c:v>
                </c:pt>
                <c:pt idx="7">
                  <c:v>77.368248439428157</c:v>
                </c:pt>
                <c:pt idx="8">
                  <c:v>9.9849178452232206</c:v>
                </c:pt>
                <c:pt idx="9">
                  <c:v>50.705708861381666</c:v>
                </c:pt>
                <c:pt idx="10">
                  <c:v>22.470832216478119</c:v>
                </c:pt>
                <c:pt idx="11">
                  <c:v>151.81488086742468</c:v>
                </c:pt>
                <c:pt idx="12">
                  <c:v>149.19086929752757</c:v>
                </c:pt>
                <c:pt idx="13">
                  <c:v>106.29169696647622</c:v>
                </c:pt>
                <c:pt idx="14">
                  <c:v>5.6531659850417082</c:v>
                </c:pt>
                <c:pt idx="15">
                  <c:v>198.81989288626491</c:v>
                </c:pt>
                <c:pt idx="16">
                  <c:v>46.836616710952079</c:v>
                </c:pt>
                <c:pt idx="17">
                  <c:v>147.16670788588533</c:v>
                </c:pt>
                <c:pt idx="18">
                  <c:v>115.02403890587102</c:v>
                </c:pt>
                <c:pt idx="19">
                  <c:v>10.020763979794198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C0-4877-AB98-FDE10F6F0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427232"/>
        <c:axId val="283428216"/>
      </c:scatterChart>
      <c:valAx>
        <c:axId val="2834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8216"/>
        <c:crosses val="autoZero"/>
        <c:crossBetween val="midCat"/>
      </c:valAx>
      <c:valAx>
        <c:axId val="28342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34</xdr:row>
      <xdr:rowOff>106680</xdr:rowOff>
    </xdr:from>
    <xdr:to>
      <xdr:col>16</xdr:col>
      <xdr:colOff>60960</xdr:colOff>
      <xdr:row>62</xdr:row>
      <xdr:rowOff>68580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232AEBDB-BE91-48CC-B87A-733D0A781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3" sqref="B3"/>
    </sheetView>
  </sheetViews>
  <sheetFormatPr defaultRowHeight="14.5" x14ac:dyDescent="0.35"/>
  <cols>
    <col min="1" max="4" width="8.90625" style="2"/>
    <col min="7" max="7" width="10.36328125" bestFit="1" customWidth="1"/>
    <col min="11" max="11" width="12" bestFit="1" customWidth="1"/>
  </cols>
  <sheetData>
    <row r="1" spans="1:7" x14ac:dyDescent="0.35">
      <c r="A1" s="20" t="str">
        <f>CONCATENATE("Y_est = ")</f>
        <v xml:space="preserve">Y_est = </v>
      </c>
      <c r="B1" s="20" t="str">
        <f>CONCATENATE(Results!E3," x0",Results!G3," + ")</f>
        <v xml:space="preserve">10 x0^-1 + </v>
      </c>
      <c r="C1" s="20" t="str">
        <f>CONCATENATE(Results!I3," x1",Results!K3," + ")</f>
        <v xml:space="preserve">1 x1^1 + </v>
      </c>
      <c r="D1" s="20" t="str">
        <f>CONCATENATE(Results!M3," x1",Results!O3)</f>
        <v>3 x1^2</v>
      </c>
    </row>
    <row r="3" spans="1:7" x14ac:dyDescent="0.35">
      <c r="A3" s="2" t="s">
        <v>6</v>
      </c>
      <c r="B3" s="2" t="s">
        <v>7</v>
      </c>
      <c r="C3" s="2" t="s">
        <v>8</v>
      </c>
      <c r="D3" s="2" t="s">
        <v>9</v>
      </c>
    </row>
    <row r="4" spans="1:7" x14ac:dyDescent="0.35">
      <c r="A4" s="19">
        <f>ROUND(גיליון5!$A$1*B4^גיליון5!$B$1+גיליון5!$A$2*C4^גיליון5!$B$2+גיליון5!$A$3*D4^גיליון5!$B$3,0)</f>
        <v>0</v>
      </c>
      <c r="B4" s="2">
        <v>6</v>
      </c>
      <c r="C4" s="2">
        <v>-5</v>
      </c>
      <c r="D4" s="2">
        <v>-1</v>
      </c>
    </row>
    <row r="5" spans="1:7" x14ac:dyDescent="0.35">
      <c r="A5" s="19">
        <f>ROUND(גיליון5!$A$1*B5^גיליון5!$B$1+גיליון5!$A$2*C5^גיליון5!$B$2+גיליון5!$A$3*D5^גיליון5!$B$3,0)</f>
        <v>193</v>
      </c>
      <c r="B5" s="2">
        <v>4</v>
      </c>
      <c r="C5" s="2">
        <v>-2</v>
      </c>
      <c r="D5" s="2">
        <v>8</v>
      </c>
    </row>
    <row r="6" spans="1:7" x14ac:dyDescent="0.35">
      <c r="A6" s="19">
        <f>ROUND(גיליון5!$A$1*B6^גיליון5!$B$1+גיליון5!$A$2*C6^גיליון5!$B$2+גיליון5!$A$3*D6^גיליון5!$B$3,0)</f>
        <v>313</v>
      </c>
      <c r="B6" s="2">
        <v>1</v>
      </c>
      <c r="C6" s="2">
        <v>3</v>
      </c>
      <c r="D6" s="2">
        <v>10</v>
      </c>
    </row>
    <row r="7" spans="1:7" x14ac:dyDescent="0.35">
      <c r="A7" s="19">
        <f>ROUND(גיליון5!$A$1*B7^גיליון5!$B$1+גיליון5!$A$2*C7^גיליון5!$B$2+גיליון5!$A$3*D7^גיליון5!$B$3,0)</f>
        <v>46</v>
      </c>
      <c r="B7" s="2">
        <v>5</v>
      </c>
      <c r="C7" s="2">
        <v>-4</v>
      </c>
      <c r="D7" s="2">
        <v>4</v>
      </c>
    </row>
    <row r="8" spans="1:7" x14ac:dyDescent="0.35">
      <c r="A8" s="19">
        <f>ROUND(גיליון5!$A$1*B8^גיליון5!$B$1+גיליון5!$A$2*C8^גיליון5!$B$2+גיליון5!$A$3*D8^גיליון5!$B$3,0)</f>
        <v>300</v>
      </c>
      <c r="B8" s="2">
        <v>8</v>
      </c>
      <c r="C8" s="2">
        <v>-1</v>
      </c>
      <c r="D8" s="2">
        <v>10</v>
      </c>
      <c r="G8" s="18"/>
    </row>
    <row r="9" spans="1:7" x14ac:dyDescent="0.35">
      <c r="A9" s="19">
        <f>ROUND(גיליון5!$A$1*B9^גיליון5!$B$1+גיליון5!$A$2*C9^גיליון5!$B$2+גיליון5!$A$3*D9^גיליון5!$B$3,0)</f>
        <v>81</v>
      </c>
      <c r="B9" s="2">
        <v>4</v>
      </c>
      <c r="C9" s="2">
        <v>3</v>
      </c>
      <c r="D9" s="2">
        <v>-5</v>
      </c>
    </row>
    <row r="10" spans="1:7" x14ac:dyDescent="0.35">
      <c r="A10" s="19">
        <f>ROUND(גיליון5!$A$1*B10^גיליון5!$B$1+גיליון5!$A$2*C10^גיליון5!$B$2+גיליון5!$A$3*D10^גיליון5!$B$3,0)</f>
        <v>73</v>
      </c>
      <c r="B10" s="2">
        <v>9</v>
      </c>
      <c r="C10" s="2">
        <v>-3</v>
      </c>
      <c r="D10" s="2">
        <v>5</v>
      </c>
    </row>
    <row r="11" spans="1:7" x14ac:dyDescent="0.35">
      <c r="A11" s="19">
        <f>ROUND(גיליון5!$A$1*B11^גיליון5!$B$1+גיליון5!$A$2*C11^גיליון5!$B$2+גיליון5!$A$3*D11^גיליון5!$B$3,0)</f>
        <v>78</v>
      </c>
      <c r="B11" s="2">
        <v>6</v>
      </c>
      <c r="C11" s="2">
        <v>1</v>
      </c>
      <c r="D11" s="2">
        <v>5</v>
      </c>
    </row>
    <row r="12" spans="1:7" x14ac:dyDescent="0.35">
      <c r="A12" s="19">
        <f>ROUND(גיליון5!$A$1*B12^גיליון5!$B$1+גיליון5!$A$2*C12^גיליון5!$B$2+גיליון5!$A$3*D12^גיליון5!$B$3,0)</f>
        <v>11</v>
      </c>
      <c r="B12" s="2">
        <v>10</v>
      </c>
      <c r="C12" s="2">
        <v>-2</v>
      </c>
      <c r="D12" s="2">
        <v>2</v>
      </c>
    </row>
    <row r="13" spans="1:7" x14ac:dyDescent="0.35">
      <c r="A13" s="19">
        <f>ROUND(גיליון5!$A$1*B13^גיליון5!$B$1+גיליון5!$A$2*C13^גיליון5!$B$2+גיליון5!$A$3*D13^גיליון5!$B$3,0)</f>
        <v>51</v>
      </c>
      <c r="B13" s="2">
        <v>7</v>
      </c>
      <c r="C13" s="2">
        <v>2</v>
      </c>
      <c r="D13" s="2">
        <v>4</v>
      </c>
    </row>
    <row r="14" spans="1:7" x14ac:dyDescent="0.35">
      <c r="A14" s="19">
        <f>ROUND(גיליון5!$A$1*B14^גיליון5!$B$1+גיליון5!$A$2*C14^גיליון5!$B$2+גיליון5!$A$3*D14^גיליון5!$B$3,0)</f>
        <v>23</v>
      </c>
      <c r="B14" s="2">
        <v>9</v>
      </c>
      <c r="C14" s="2">
        <v>-5</v>
      </c>
      <c r="D14" s="2">
        <v>3</v>
      </c>
    </row>
    <row r="15" spans="1:7" x14ac:dyDescent="0.35">
      <c r="A15" s="19">
        <f>ROUND(גיליון5!$A$1*B15^גיליון5!$B$1+גיליון5!$A$2*C15^גיליון5!$B$2+גיליון5!$A$3*D15^גיליון5!$B$3,0)</f>
        <v>150</v>
      </c>
      <c r="B15" s="2">
        <v>8</v>
      </c>
      <c r="C15" s="2">
        <v>2</v>
      </c>
      <c r="D15" s="2">
        <v>7</v>
      </c>
    </row>
    <row r="16" spans="1:7" x14ac:dyDescent="0.35">
      <c r="A16" s="19">
        <f>ROUND(גיליון5!$A$1*B16^גיליון5!$B$1+גיליון5!$A$2*C16^גיליון5!$B$2+גיליון5!$A$3*D16^גיליון5!$B$3,0)</f>
        <v>156</v>
      </c>
      <c r="B16" s="2">
        <v>1</v>
      </c>
      <c r="C16" s="2">
        <v>-1</v>
      </c>
      <c r="D16" s="2">
        <v>7</v>
      </c>
    </row>
    <row r="17" spans="1:4" x14ac:dyDescent="0.35">
      <c r="A17" s="19">
        <f>ROUND(גיליון5!$A$1*B17^גיליון5!$B$1+גיליון5!$A$2*C17^גיליון5!$B$2+גיליון5!$A$3*D17^גיליון5!$B$3,0)</f>
        <v>106</v>
      </c>
      <c r="B17" s="2">
        <v>6</v>
      </c>
      <c r="C17" s="2">
        <v>-4</v>
      </c>
      <c r="D17" s="2">
        <v>6</v>
      </c>
    </row>
    <row r="18" spans="1:4" x14ac:dyDescent="0.35">
      <c r="A18" s="19">
        <f>ROUND(גיליון5!$A$1*B18^גיליון5!$B$1+גיליון5!$A$2*C18^גיליון5!$B$2+גיליון5!$A$3*D18^גיליון5!$B$3,0)</f>
        <v>7</v>
      </c>
      <c r="B18" s="2">
        <v>8</v>
      </c>
      <c r="C18" s="2">
        <v>3</v>
      </c>
      <c r="D18" s="2">
        <v>-1</v>
      </c>
    </row>
    <row r="19" spans="1:4" x14ac:dyDescent="0.35">
      <c r="A19" s="19">
        <f>ROUND(גיליון5!$A$1*B19^גיליון5!$B$1+גיליון5!$A$2*C19^גיליון5!$B$2+גיליון5!$A$3*D19^גיליון5!$B$3,0)</f>
        <v>197</v>
      </c>
      <c r="B19" s="2">
        <v>6</v>
      </c>
      <c r="C19" s="2">
        <v>3</v>
      </c>
      <c r="D19" s="2">
        <v>8</v>
      </c>
    </row>
    <row r="20" spans="1:4" x14ac:dyDescent="0.35">
      <c r="A20" s="19">
        <f>ROUND(גיליון5!$A$1*B20^גיליון5!$B$1+גיליון5!$A$2*C20^גיליון5!$B$2+גיליון5!$A$3*D20^גיליון5!$B$3,0)</f>
        <v>47</v>
      </c>
      <c r="B20" s="2">
        <v>8</v>
      </c>
      <c r="C20" s="2">
        <v>-2</v>
      </c>
      <c r="D20" s="2">
        <v>-4</v>
      </c>
    </row>
    <row r="21" spans="1:4" x14ac:dyDescent="0.35">
      <c r="A21" s="19">
        <f>ROUND(גיליון5!$A$1*B21^גיליון5!$B$1+גיליון5!$A$2*C21^גיליון5!$B$2+גיליון5!$A$3*D21^גיליון5!$B$3,0)</f>
        <v>147</v>
      </c>
      <c r="B21" s="2">
        <v>4</v>
      </c>
      <c r="C21" s="2">
        <v>-3</v>
      </c>
      <c r="D21" s="2">
        <v>7</v>
      </c>
    </row>
    <row r="22" spans="1:4" x14ac:dyDescent="0.35">
      <c r="A22" s="19">
        <f>ROUND(גיליון5!$A$1*B22^גיליון5!$B$1+גיליון5!$A$2*C22^גיליון5!$B$2+גיליון5!$A$3*D22^גיליון5!$B$3,0)</f>
        <v>116</v>
      </c>
      <c r="B22" s="2">
        <v>3</v>
      </c>
      <c r="C22" s="2">
        <v>5</v>
      </c>
      <c r="D22" s="2">
        <v>6</v>
      </c>
    </row>
    <row r="23" spans="1:4" x14ac:dyDescent="0.35">
      <c r="A23" s="19">
        <f>ROUND(גיליון5!$A$1*B23^גיליון5!$B$1+גיליון5!$A$2*C23^גיליון5!$B$2+גיליון5!$A$3*D23^גיליון5!$B$3,0)</f>
        <v>11</v>
      </c>
      <c r="B23" s="2">
        <v>9</v>
      </c>
      <c r="C23" s="2">
        <v>-2</v>
      </c>
      <c r="D2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"/>
  <sheetViews>
    <sheetView workbookViewId="0">
      <selection activeCell="C3" sqref="C3"/>
    </sheetView>
  </sheetViews>
  <sheetFormatPr defaultRowHeight="14.5" x14ac:dyDescent="0.35"/>
  <cols>
    <col min="5" max="5" width="10.81640625" bestFit="1" customWidth="1"/>
    <col min="9" max="9" width="8.7265625" bestFit="1" customWidth="1"/>
    <col min="13" max="13" width="8.7265625" bestFit="1" customWidth="1"/>
  </cols>
  <sheetData>
    <row r="2" spans="3:15" ht="15" thickBot="1" x14ac:dyDescent="0.4"/>
    <row r="3" spans="3:15" ht="35" thickBot="1" x14ac:dyDescent="0.9">
      <c r="C3" s="5" t="s">
        <v>15</v>
      </c>
      <c r="D3" s="6" t="s">
        <v>10</v>
      </c>
      <c r="E3" s="17">
        <f>'User Input'!E2</f>
        <v>10</v>
      </c>
      <c r="F3" s="8" t="s">
        <v>12</v>
      </c>
      <c r="G3" s="9" t="str">
        <f>VLOOKUP('User Input'!U8,'User Input'!$AA$9:$AB$11,2,TRUE)</f>
        <v>^-1</v>
      </c>
      <c r="H3" s="6" t="s">
        <v>11</v>
      </c>
      <c r="I3" s="17">
        <f>'User Input'!I2</f>
        <v>1</v>
      </c>
      <c r="J3" s="8" t="s">
        <v>14</v>
      </c>
      <c r="K3" s="9" t="str">
        <f>VLOOKUP('User Input'!V8,'User Input'!$AA$9:$AB$11,2,TRUE)</f>
        <v>^1</v>
      </c>
      <c r="L3" s="6" t="s">
        <v>11</v>
      </c>
      <c r="M3" s="17">
        <f>'User Input'!M2</f>
        <v>3</v>
      </c>
      <c r="N3" s="8" t="s">
        <v>13</v>
      </c>
      <c r="O3" s="10" t="str">
        <f>VLOOKUP('User Input'!W8,'User Input'!$AA$9:$AB$11,2,TRUE)</f>
        <v>^2</v>
      </c>
    </row>
    <row r="5" spans="3:15" s="14" customFormat="1" ht="28.5" x14ac:dyDescent="0.65">
      <c r="C5" s="11"/>
      <c r="D5" s="12"/>
      <c r="E5" s="15"/>
      <c r="F5" s="15"/>
      <c r="G5" s="15"/>
      <c r="H5" s="13"/>
      <c r="I5" s="13"/>
      <c r="J5" s="13"/>
      <c r="K5" s="13"/>
      <c r="L5" s="13"/>
      <c r="M5" s="13"/>
      <c r="N5" s="13"/>
      <c r="O5" s="13"/>
    </row>
  </sheetData>
  <mergeCells count="1">
    <mergeCell ref="E5:G5"/>
  </mergeCells>
  <dataValidations count="1">
    <dataValidation type="list" allowBlank="1" showInputMessage="1" showErrorMessage="1" sqref="G3 O3 K3">
      <formula1>$AB$9:$AB$11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16"/>
  <sheetViews>
    <sheetView topLeftCell="C2" workbookViewId="0">
      <selection activeCell="E3" sqref="E3"/>
    </sheetView>
  </sheetViews>
  <sheetFormatPr defaultRowHeight="14.5" x14ac:dyDescent="0.35"/>
  <cols>
    <col min="1" max="2" width="0" hidden="1" customWidth="1"/>
    <col min="3" max="3" width="6.6328125" bestFit="1" customWidth="1"/>
    <col min="4" max="4" width="3.90625" customWidth="1"/>
    <col min="5" max="5" width="5.90625" bestFit="1" customWidth="1"/>
    <col min="6" max="7" width="5.1796875" bestFit="1" customWidth="1"/>
    <col min="8" max="8" width="3.453125" bestFit="1" customWidth="1"/>
    <col min="11" max="11" width="4" bestFit="1" customWidth="1"/>
    <col min="12" max="12" width="3.453125" bestFit="1" customWidth="1"/>
    <col min="15" max="15" width="4" bestFit="1" customWidth="1"/>
    <col min="18" max="30" width="0" hidden="1" customWidth="1"/>
  </cols>
  <sheetData>
    <row r="1" spans="3:29" ht="15" hidden="1" thickBot="1" x14ac:dyDescent="0.4"/>
    <row r="2" spans="3:29" ht="35" thickBot="1" x14ac:dyDescent="0.9">
      <c r="C2" s="5" t="s">
        <v>6</v>
      </c>
      <c r="D2" s="6" t="s">
        <v>10</v>
      </c>
      <c r="E2" s="7">
        <v>10</v>
      </c>
      <c r="F2" s="8" t="s">
        <v>12</v>
      </c>
      <c r="G2" s="9" t="s">
        <v>3</v>
      </c>
      <c r="H2" s="6" t="s">
        <v>11</v>
      </c>
      <c r="I2" s="7">
        <v>1</v>
      </c>
      <c r="J2" s="8" t="s">
        <v>14</v>
      </c>
      <c r="K2" s="9" t="s">
        <v>4</v>
      </c>
      <c r="L2" s="6" t="s">
        <v>11</v>
      </c>
      <c r="M2" s="7">
        <v>3</v>
      </c>
      <c r="N2" s="8" t="s">
        <v>13</v>
      </c>
      <c r="O2" s="10" t="s">
        <v>2</v>
      </c>
    </row>
    <row r="6" spans="3:29" x14ac:dyDescent="0.35">
      <c r="S6">
        <f>MIN(גיליון5!D2:FH2)</f>
        <v>0.25273833530673362</v>
      </c>
      <c r="U6">
        <v>1</v>
      </c>
      <c r="V6">
        <v>2</v>
      </c>
      <c r="W6">
        <v>3</v>
      </c>
    </row>
    <row r="7" spans="3:29" ht="34.25" customHeight="1" x14ac:dyDescent="0.35">
      <c r="S7">
        <f>HLOOKUP(S6,גיליון5!D2:FH3,2,FALSE)</f>
        <v>19</v>
      </c>
      <c r="U7" s="3">
        <f>FLOOR(S7/3^2,1)</f>
        <v>2</v>
      </c>
      <c r="V7" s="3">
        <f>FLOOR((S7-U7*3^2)/3,1)</f>
        <v>0</v>
      </c>
      <c r="W7" s="3">
        <f>S7-U7*3^2-V7*3</f>
        <v>1</v>
      </c>
    </row>
    <row r="8" spans="3:29" x14ac:dyDescent="0.35">
      <c r="U8">
        <f>U7+1</f>
        <v>3</v>
      </c>
      <c r="V8">
        <f>V7+1</f>
        <v>1</v>
      </c>
      <c r="W8">
        <f>W7+1</f>
        <v>2</v>
      </c>
    </row>
    <row r="9" spans="3:29" x14ac:dyDescent="0.35">
      <c r="U9" t="e">
        <f ca="1">_xlfn.CONCAT("x",U6,VLOOKUP(U8,$AA$9:$AB$11,2,TRUE),"+","x",V6,VLOOKUP(V8,$AA$9:$AB$11,2,TRUE),"+","x",W6,Results!O3=VLOOKUP(W8,$AA$9:$AB$11,2,TRUE))</f>
        <v>#NAME?</v>
      </c>
      <c r="AA9">
        <v>1</v>
      </c>
      <c r="AB9" s="4" t="s">
        <v>4</v>
      </c>
      <c r="AC9">
        <v>1</v>
      </c>
    </row>
    <row r="10" spans="3:29" x14ac:dyDescent="0.35">
      <c r="AA10">
        <v>2</v>
      </c>
      <c r="AB10" s="4" t="s">
        <v>2</v>
      </c>
      <c r="AC10">
        <v>2</v>
      </c>
    </row>
    <row r="11" spans="3:29" x14ac:dyDescent="0.35">
      <c r="AA11">
        <v>3</v>
      </c>
      <c r="AB11" s="4" t="s">
        <v>3</v>
      </c>
      <c r="AC11">
        <v>-1</v>
      </c>
    </row>
    <row r="13" spans="3:29" x14ac:dyDescent="0.35">
      <c r="T13" t="s">
        <v>5</v>
      </c>
    </row>
    <row r="14" spans="3:29" x14ac:dyDescent="0.35">
      <c r="T14">
        <f>VLOOKUP(G2,$AB$9:$AC$11,2,FALSE)</f>
        <v>-1</v>
      </c>
    </row>
    <row r="15" spans="3:29" x14ac:dyDescent="0.35">
      <c r="T15">
        <f>VLOOKUP(K2,$AB$9:$AC$11,2,FALSE)</f>
        <v>1</v>
      </c>
    </row>
    <row r="16" spans="3:29" x14ac:dyDescent="0.35">
      <c r="T16">
        <f>VLOOKUP(O2,$AB$9:$AC$11,2,FALSE)</f>
        <v>2</v>
      </c>
    </row>
  </sheetData>
  <phoneticPr fontId="2" type="noConversion"/>
  <dataValidations count="1">
    <dataValidation type="list" allowBlank="1" showInputMessage="1" showErrorMessage="1" sqref="G2 O2 K2">
      <formula1>$AB$9:$AB$11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f>data!B4</f>
        <v>6</v>
      </c>
      <c r="B2">
        <f>A2^2</f>
        <v>36</v>
      </c>
      <c r="C2">
        <f>A2^-1</f>
        <v>0.16666666666666666</v>
      </c>
    </row>
    <row r="3" spans="1:3" x14ac:dyDescent="0.35">
      <c r="A3">
        <f>data!B5</f>
        <v>4</v>
      </c>
      <c r="B3">
        <f t="shared" ref="B3:B21" si="0">A3^2</f>
        <v>16</v>
      </c>
      <c r="C3">
        <f t="shared" ref="C3:C21" si="1">A3^-1</f>
        <v>0.25</v>
      </c>
    </row>
    <row r="4" spans="1:3" x14ac:dyDescent="0.35">
      <c r="A4">
        <f>data!B6</f>
        <v>1</v>
      </c>
      <c r="B4">
        <f t="shared" si="0"/>
        <v>1</v>
      </c>
      <c r="C4">
        <f t="shared" si="1"/>
        <v>1</v>
      </c>
    </row>
    <row r="5" spans="1:3" x14ac:dyDescent="0.35">
      <c r="A5">
        <f>data!B7</f>
        <v>5</v>
      </c>
      <c r="B5">
        <f t="shared" si="0"/>
        <v>25</v>
      </c>
      <c r="C5">
        <f t="shared" si="1"/>
        <v>0.2</v>
      </c>
    </row>
    <row r="6" spans="1:3" x14ac:dyDescent="0.35">
      <c r="A6">
        <f>data!B8</f>
        <v>8</v>
      </c>
      <c r="B6">
        <f t="shared" si="0"/>
        <v>64</v>
      </c>
      <c r="C6">
        <f t="shared" si="1"/>
        <v>0.125</v>
      </c>
    </row>
    <row r="7" spans="1:3" x14ac:dyDescent="0.35">
      <c r="A7">
        <f>data!B9</f>
        <v>4</v>
      </c>
      <c r="B7">
        <f t="shared" si="0"/>
        <v>16</v>
      </c>
      <c r="C7">
        <f t="shared" si="1"/>
        <v>0.25</v>
      </c>
    </row>
    <row r="8" spans="1:3" x14ac:dyDescent="0.35">
      <c r="A8">
        <f>data!B10</f>
        <v>9</v>
      </c>
      <c r="B8">
        <f t="shared" si="0"/>
        <v>81</v>
      </c>
      <c r="C8">
        <f t="shared" si="1"/>
        <v>0.1111111111111111</v>
      </c>
    </row>
    <row r="9" spans="1:3" x14ac:dyDescent="0.35">
      <c r="A9">
        <f>data!B11</f>
        <v>6</v>
      </c>
      <c r="B9">
        <f t="shared" si="0"/>
        <v>36</v>
      </c>
      <c r="C9">
        <f t="shared" si="1"/>
        <v>0.16666666666666666</v>
      </c>
    </row>
    <row r="10" spans="1:3" x14ac:dyDescent="0.35">
      <c r="A10">
        <f>data!B12</f>
        <v>10</v>
      </c>
      <c r="B10">
        <f t="shared" si="0"/>
        <v>100</v>
      </c>
      <c r="C10">
        <f t="shared" si="1"/>
        <v>0.1</v>
      </c>
    </row>
    <row r="11" spans="1:3" x14ac:dyDescent="0.35">
      <c r="A11">
        <f>data!B13</f>
        <v>7</v>
      </c>
      <c r="B11">
        <f t="shared" si="0"/>
        <v>49</v>
      </c>
      <c r="C11">
        <f t="shared" si="1"/>
        <v>0.14285714285714285</v>
      </c>
    </row>
    <row r="12" spans="1:3" x14ac:dyDescent="0.35">
      <c r="A12">
        <f>data!B14</f>
        <v>9</v>
      </c>
      <c r="B12">
        <f t="shared" si="0"/>
        <v>81</v>
      </c>
      <c r="C12">
        <f t="shared" si="1"/>
        <v>0.1111111111111111</v>
      </c>
    </row>
    <row r="13" spans="1:3" x14ac:dyDescent="0.35">
      <c r="A13">
        <f>data!B15</f>
        <v>8</v>
      </c>
      <c r="B13">
        <f t="shared" si="0"/>
        <v>64</v>
      </c>
      <c r="C13">
        <f t="shared" si="1"/>
        <v>0.125</v>
      </c>
    </row>
    <row r="14" spans="1:3" x14ac:dyDescent="0.35">
      <c r="A14">
        <f>data!B16</f>
        <v>1</v>
      </c>
      <c r="B14">
        <f t="shared" si="0"/>
        <v>1</v>
      </c>
      <c r="C14">
        <f t="shared" si="1"/>
        <v>1</v>
      </c>
    </row>
    <row r="15" spans="1:3" x14ac:dyDescent="0.35">
      <c r="A15">
        <f>data!B17</f>
        <v>6</v>
      </c>
      <c r="B15">
        <f t="shared" si="0"/>
        <v>36</v>
      </c>
      <c r="C15">
        <f t="shared" si="1"/>
        <v>0.16666666666666666</v>
      </c>
    </row>
    <row r="16" spans="1:3" x14ac:dyDescent="0.35">
      <c r="A16">
        <f>data!B18</f>
        <v>8</v>
      </c>
      <c r="B16">
        <f t="shared" si="0"/>
        <v>64</v>
      </c>
      <c r="C16">
        <f t="shared" si="1"/>
        <v>0.125</v>
      </c>
    </row>
    <row r="17" spans="1:3" x14ac:dyDescent="0.35">
      <c r="A17">
        <f>data!B19</f>
        <v>6</v>
      </c>
      <c r="B17">
        <f t="shared" si="0"/>
        <v>36</v>
      </c>
      <c r="C17">
        <f t="shared" si="1"/>
        <v>0.16666666666666666</v>
      </c>
    </row>
    <row r="18" spans="1:3" x14ac:dyDescent="0.35">
      <c r="A18">
        <f>data!B20</f>
        <v>8</v>
      </c>
      <c r="B18">
        <f t="shared" si="0"/>
        <v>64</v>
      </c>
      <c r="C18">
        <f t="shared" si="1"/>
        <v>0.125</v>
      </c>
    </row>
    <row r="19" spans="1:3" x14ac:dyDescent="0.35">
      <c r="A19">
        <f>data!B21</f>
        <v>4</v>
      </c>
      <c r="B19">
        <f t="shared" si="0"/>
        <v>16</v>
      </c>
      <c r="C19">
        <f t="shared" si="1"/>
        <v>0.25</v>
      </c>
    </row>
    <row r="20" spans="1:3" x14ac:dyDescent="0.35">
      <c r="A20">
        <f>data!B22</f>
        <v>3</v>
      </c>
      <c r="B20">
        <f t="shared" si="0"/>
        <v>9</v>
      </c>
      <c r="C20">
        <f t="shared" si="1"/>
        <v>0.33333333333333331</v>
      </c>
    </row>
    <row r="21" spans="1:3" x14ac:dyDescent="0.35">
      <c r="A21">
        <f>data!B23</f>
        <v>9</v>
      </c>
      <c r="B21">
        <f t="shared" si="0"/>
        <v>81</v>
      </c>
      <c r="C21">
        <f t="shared" si="1"/>
        <v>0.1111111111111111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f>data!C4</f>
        <v>-5</v>
      </c>
      <c r="B2">
        <f>A2^2</f>
        <v>25</v>
      </c>
      <c r="C2">
        <f>A2^-1</f>
        <v>-0.2</v>
      </c>
    </row>
    <row r="3" spans="1:3" x14ac:dyDescent="0.35">
      <c r="A3">
        <f>data!C5</f>
        <v>-2</v>
      </c>
      <c r="B3">
        <f t="shared" ref="B3:B21" si="0">A3^2</f>
        <v>4</v>
      </c>
      <c r="C3">
        <f t="shared" ref="C3:C21" si="1">A3^-1</f>
        <v>-0.5</v>
      </c>
    </row>
    <row r="4" spans="1:3" x14ac:dyDescent="0.35">
      <c r="A4">
        <f>data!C6</f>
        <v>3</v>
      </c>
      <c r="B4">
        <f t="shared" si="0"/>
        <v>9</v>
      </c>
      <c r="C4">
        <f t="shared" si="1"/>
        <v>0.33333333333333331</v>
      </c>
    </row>
    <row r="5" spans="1:3" x14ac:dyDescent="0.35">
      <c r="A5">
        <f>data!C7</f>
        <v>-4</v>
      </c>
      <c r="B5">
        <f t="shared" si="0"/>
        <v>16</v>
      </c>
      <c r="C5">
        <f t="shared" si="1"/>
        <v>-0.25</v>
      </c>
    </row>
    <row r="6" spans="1:3" x14ac:dyDescent="0.35">
      <c r="A6">
        <f>data!C8</f>
        <v>-1</v>
      </c>
      <c r="B6">
        <f t="shared" si="0"/>
        <v>1</v>
      </c>
      <c r="C6">
        <f t="shared" si="1"/>
        <v>-1</v>
      </c>
    </row>
    <row r="7" spans="1:3" x14ac:dyDescent="0.35">
      <c r="A7">
        <f>data!C9</f>
        <v>3</v>
      </c>
      <c r="B7">
        <f t="shared" si="0"/>
        <v>9</v>
      </c>
      <c r="C7">
        <f t="shared" si="1"/>
        <v>0.33333333333333331</v>
      </c>
    </row>
    <row r="8" spans="1:3" x14ac:dyDescent="0.35">
      <c r="A8">
        <f>data!C10</f>
        <v>-3</v>
      </c>
      <c r="B8">
        <f t="shared" si="0"/>
        <v>9</v>
      </c>
      <c r="C8">
        <f t="shared" si="1"/>
        <v>-0.33333333333333331</v>
      </c>
    </row>
    <row r="9" spans="1:3" x14ac:dyDescent="0.35">
      <c r="A9">
        <f>data!C11</f>
        <v>1</v>
      </c>
      <c r="B9">
        <f t="shared" si="0"/>
        <v>1</v>
      </c>
      <c r="C9">
        <f t="shared" si="1"/>
        <v>1</v>
      </c>
    </row>
    <row r="10" spans="1:3" x14ac:dyDescent="0.35">
      <c r="A10">
        <f>data!C12</f>
        <v>-2</v>
      </c>
      <c r="B10">
        <f t="shared" si="0"/>
        <v>4</v>
      </c>
      <c r="C10">
        <f t="shared" si="1"/>
        <v>-0.5</v>
      </c>
    </row>
    <row r="11" spans="1:3" x14ac:dyDescent="0.35">
      <c r="A11">
        <f>data!C13</f>
        <v>2</v>
      </c>
      <c r="B11">
        <f t="shared" si="0"/>
        <v>4</v>
      </c>
      <c r="C11">
        <f t="shared" si="1"/>
        <v>0.5</v>
      </c>
    </row>
    <row r="12" spans="1:3" x14ac:dyDescent="0.35">
      <c r="A12">
        <f>data!C14</f>
        <v>-5</v>
      </c>
      <c r="B12">
        <f t="shared" si="0"/>
        <v>25</v>
      </c>
      <c r="C12">
        <f t="shared" si="1"/>
        <v>-0.2</v>
      </c>
    </row>
    <row r="13" spans="1:3" x14ac:dyDescent="0.35">
      <c r="A13">
        <f>data!C15</f>
        <v>2</v>
      </c>
      <c r="B13">
        <f t="shared" si="0"/>
        <v>4</v>
      </c>
      <c r="C13">
        <f t="shared" si="1"/>
        <v>0.5</v>
      </c>
    </row>
    <row r="14" spans="1:3" x14ac:dyDescent="0.35">
      <c r="A14">
        <f>data!C16</f>
        <v>-1</v>
      </c>
      <c r="B14">
        <f t="shared" si="0"/>
        <v>1</v>
      </c>
      <c r="C14">
        <f t="shared" si="1"/>
        <v>-1</v>
      </c>
    </row>
    <row r="15" spans="1:3" x14ac:dyDescent="0.35">
      <c r="A15">
        <f>data!C17</f>
        <v>-4</v>
      </c>
      <c r="B15">
        <f t="shared" si="0"/>
        <v>16</v>
      </c>
      <c r="C15">
        <f t="shared" si="1"/>
        <v>-0.25</v>
      </c>
    </row>
    <row r="16" spans="1:3" x14ac:dyDescent="0.35">
      <c r="A16">
        <f>data!C18</f>
        <v>3</v>
      </c>
      <c r="B16">
        <f t="shared" si="0"/>
        <v>9</v>
      </c>
      <c r="C16">
        <f t="shared" si="1"/>
        <v>0.33333333333333331</v>
      </c>
    </row>
    <row r="17" spans="1:3" x14ac:dyDescent="0.35">
      <c r="A17">
        <f>data!C19</f>
        <v>3</v>
      </c>
      <c r="B17">
        <f t="shared" si="0"/>
        <v>9</v>
      </c>
      <c r="C17">
        <f t="shared" si="1"/>
        <v>0.33333333333333331</v>
      </c>
    </row>
    <row r="18" spans="1:3" x14ac:dyDescent="0.35">
      <c r="A18">
        <f>data!C20</f>
        <v>-2</v>
      </c>
      <c r="B18">
        <f t="shared" si="0"/>
        <v>4</v>
      </c>
      <c r="C18">
        <f t="shared" si="1"/>
        <v>-0.5</v>
      </c>
    </row>
    <row r="19" spans="1:3" x14ac:dyDescent="0.35">
      <c r="A19">
        <f>data!C21</f>
        <v>-3</v>
      </c>
      <c r="B19">
        <f t="shared" si="0"/>
        <v>9</v>
      </c>
      <c r="C19">
        <f t="shared" si="1"/>
        <v>-0.33333333333333331</v>
      </c>
    </row>
    <row r="20" spans="1:3" x14ac:dyDescent="0.35">
      <c r="A20">
        <f>data!C22</f>
        <v>5</v>
      </c>
      <c r="B20">
        <f t="shared" si="0"/>
        <v>25</v>
      </c>
      <c r="C20">
        <f t="shared" si="1"/>
        <v>0.2</v>
      </c>
    </row>
    <row r="21" spans="1:3" x14ac:dyDescent="0.35">
      <c r="A21">
        <f>data!C23</f>
        <v>-2</v>
      </c>
      <c r="B21">
        <f t="shared" si="0"/>
        <v>4</v>
      </c>
      <c r="C21">
        <f t="shared" si="1"/>
        <v>-0.5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3" sqref="B2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f>data!D4</f>
        <v>-1</v>
      </c>
      <c r="B2">
        <f>A2^2</f>
        <v>1</v>
      </c>
      <c r="C2">
        <f>A2^-1</f>
        <v>-1</v>
      </c>
    </row>
    <row r="3" spans="1:3" x14ac:dyDescent="0.35">
      <c r="A3">
        <f>data!D5</f>
        <v>8</v>
      </c>
      <c r="B3">
        <f t="shared" ref="B3:B21" si="0">A3^2</f>
        <v>64</v>
      </c>
      <c r="C3">
        <f t="shared" ref="C3:C20" si="1">A3^-1</f>
        <v>0.125</v>
      </c>
    </row>
    <row r="4" spans="1:3" x14ac:dyDescent="0.35">
      <c r="A4">
        <f>data!D6</f>
        <v>10</v>
      </c>
      <c r="B4">
        <f t="shared" si="0"/>
        <v>100</v>
      </c>
      <c r="C4">
        <f t="shared" si="1"/>
        <v>0.1</v>
      </c>
    </row>
    <row r="5" spans="1:3" x14ac:dyDescent="0.35">
      <c r="A5">
        <f>data!D7</f>
        <v>4</v>
      </c>
      <c r="B5">
        <f t="shared" si="0"/>
        <v>16</v>
      </c>
      <c r="C5">
        <f t="shared" si="1"/>
        <v>0.25</v>
      </c>
    </row>
    <row r="6" spans="1:3" x14ac:dyDescent="0.35">
      <c r="A6">
        <f>data!D8</f>
        <v>10</v>
      </c>
      <c r="B6">
        <f t="shared" si="0"/>
        <v>100</v>
      </c>
      <c r="C6">
        <f t="shared" si="1"/>
        <v>0.1</v>
      </c>
    </row>
    <row r="7" spans="1:3" x14ac:dyDescent="0.35">
      <c r="A7">
        <f>data!D9</f>
        <v>-5</v>
      </c>
      <c r="B7">
        <f t="shared" si="0"/>
        <v>25</v>
      </c>
      <c r="C7">
        <f t="shared" si="1"/>
        <v>-0.2</v>
      </c>
    </row>
    <row r="8" spans="1:3" x14ac:dyDescent="0.35">
      <c r="A8">
        <f>data!D10</f>
        <v>5</v>
      </c>
      <c r="B8">
        <f t="shared" si="0"/>
        <v>25</v>
      </c>
      <c r="C8">
        <f t="shared" si="1"/>
        <v>0.2</v>
      </c>
    </row>
    <row r="9" spans="1:3" x14ac:dyDescent="0.35">
      <c r="A9">
        <f>data!D11</f>
        <v>5</v>
      </c>
      <c r="B9">
        <f t="shared" si="0"/>
        <v>25</v>
      </c>
      <c r="C9">
        <f t="shared" si="1"/>
        <v>0.2</v>
      </c>
    </row>
    <row r="10" spans="1:3" x14ac:dyDescent="0.35">
      <c r="A10">
        <f>data!D12</f>
        <v>2</v>
      </c>
      <c r="B10">
        <f t="shared" si="0"/>
        <v>4</v>
      </c>
      <c r="C10">
        <f t="shared" si="1"/>
        <v>0.5</v>
      </c>
    </row>
    <row r="11" spans="1:3" x14ac:dyDescent="0.35">
      <c r="A11">
        <f>data!D13</f>
        <v>4</v>
      </c>
      <c r="B11">
        <f t="shared" si="0"/>
        <v>16</v>
      </c>
      <c r="C11">
        <f t="shared" si="1"/>
        <v>0.25</v>
      </c>
    </row>
    <row r="12" spans="1:3" x14ac:dyDescent="0.35">
      <c r="A12">
        <f>data!D14</f>
        <v>3</v>
      </c>
      <c r="B12">
        <f t="shared" si="0"/>
        <v>9</v>
      </c>
      <c r="C12">
        <f t="shared" si="1"/>
        <v>0.33333333333333331</v>
      </c>
    </row>
    <row r="13" spans="1:3" x14ac:dyDescent="0.35">
      <c r="A13">
        <f>data!D15</f>
        <v>7</v>
      </c>
      <c r="B13">
        <f t="shared" si="0"/>
        <v>49</v>
      </c>
      <c r="C13">
        <f t="shared" si="1"/>
        <v>0.14285714285714285</v>
      </c>
    </row>
    <row r="14" spans="1:3" x14ac:dyDescent="0.35">
      <c r="A14">
        <f>data!D16</f>
        <v>7</v>
      </c>
      <c r="B14">
        <f t="shared" si="0"/>
        <v>49</v>
      </c>
      <c r="C14">
        <f t="shared" si="1"/>
        <v>0.14285714285714285</v>
      </c>
    </row>
    <row r="15" spans="1:3" x14ac:dyDescent="0.35">
      <c r="A15">
        <f>data!D17</f>
        <v>6</v>
      </c>
      <c r="B15">
        <f t="shared" si="0"/>
        <v>36</v>
      </c>
      <c r="C15">
        <f t="shared" si="1"/>
        <v>0.16666666666666666</v>
      </c>
    </row>
    <row r="16" spans="1:3" x14ac:dyDescent="0.35">
      <c r="A16">
        <f>data!D18</f>
        <v>-1</v>
      </c>
      <c r="B16">
        <f t="shared" si="0"/>
        <v>1</v>
      </c>
      <c r="C16">
        <f t="shared" si="1"/>
        <v>-1</v>
      </c>
    </row>
    <row r="17" spans="1:3" x14ac:dyDescent="0.35">
      <c r="A17">
        <f>data!D19</f>
        <v>8</v>
      </c>
      <c r="B17">
        <f t="shared" si="0"/>
        <v>64</v>
      </c>
      <c r="C17">
        <f t="shared" si="1"/>
        <v>0.125</v>
      </c>
    </row>
    <row r="18" spans="1:3" x14ac:dyDescent="0.35">
      <c r="A18">
        <f>data!D20</f>
        <v>-4</v>
      </c>
      <c r="B18">
        <f t="shared" si="0"/>
        <v>16</v>
      </c>
      <c r="C18">
        <f t="shared" si="1"/>
        <v>-0.25</v>
      </c>
    </row>
    <row r="19" spans="1:3" x14ac:dyDescent="0.35">
      <c r="A19">
        <f>data!D21</f>
        <v>7</v>
      </c>
      <c r="B19">
        <f t="shared" si="0"/>
        <v>49</v>
      </c>
      <c r="C19">
        <f t="shared" si="1"/>
        <v>0.14285714285714285</v>
      </c>
    </row>
    <row r="20" spans="1:3" x14ac:dyDescent="0.35">
      <c r="A20">
        <f>data!D22</f>
        <v>6</v>
      </c>
      <c r="B20">
        <f t="shared" si="0"/>
        <v>36</v>
      </c>
      <c r="C20">
        <f t="shared" si="1"/>
        <v>0.16666666666666666</v>
      </c>
    </row>
    <row r="21" spans="1:3" x14ac:dyDescent="0.35">
      <c r="A21">
        <f>data!D23</f>
        <v>2</v>
      </c>
      <c r="B21">
        <f t="shared" si="0"/>
        <v>4</v>
      </c>
      <c r="C21">
        <f t="shared" ref="C21" si="2">A21^-1</f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zoomScaleNormal="100" workbookViewId="0">
      <selection activeCell="B1" sqref="B1"/>
    </sheetView>
  </sheetViews>
  <sheetFormatPr defaultRowHeight="14.5" x14ac:dyDescent="0.35"/>
  <cols>
    <col min="8" max="8" width="12.6328125" bestFit="1" customWidth="1"/>
    <col min="14" max="14" width="12.6328125" bestFit="1" customWidth="1"/>
    <col min="20" max="20" width="12.6328125" bestFit="1" customWidth="1"/>
    <col min="26" max="26" width="12.6328125" bestFit="1" customWidth="1"/>
    <col min="32" max="32" width="12.6328125" bestFit="1" customWidth="1"/>
    <col min="38" max="38" width="12.6328125" bestFit="1" customWidth="1"/>
    <col min="44" max="44" width="12.6328125" bestFit="1" customWidth="1"/>
    <col min="50" max="50" width="12.6328125" bestFit="1" customWidth="1"/>
    <col min="56" max="56" width="12.6328125" bestFit="1" customWidth="1"/>
    <col min="62" max="62" width="12.6328125" bestFit="1" customWidth="1"/>
    <col min="68" max="68" width="12.6328125" bestFit="1" customWidth="1"/>
    <col min="74" max="74" width="12.6328125" bestFit="1" customWidth="1"/>
    <col min="80" max="80" width="12.6328125" bestFit="1" customWidth="1"/>
    <col min="86" max="86" width="12.6328125" bestFit="1" customWidth="1"/>
    <col min="92" max="92" width="12.6328125" bestFit="1" customWidth="1"/>
    <col min="98" max="98" width="12.6328125" bestFit="1" customWidth="1"/>
    <col min="104" max="104" width="12.6328125" bestFit="1" customWidth="1"/>
    <col min="110" max="110" width="12.6328125" bestFit="1" customWidth="1"/>
    <col min="116" max="116" width="12.6328125" bestFit="1" customWidth="1"/>
    <col min="122" max="122" width="12.6328125" bestFit="1" customWidth="1"/>
    <col min="128" max="128" width="12.6328125" bestFit="1" customWidth="1"/>
    <col min="134" max="134" width="12.6328125" bestFit="1" customWidth="1"/>
    <col min="140" max="140" width="12.6328125" bestFit="1" customWidth="1"/>
    <col min="146" max="146" width="12.6328125" bestFit="1" customWidth="1"/>
    <col min="152" max="152" width="12.6328125" bestFit="1" customWidth="1"/>
    <col min="158" max="158" width="12.6328125" bestFit="1" customWidth="1"/>
    <col min="164" max="164" width="12.6328125" bestFit="1" customWidth="1"/>
    <col min="170" max="170" width="12.6328125" bestFit="1" customWidth="1"/>
    <col min="176" max="176" width="12.6328125" bestFit="1" customWidth="1"/>
    <col min="182" max="182" width="12.6328125" bestFit="1" customWidth="1"/>
    <col min="188" max="188" width="12.6328125" bestFit="1" customWidth="1"/>
    <col min="194" max="194" width="12.6328125" bestFit="1" customWidth="1"/>
    <col min="200" max="200" width="12.6328125" bestFit="1" customWidth="1"/>
  </cols>
  <sheetData>
    <row r="1" spans="1:200" x14ac:dyDescent="0.35">
      <c r="A1">
        <f>'User Input'!E2</f>
        <v>10</v>
      </c>
      <c r="B1">
        <f>'User Input'!T14</f>
        <v>-1</v>
      </c>
      <c r="D1" s="16">
        <v>0</v>
      </c>
      <c r="E1" s="16"/>
      <c r="F1" s="16"/>
      <c r="G1" s="16"/>
      <c r="H1" s="16"/>
      <c r="J1" s="16">
        <f>D1+1</f>
        <v>1</v>
      </c>
      <c r="K1" s="16"/>
      <c r="L1" s="16"/>
      <c r="M1" s="16"/>
      <c r="N1" s="16"/>
      <c r="P1" s="16">
        <f>J1+1</f>
        <v>2</v>
      </c>
      <c r="Q1" s="16"/>
      <c r="R1" s="16"/>
      <c r="S1" s="16"/>
      <c r="T1" s="16"/>
      <c r="V1" s="16">
        <f>P1+1</f>
        <v>3</v>
      </c>
      <c r="W1" s="16"/>
      <c r="X1" s="16"/>
      <c r="Y1" s="16"/>
      <c r="Z1" s="16"/>
      <c r="AB1" s="16">
        <f>V1+1</f>
        <v>4</v>
      </c>
      <c r="AC1" s="16"/>
      <c r="AD1" s="16"/>
      <c r="AE1" s="16"/>
      <c r="AF1" s="16"/>
      <c r="AH1" s="16">
        <f>AB1+1</f>
        <v>5</v>
      </c>
      <c r="AI1" s="16"/>
      <c r="AJ1" s="16"/>
      <c r="AK1" s="16"/>
      <c r="AL1" s="16"/>
      <c r="AN1" s="16">
        <f>AH1+1</f>
        <v>6</v>
      </c>
      <c r="AO1" s="16"/>
      <c r="AP1" s="16"/>
      <c r="AQ1" s="16"/>
      <c r="AR1" s="16"/>
      <c r="AT1" s="16">
        <f>AN1+1</f>
        <v>7</v>
      </c>
      <c r="AU1" s="16"/>
      <c r="AV1" s="16"/>
      <c r="AW1" s="16"/>
      <c r="AX1" s="16"/>
      <c r="AZ1" s="16">
        <f>AT1+1</f>
        <v>8</v>
      </c>
      <c r="BA1" s="16"/>
      <c r="BB1" s="16"/>
      <c r="BC1" s="16"/>
      <c r="BD1" s="16"/>
      <c r="BF1" s="16">
        <f>AZ1+1</f>
        <v>9</v>
      </c>
      <c r="BG1" s="16"/>
      <c r="BH1" s="16"/>
      <c r="BI1" s="16"/>
      <c r="BJ1" s="16"/>
      <c r="BL1" s="16">
        <f>BF1+1</f>
        <v>10</v>
      </c>
      <c r="BM1" s="16"/>
      <c r="BN1" s="16"/>
      <c r="BO1" s="16"/>
      <c r="BP1" s="16"/>
      <c r="BR1" s="16">
        <f>BL1+1</f>
        <v>11</v>
      </c>
      <c r="BS1" s="16"/>
      <c r="BT1" s="16"/>
      <c r="BU1" s="16"/>
      <c r="BV1" s="16"/>
      <c r="BX1" s="16">
        <f>BR1+1</f>
        <v>12</v>
      </c>
      <c r="BY1" s="16"/>
      <c r="BZ1" s="16"/>
      <c r="CA1" s="16"/>
      <c r="CB1" s="16"/>
      <c r="CD1" s="16">
        <f>BX1+1</f>
        <v>13</v>
      </c>
      <c r="CE1" s="16"/>
      <c r="CF1" s="16"/>
      <c r="CG1" s="16"/>
      <c r="CH1" s="16"/>
      <c r="CJ1" s="16">
        <f>CD1+1</f>
        <v>14</v>
      </c>
      <c r="CK1" s="16"/>
      <c r="CL1" s="16"/>
      <c r="CM1" s="16"/>
      <c r="CN1" s="16"/>
      <c r="CP1" s="16">
        <f>CJ1+1</f>
        <v>15</v>
      </c>
      <c r="CQ1" s="16"/>
      <c r="CR1" s="16"/>
      <c r="CS1" s="16"/>
      <c r="CT1" s="16"/>
      <c r="CV1" s="16">
        <f>CP1+1</f>
        <v>16</v>
      </c>
      <c r="CW1" s="16"/>
      <c r="CX1" s="16"/>
      <c r="CY1" s="16"/>
      <c r="CZ1" s="16"/>
      <c r="DB1" s="16">
        <f>CV1+1</f>
        <v>17</v>
      </c>
      <c r="DC1" s="16"/>
      <c r="DD1" s="16"/>
      <c r="DE1" s="16"/>
      <c r="DF1" s="16"/>
      <c r="DH1" s="16">
        <f>DB1+1</f>
        <v>18</v>
      </c>
      <c r="DI1" s="16"/>
      <c r="DJ1" s="16"/>
      <c r="DK1" s="16"/>
      <c r="DL1" s="16"/>
      <c r="DN1" s="16">
        <f>DH1+1</f>
        <v>19</v>
      </c>
      <c r="DO1" s="16"/>
      <c r="DP1" s="16"/>
      <c r="DQ1" s="16"/>
      <c r="DR1" s="16"/>
      <c r="DT1" s="16">
        <f>DN1+1</f>
        <v>20</v>
      </c>
      <c r="DU1" s="16"/>
      <c r="DV1" s="16"/>
      <c r="DW1" s="16"/>
      <c r="DX1" s="16"/>
      <c r="DZ1" s="16">
        <f>DT1+1</f>
        <v>21</v>
      </c>
      <c r="EA1" s="16"/>
      <c r="EB1" s="16"/>
      <c r="EC1" s="16"/>
      <c r="ED1" s="16"/>
      <c r="EF1" s="16">
        <f>DZ1+1</f>
        <v>22</v>
      </c>
      <c r="EG1" s="16"/>
      <c r="EH1" s="16"/>
      <c r="EI1" s="16"/>
      <c r="EJ1" s="16"/>
      <c r="EL1" s="16">
        <f>EF1+1</f>
        <v>23</v>
      </c>
      <c r="EM1" s="16"/>
      <c r="EN1" s="16"/>
      <c r="EO1" s="16"/>
      <c r="EP1" s="16"/>
      <c r="ER1" s="16">
        <f>EL1+1</f>
        <v>24</v>
      </c>
      <c r="ES1" s="16"/>
      <c r="ET1" s="16"/>
      <c r="EU1" s="16"/>
      <c r="EV1" s="16"/>
      <c r="EX1" s="16">
        <f>ER1+1</f>
        <v>25</v>
      </c>
      <c r="EY1" s="16"/>
      <c r="EZ1" s="16"/>
      <c r="FA1" s="16"/>
      <c r="FB1" s="16"/>
      <c r="FD1" s="16">
        <f>EX1+1</f>
        <v>26</v>
      </c>
      <c r="FE1" s="16"/>
      <c r="FF1" s="16"/>
      <c r="FG1" s="16"/>
      <c r="FH1" s="16"/>
      <c r="FJ1" s="16"/>
      <c r="FK1" s="16"/>
      <c r="FL1" s="16"/>
      <c r="FM1" s="16"/>
      <c r="FN1" s="16"/>
      <c r="FP1" s="16"/>
      <c r="FQ1" s="16"/>
      <c r="FR1" s="16"/>
      <c r="FS1" s="16"/>
      <c r="FT1" s="16"/>
      <c r="FV1" s="16"/>
      <c r="FW1" s="16"/>
      <c r="FX1" s="16"/>
      <c r="FY1" s="16"/>
      <c r="FZ1" s="16"/>
      <c r="GB1" s="16"/>
      <c r="GC1" s="16"/>
      <c r="GD1" s="16"/>
      <c r="GE1" s="16"/>
      <c r="GF1" s="16"/>
      <c r="GH1" s="16"/>
      <c r="GI1" s="16"/>
      <c r="GJ1" s="16"/>
      <c r="GK1" s="16"/>
      <c r="GL1" s="16"/>
      <c r="GN1" s="16"/>
      <c r="GO1" s="16"/>
      <c r="GP1" s="16"/>
      <c r="GQ1" s="16"/>
      <c r="GR1" s="16"/>
    </row>
    <row r="2" spans="1:200" x14ac:dyDescent="0.35">
      <c r="A2">
        <f>'User Input'!I2</f>
        <v>1</v>
      </c>
      <c r="B2">
        <f>'User Input'!T15</f>
        <v>1</v>
      </c>
      <c r="D2" s="16">
        <f>H4</f>
        <v>47.043960370339377</v>
      </c>
      <c r="E2" s="16"/>
      <c r="F2" s="16"/>
      <c r="G2" s="16"/>
      <c r="H2" s="16"/>
      <c r="J2" s="16">
        <f>N4</f>
        <v>1.5919438508118298</v>
      </c>
      <c r="K2" s="16"/>
      <c r="L2" s="16"/>
      <c r="M2" s="16"/>
      <c r="N2" s="16"/>
      <c r="P2" s="16">
        <f>T4</f>
        <v>80.796039448122187</v>
      </c>
      <c r="Q2" s="16"/>
      <c r="R2" s="16"/>
      <c r="S2" s="16"/>
      <c r="T2" s="16"/>
      <c r="V2" s="16">
        <f>Z4</f>
        <v>46.136266104796256</v>
      </c>
      <c r="W2" s="16"/>
      <c r="X2" s="16"/>
      <c r="Y2" s="16"/>
      <c r="Z2" s="16"/>
      <c r="AB2" s="16">
        <f>AF4</f>
        <v>3.12758898838148</v>
      </c>
      <c r="AC2" s="16"/>
      <c r="AD2" s="16"/>
      <c r="AE2" s="16"/>
      <c r="AF2" s="16"/>
      <c r="AH2" s="16">
        <f>AL4</f>
        <v>83.773072158324794</v>
      </c>
      <c r="AI2" s="16"/>
      <c r="AJ2" s="16"/>
      <c r="AK2" s="16"/>
      <c r="AL2" s="16"/>
      <c r="AN2" s="16">
        <f>AR4</f>
        <v>45.29512404967371</v>
      </c>
      <c r="AO2" s="16"/>
      <c r="AP2" s="16"/>
      <c r="AQ2" s="16"/>
      <c r="AR2" s="16"/>
      <c r="AT2" s="16">
        <f>AX4</f>
        <v>2.6145590353331634</v>
      </c>
      <c r="AU2" s="16"/>
      <c r="AV2" s="16"/>
      <c r="AW2" s="16"/>
      <c r="AX2" s="16"/>
      <c r="AZ2" s="16">
        <f>BD4</f>
        <v>87.302689492857496</v>
      </c>
      <c r="BA2" s="16"/>
      <c r="BB2" s="16"/>
      <c r="BC2" s="16"/>
      <c r="BD2" s="16"/>
      <c r="BF2" s="16">
        <f>BJ4</f>
        <v>46.290212168258037</v>
      </c>
      <c r="BG2" s="16"/>
      <c r="BH2" s="16"/>
      <c r="BI2" s="16"/>
      <c r="BJ2" s="16"/>
      <c r="BL2" s="16">
        <f>BP4</f>
        <v>1.6201583032864089</v>
      </c>
      <c r="BM2" s="16"/>
      <c r="BN2" s="16"/>
      <c r="BO2" s="16"/>
      <c r="BP2" s="16"/>
      <c r="BR2" s="16">
        <f>BV4</f>
        <v>91.068059065909921</v>
      </c>
      <c r="BS2" s="16"/>
      <c r="BT2" s="16"/>
      <c r="BU2" s="16"/>
      <c r="BV2" s="16"/>
      <c r="BX2" s="16">
        <f>CB4</f>
        <v>45.766259109840021</v>
      </c>
      <c r="BY2" s="16"/>
      <c r="BZ2" s="16"/>
      <c r="CA2" s="16"/>
      <c r="CB2" s="16"/>
      <c r="CD2" s="16">
        <f>CH4</f>
        <v>3.1201942703210412</v>
      </c>
      <c r="CE2" s="16"/>
      <c r="CF2" s="16"/>
      <c r="CG2" s="16"/>
      <c r="CH2" s="16"/>
      <c r="CJ2" s="16">
        <f>CN4</f>
        <v>85.952562366872797</v>
      </c>
      <c r="CK2" s="16"/>
      <c r="CL2" s="16"/>
      <c r="CM2" s="16"/>
      <c r="CN2" s="16"/>
      <c r="CP2" s="16">
        <f>CT4</f>
        <v>44.954783113896916</v>
      </c>
      <c r="CQ2" s="16"/>
      <c r="CR2" s="16"/>
      <c r="CS2" s="16"/>
      <c r="CT2" s="16"/>
      <c r="CV2" s="16">
        <f>CZ4</f>
        <v>2.6554830413759314</v>
      </c>
      <c r="CW2" s="16"/>
      <c r="CX2" s="16"/>
      <c r="CY2" s="16"/>
      <c r="CZ2" s="16"/>
      <c r="DB2" s="16">
        <f>DF4</f>
        <v>92.666768148181376</v>
      </c>
      <c r="DC2" s="16"/>
      <c r="DD2" s="16"/>
      <c r="DE2" s="16"/>
      <c r="DF2" s="16"/>
      <c r="DH2" s="16">
        <f>DL4</f>
        <v>39.490924730036326</v>
      </c>
      <c r="DI2" s="16"/>
      <c r="DJ2" s="16"/>
      <c r="DK2" s="16"/>
      <c r="DL2" s="16"/>
      <c r="DN2" s="16">
        <f>DR4</f>
        <v>0.25273833530673362</v>
      </c>
      <c r="DO2" s="16"/>
      <c r="DP2" s="16"/>
      <c r="DQ2" s="16"/>
      <c r="DR2" s="16"/>
      <c r="DT2" s="16">
        <f>DX4</f>
        <v>56.871151326372626</v>
      </c>
      <c r="DU2" s="16"/>
      <c r="DV2" s="16"/>
      <c r="DW2" s="16"/>
      <c r="DX2" s="16"/>
      <c r="DZ2" s="16">
        <f>ED4</f>
        <v>41.337993951257623</v>
      </c>
      <c r="EA2" s="16"/>
      <c r="EB2" s="16"/>
      <c r="EC2" s="16"/>
      <c r="ED2" s="16"/>
      <c r="EF2" s="16">
        <f>EJ4</f>
        <v>2.5568775734952189</v>
      </c>
      <c r="EG2" s="16"/>
      <c r="EH2" s="16"/>
      <c r="EI2" s="16"/>
      <c r="EJ2" s="16"/>
      <c r="EL2" s="16">
        <f>EP4</f>
        <v>59.673143109303012</v>
      </c>
      <c r="EM2" s="16"/>
      <c r="EN2" s="16"/>
      <c r="EO2" s="16"/>
      <c r="EP2" s="16"/>
      <c r="ER2" s="16">
        <f>EV4</f>
        <v>41.851041213355415</v>
      </c>
      <c r="ES2" s="16"/>
      <c r="ET2" s="16"/>
      <c r="EU2" s="16"/>
      <c r="EV2" s="16"/>
      <c r="EX2" s="16">
        <f>FB4</f>
        <v>1.7796477064863467</v>
      </c>
      <c r="EY2" s="16"/>
      <c r="EZ2" s="16"/>
      <c r="FA2" s="16"/>
      <c r="FB2" s="16"/>
      <c r="FD2" s="16">
        <f>FH4</f>
        <v>58.957810325184155</v>
      </c>
      <c r="FE2" s="16"/>
      <c r="FF2" s="16"/>
      <c r="FG2" s="16"/>
      <c r="FH2" s="16"/>
      <c r="FJ2" s="16"/>
      <c r="FK2" s="16"/>
      <c r="FL2" s="16"/>
      <c r="FM2" s="16"/>
      <c r="FN2" s="16"/>
      <c r="FP2" s="16"/>
      <c r="FQ2" s="16"/>
      <c r="FR2" s="16"/>
      <c r="FS2" s="16"/>
      <c r="FT2" s="16"/>
      <c r="FV2" s="16"/>
      <c r="FW2" s="16"/>
      <c r="FX2" s="16"/>
      <c r="FY2" s="16"/>
      <c r="FZ2" s="16"/>
      <c r="GB2" s="16"/>
      <c r="GC2" s="16"/>
      <c r="GD2" s="16"/>
      <c r="GE2" s="16"/>
      <c r="GF2" s="16"/>
      <c r="GH2" s="16"/>
      <c r="GI2" s="16"/>
      <c r="GJ2" s="16"/>
      <c r="GK2" s="16"/>
      <c r="GL2" s="16"/>
      <c r="GN2" s="16"/>
      <c r="GO2" s="16"/>
      <c r="GP2" s="16"/>
      <c r="GQ2" s="16"/>
      <c r="GR2" s="16"/>
    </row>
    <row r="3" spans="1:200" x14ac:dyDescent="0.35">
      <c r="A3">
        <f>'User Input'!M2</f>
        <v>3</v>
      </c>
      <c r="B3">
        <f>'User Input'!T16</f>
        <v>2</v>
      </c>
      <c r="D3" s="16">
        <v>0</v>
      </c>
      <c r="E3" s="16"/>
      <c r="F3" s="16"/>
      <c r="G3" s="16"/>
      <c r="H3" s="16"/>
      <c r="J3" s="16">
        <f>D3+1</f>
        <v>1</v>
      </c>
      <c r="K3" s="16"/>
      <c r="L3" s="16"/>
      <c r="M3" s="16"/>
      <c r="N3" s="16"/>
      <c r="P3" s="16">
        <f>J3+1</f>
        <v>2</v>
      </c>
      <c r="Q3" s="16"/>
      <c r="R3" s="16"/>
      <c r="S3" s="16"/>
      <c r="T3" s="16"/>
      <c r="V3" s="16">
        <f>P3+1</f>
        <v>3</v>
      </c>
      <c r="W3" s="16"/>
      <c r="X3" s="16"/>
      <c r="Y3" s="16"/>
      <c r="Z3" s="16"/>
      <c r="AB3" s="16">
        <f>V3+1</f>
        <v>4</v>
      </c>
      <c r="AC3" s="16"/>
      <c r="AD3" s="16"/>
      <c r="AE3" s="16"/>
      <c r="AF3" s="16"/>
      <c r="AH3" s="16">
        <f>AB3+1</f>
        <v>5</v>
      </c>
      <c r="AI3" s="16"/>
      <c r="AJ3" s="16"/>
      <c r="AK3" s="16"/>
      <c r="AL3" s="16"/>
      <c r="AN3" s="16">
        <f>AH3+1</f>
        <v>6</v>
      </c>
      <c r="AO3" s="16"/>
      <c r="AP3" s="16"/>
      <c r="AQ3" s="16"/>
      <c r="AR3" s="16"/>
      <c r="AT3" s="16">
        <f>AN3+1</f>
        <v>7</v>
      </c>
      <c r="AU3" s="16"/>
      <c r="AV3" s="16"/>
      <c r="AW3" s="16"/>
      <c r="AX3" s="16"/>
      <c r="AZ3" s="16">
        <f>AT3+1</f>
        <v>8</v>
      </c>
      <c r="BA3" s="16"/>
      <c r="BB3" s="16"/>
      <c r="BC3" s="16"/>
      <c r="BD3" s="16"/>
      <c r="BF3" s="16">
        <f>AZ3+1</f>
        <v>9</v>
      </c>
      <c r="BG3" s="16"/>
      <c r="BH3" s="16"/>
      <c r="BI3" s="16"/>
      <c r="BJ3" s="16"/>
      <c r="BL3" s="16">
        <f>BF3+1</f>
        <v>10</v>
      </c>
      <c r="BM3" s="16"/>
      <c r="BN3" s="16"/>
      <c r="BO3" s="16"/>
      <c r="BP3" s="16"/>
      <c r="BR3" s="16">
        <f>BL3+1</f>
        <v>11</v>
      </c>
      <c r="BS3" s="16"/>
      <c r="BT3" s="16"/>
      <c r="BU3" s="16"/>
      <c r="BV3" s="16"/>
      <c r="BX3" s="16">
        <f>BR3+1</f>
        <v>12</v>
      </c>
      <c r="BY3" s="16"/>
      <c r="BZ3" s="16"/>
      <c r="CA3" s="16"/>
      <c r="CB3" s="16"/>
      <c r="CD3" s="16">
        <f>BX3+1</f>
        <v>13</v>
      </c>
      <c r="CE3" s="16"/>
      <c r="CF3" s="16"/>
      <c r="CG3" s="16"/>
      <c r="CH3" s="16"/>
      <c r="CJ3" s="16">
        <f>CD3+1</f>
        <v>14</v>
      </c>
      <c r="CK3" s="16"/>
      <c r="CL3" s="16"/>
      <c r="CM3" s="16"/>
      <c r="CN3" s="16"/>
      <c r="CP3" s="16">
        <f>CJ3+1</f>
        <v>15</v>
      </c>
      <c r="CQ3" s="16"/>
      <c r="CR3" s="16"/>
      <c r="CS3" s="16"/>
      <c r="CT3" s="16"/>
      <c r="CV3" s="16">
        <f>CP3+1</f>
        <v>16</v>
      </c>
      <c r="CW3" s="16"/>
      <c r="CX3" s="16"/>
      <c r="CY3" s="16"/>
      <c r="CZ3" s="16"/>
      <c r="DB3" s="16">
        <f>CV3+1</f>
        <v>17</v>
      </c>
      <c r="DC3" s="16"/>
      <c r="DD3" s="16"/>
      <c r="DE3" s="16"/>
      <c r="DF3" s="16"/>
      <c r="DH3" s="16">
        <f>DB3+1</f>
        <v>18</v>
      </c>
      <c r="DI3" s="16"/>
      <c r="DJ3" s="16"/>
      <c r="DK3" s="16"/>
      <c r="DL3" s="16"/>
      <c r="DN3" s="16">
        <f>DH3+1</f>
        <v>19</v>
      </c>
      <c r="DO3" s="16"/>
      <c r="DP3" s="16"/>
      <c r="DQ3" s="16"/>
      <c r="DR3" s="16"/>
      <c r="DT3" s="16">
        <f>DN3+1</f>
        <v>20</v>
      </c>
      <c r="DU3" s="16"/>
      <c r="DV3" s="16"/>
      <c r="DW3" s="16"/>
      <c r="DX3" s="16"/>
      <c r="DZ3" s="16">
        <f>DT3+1</f>
        <v>21</v>
      </c>
      <c r="EA3" s="16"/>
      <c r="EB3" s="16"/>
      <c r="EC3" s="16"/>
      <c r="ED3" s="16"/>
      <c r="EF3" s="16">
        <f>DZ3+1</f>
        <v>22</v>
      </c>
      <c r="EG3" s="16"/>
      <c r="EH3" s="16"/>
      <c r="EI3" s="16"/>
      <c r="EJ3" s="16"/>
      <c r="EL3" s="16">
        <f>EF3+1</f>
        <v>23</v>
      </c>
      <c r="EM3" s="16"/>
      <c r="EN3" s="16"/>
      <c r="EO3" s="16"/>
      <c r="EP3" s="16"/>
      <c r="ER3" s="16">
        <f>EL3+1</f>
        <v>24</v>
      </c>
      <c r="ES3" s="16"/>
      <c r="ET3" s="16"/>
      <c r="EU3" s="16"/>
      <c r="EV3" s="16"/>
      <c r="EX3" s="16">
        <f>ER3+1</f>
        <v>25</v>
      </c>
      <c r="EY3" s="16"/>
      <c r="EZ3" s="16"/>
      <c r="FA3" s="16"/>
      <c r="FB3" s="16"/>
      <c r="FD3" s="16">
        <f>EX3+1</f>
        <v>26</v>
      </c>
      <c r="FE3" s="16"/>
      <c r="FF3" s="16"/>
      <c r="FG3" s="16"/>
      <c r="FH3" s="16"/>
      <c r="FI3" s="16">
        <f>FC3+1</f>
        <v>1</v>
      </c>
      <c r="FJ3" s="16"/>
      <c r="FK3" s="16"/>
      <c r="FL3" s="16"/>
      <c r="FM3" s="16"/>
      <c r="FN3" s="1"/>
      <c r="FP3" s="1"/>
      <c r="FQ3" s="1"/>
      <c r="FR3" s="1"/>
      <c r="FS3" s="1"/>
      <c r="FT3" s="1"/>
      <c r="FV3" s="1"/>
      <c r="FW3" s="1"/>
      <c r="FX3" s="1"/>
      <c r="FY3" s="1"/>
      <c r="FZ3" s="1"/>
      <c r="GB3" s="1"/>
      <c r="GC3" s="1"/>
      <c r="GD3" s="1"/>
      <c r="GE3" s="1"/>
      <c r="GF3" s="1"/>
      <c r="GH3" s="1"/>
      <c r="GI3" s="1"/>
      <c r="GJ3" s="1"/>
      <c r="GK3" s="1"/>
      <c r="GL3" s="1"/>
      <c r="GN3" s="1"/>
      <c r="GO3" s="1"/>
      <c r="GP3" s="1"/>
      <c r="GQ3" s="1"/>
      <c r="GR3" s="1"/>
    </row>
    <row r="4" spans="1:200" x14ac:dyDescent="0.35">
      <c r="D4">
        <f>SUMPRODUCT(D10:D12,H8:H10)</f>
        <v>3.549551285045716</v>
      </c>
      <c r="E4">
        <f>SUMPRODUCT(E10:E12,H8:H10)</f>
        <v>7.5163402509955866</v>
      </c>
      <c r="F4">
        <f>SUMPRODUCT(F10:F12,H8:H10)</f>
        <v>18.945240834486071</v>
      </c>
      <c r="H4">
        <f>AVERAGE((H15:H34))</f>
        <v>47.043960370339377</v>
      </c>
      <c r="J4">
        <f>SUMPRODUCT(J10:J12,N8:N10)</f>
        <v>-3.5846134570977739E-2</v>
      </c>
      <c r="K4">
        <f>SUMPRODUCT(K10:K12,N8:N10)</f>
        <v>0.95831150396465148</v>
      </c>
      <c r="L4">
        <f>SUMPRODUCT(L10:L12,N8:N10)</f>
        <v>3.0650005497155752</v>
      </c>
      <c r="N4">
        <f>AVERAGE((N15:N34))</f>
        <v>1.5919438508118298</v>
      </c>
      <c r="P4">
        <f>SUMPRODUCT(P10:P12,T8:T10)</f>
        <v>13.104148788901869</v>
      </c>
      <c r="Q4">
        <f>SUMPRODUCT(Q10:Q12,T8:T10)</f>
        <v>11.828526876515424</v>
      </c>
      <c r="R4">
        <f>SUMPRODUCT(R10:R12,T8:T10)</f>
        <v>59.80420001709242</v>
      </c>
      <c r="T4">
        <f>AVERAGE((T15:T34))</f>
        <v>80.796039448122187</v>
      </c>
      <c r="V4">
        <f>SUMPRODUCT(V10:V12,Z8:Z10)</f>
        <v>2.218555802881184</v>
      </c>
      <c r="W4">
        <f>SUMPRODUCT(W10:W12,Z8:Z10)</f>
        <v>1.6795785285446563E-2</v>
      </c>
      <c r="X4">
        <f>SUMPRODUCT(X10:X12,Z8:Z10)</f>
        <v>19.489362488909336</v>
      </c>
      <c r="Z4">
        <f>AVERAGE((Z15:Z34))</f>
        <v>46.136266104796256</v>
      </c>
      <c r="AB4">
        <f>SUMPRODUCT(AB10:AB12,AF8:AF10)</f>
        <v>-0.29533876602997466</v>
      </c>
      <c r="AC4">
        <f>SUMPRODUCT(AC10:AC12,AF8:AF10)</f>
        <v>3.9468965324045868E-2</v>
      </c>
      <c r="AD4">
        <f>SUMPRODUCT(AD10:AD12,AF8:AF10)</f>
        <v>3.0844498992317844</v>
      </c>
      <c r="AF4">
        <f>AVERAGE((AF15:AF34))</f>
        <v>3.12758898838148</v>
      </c>
      <c r="AH4">
        <f>SUMPRODUCT(AH10:AH12,AL8:AL10)</f>
        <v>8.7192820443763921</v>
      </c>
      <c r="AI4">
        <f>SUMPRODUCT(AI10:AI12,AL8:AL10)</f>
        <v>2.1330984471118839</v>
      </c>
      <c r="AJ4">
        <f>SUMPRODUCT(AJ10:AJ12,AL8:AL10)</f>
        <v>64.764965360461773</v>
      </c>
      <c r="AL4">
        <f>AVERAGE((AL15:AL34))</f>
        <v>83.773072158324794</v>
      </c>
      <c r="AN4">
        <f>SUMPRODUCT(AN10:AN12,AR8:AR10)</f>
        <v>2.1700872040865633</v>
      </c>
      <c r="AO4">
        <f>SUMPRODUCT(AO10:AO12,AR8:AR10)</f>
        <v>-6.3221335755056352</v>
      </c>
      <c r="AP4">
        <f>SUMPRODUCT(AP10:AP12,AR8:AR10)</f>
        <v>19.424589059786655</v>
      </c>
      <c r="AR4">
        <f>AVERAGE((AR15:AR34))</f>
        <v>45.29512404967371</v>
      </c>
      <c r="AT4">
        <f>SUMPRODUCT(AT10:AT12,AX8:AX10)</f>
        <v>-0.21859209791585243</v>
      </c>
      <c r="AU4">
        <f>SUMPRODUCT(AU10:AU12,AX8:AX10)</f>
        <v>3.4185081846923495</v>
      </c>
      <c r="AV4">
        <f>SUMPRODUCT(AV10:AV12,AX8:AX10)</f>
        <v>3.0916811562121946</v>
      </c>
      <c r="AX4">
        <f>AVERAGE((AX15:AX34))</f>
        <v>2.6145590353331634</v>
      </c>
      <c r="AZ4">
        <f>SUMPRODUCT(AZ10:AZ12,BD8:BD10)</f>
        <v>11.219617337895141</v>
      </c>
      <c r="BA4">
        <f>SUMPRODUCT(BA10:BA12,BD8:BD10)</f>
        <v>-20.293594348009265</v>
      </c>
      <c r="BB4">
        <f>SUMPRODUCT(BB10:BB12,BD8:BD10)</f>
        <v>50.430643485762033</v>
      </c>
      <c r="BD4">
        <f>AVERAGE((BD15:BD34))</f>
        <v>87.302689492857496</v>
      </c>
      <c r="BF4">
        <f>SUMPRODUCT(BF10:BF12,BJ8:BJ10)</f>
        <v>0.29303903642143858</v>
      </c>
      <c r="BG4">
        <f>SUMPRODUCT(BG10:BG12,BJ8:BJ10)</f>
        <v>7.0018566140857246</v>
      </c>
      <c r="BH4">
        <f>SUMPRODUCT(BH10:BH12,BJ8:BJ10)</f>
        <v>19.921195932385658</v>
      </c>
      <c r="BJ4">
        <f>AVERAGE((BJ15:BJ34))</f>
        <v>46.290212168258037</v>
      </c>
      <c r="BL4">
        <f>SUMPRODUCT(BL10:BL12,BP8:BP10)</f>
        <v>-6.4492182580955237E-3</v>
      </c>
      <c r="BM4">
        <f>SUMPRODUCT(BM10:BM12,BP8:BP10)</f>
        <v>0.94510801611089867</v>
      </c>
      <c r="BN4">
        <f>SUMPRODUCT(BN10:BN12,BP8:BP10)</f>
        <v>3.0655446301840925</v>
      </c>
      <c r="BP4">
        <f>AVERAGE((BP15:BP34))</f>
        <v>1.6201583032864089</v>
      </c>
      <c r="BR4">
        <f>SUMPRODUCT(BR10:BR12,BV8:BV10)</f>
        <v>1.3594915979947433</v>
      </c>
      <c r="BS4">
        <f>SUMPRODUCT(BS10:BS12,BV8:BV10)</f>
        <v>10.954879553062586</v>
      </c>
      <c r="BT4">
        <f>SUMPRODUCT(BT10:BT12,BV8:BV10)</f>
        <v>57.873711916108093</v>
      </c>
      <c r="BV4">
        <f>AVERAGE((BV15:BV34))</f>
        <v>91.068059065909921</v>
      </c>
      <c r="BX4">
        <f>SUMPRODUCT(BX10:BX12,CB8:CB10)</f>
        <v>8.174130703160265E-2</v>
      </c>
      <c r="BY4">
        <f>SUMPRODUCT(BY10:BY12,CB8:CB10)</f>
        <v>0.5061594553685218</v>
      </c>
      <c r="BZ4">
        <f>SUMPRODUCT(BZ10:BZ12,CB8:CB10)</f>
        <v>20.067440417151367</v>
      </c>
      <c r="CB4">
        <f>AVERAGE((CB15:CB34))</f>
        <v>45.766259109840021</v>
      </c>
      <c r="CD4">
        <f>SUMPRODUCT(CD10:CD12,CH8:CH10)</f>
        <v>-3.3465915880264152E-2</v>
      </c>
      <c r="CE4">
        <f>SUMPRODUCT(CE10:CE12,CH8:CH10)</f>
        <v>2.2877025132723716E-2</v>
      </c>
      <c r="CF4">
        <f>SUMPRODUCT(CF10:CF12,CH8:CH10)</f>
        <v>3.0798970201931737</v>
      </c>
      <c r="CH4">
        <f>AVERAGE((CH15:CH34))</f>
        <v>3.1201942703210412</v>
      </c>
      <c r="CJ4">
        <f>SUMPRODUCT(CJ10:CJ12,CN8:CN10)</f>
        <v>0.58626856353508439</v>
      </c>
      <c r="CK4">
        <f>SUMPRODUCT(CK10:CK12,CN8:CN10)</f>
        <v>3.9099562557938166</v>
      </c>
      <c r="CL4">
        <f>SUMPRODUCT(CL10:CL12,CN8:CN10)</f>
        <v>74.855739478349165</v>
      </c>
      <c r="CN4">
        <f>AVERAGE((CN15:CN34))</f>
        <v>85.952562366872797</v>
      </c>
      <c r="CP4">
        <f>SUMPRODUCT(CP10:CP12,CT8:CT10)</f>
        <v>0.1250377336200672</v>
      </c>
      <c r="CQ4">
        <f>SUMPRODUCT(CQ10:CQ12,CT8:CT10)</f>
        <v>-7.0534999230150923</v>
      </c>
      <c r="CR4">
        <f>SUMPRODUCT(CR10:CR12,CT8:CT10)</f>
        <v>20.252120280927656</v>
      </c>
      <c r="CT4">
        <f>AVERAGE((CT15:CT34))</f>
        <v>44.954783113896916</v>
      </c>
      <c r="CV4">
        <f>SUMPRODUCT(CV10:CV12,CZ8:CZ10)</f>
        <v>-2.5110078583087558E-2</v>
      </c>
      <c r="CW4">
        <f>SUMPRODUCT(CW10:CW12,CZ8:CZ10)</f>
        <v>3.2733985426901953</v>
      </c>
      <c r="CX4">
        <f>SUMPRODUCT(CX10:CX12,CZ8:CZ10)</f>
        <v>3.0865764805302582</v>
      </c>
      <c r="CZ4">
        <f>AVERAGE((CZ15:CZ34))</f>
        <v>2.6554830413759314</v>
      </c>
      <c r="DB4">
        <f>SUMPRODUCT(DB10:DB12,DF8:DF10)</f>
        <v>1.1068810210084734</v>
      </c>
      <c r="DC4">
        <f>SUMPRODUCT(DC10:DC12,DF8:DF10)</f>
        <v>-22.410048254944158</v>
      </c>
      <c r="DD4">
        <f>SUMPRODUCT(DD10:DD12,DF8:DF10)</f>
        <v>50.258009546617942</v>
      </c>
      <c r="DF4">
        <f>AVERAGE((DF15:DF34))</f>
        <v>92.666768148181376</v>
      </c>
      <c r="DH4">
        <f>SUMPRODUCT(DH10:DH12,DL8:DL10)</f>
        <v>116.17596661203669</v>
      </c>
      <c r="DI4">
        <f>SUMPRODUCT(DI10:DI12,DL8:DL10)</f>
        <v>4.3895978726454512</v>
      </c>
      <c r="DJ4">
        <f>SUMPRODUCT(DJ10:DJ12,DL8:DL10)</f>
        <v>16.242246403746929</v>
      </c>
      <c r="DL4">
        <f>AVERAGE((DL15:DL34))</f>
        <v>39.490924730036326</v>
      </c>
      <c r="DN4">
        <f>SUMPRODUCT(DN10:DN12,DR8:DR10)</f>
        <v>9.985903927175741</v>
      </c>
      <c r="DO4">
        <f>SUMPRODUCT(DO10:DO12,DR8:DR10)</f>
        <v>0.97501435877045894</v>
      </c>
      <c r="DP4">
        <f>SUMPRODUCT(DP10:DP12,DR8:DR10)</f>
        <v>3.0012861940000075</v>
      </c>
      <c r="DR4">
        <f>AVERAGE((DR15:DR34))</f>
        <v>0.25273833530673362</v>
      </c>
      <c r="DT4">
        <f>SUMPRODUCT(DT10:DT12,DX8:DX10)</f>
        <v>290.67346391351117</v>
      </c>
      <c r="DU4">
        <f>SUMPRODUCT(DU10:DU12,DX8:DX10)</f>
        <v>2.0834703411357625</v>
      </c>
      <c r="DV4">
        <f>SUMPRODUCT(DV10:DV12,DX8:DX10)</f>
        <v>49.17452425274719</v>
      </c>
      <c r="DX4">
        <f>AVERAGE((DX15:DX34))</f>
        <v>56.871151326372626</v>
      </c>
      <c r="DZ4">
        <f>SUMPRODUCT(DZ10:DZ12,ED8:ED10)</f>
        <v>123.30918786607958</v>
      </c>
      <c r="EA4">
        <f>SUMPRODUCT(EA10:EA12,ED8:ED10)</f>
        <v>-0.12104673762787987</v>
      </c>
      <c r="EB4">
        <f>SUMPRODUCT(EB10:EB12,ED8:ED10)</f>
        <v>15.898062158157654</v>
      </c>
      <c r="ED4">
        <f>AVERAGE((ED15:ED34))</f>
        <v>41.337993951257623</v>
      </c>
      <c r="EF4">
        <f>SUMPRODUCT(EF10:EF12,EJ8:EJ10)</f>
        <v>11.248136388869739</v>
      </c>
      <c r="EG4">
        <f>SUMPRODUCT(EG10:EG12,EJ8:EJ10)</f>
        <v>-0.10329854383523385</v>
      </c>
      <c r="EH4">
        <f>SUMPRODUCT(EH10:EH12,EJ8:EJ10)</f>
        <v>3.0090575997736604</v>
      </c>
      <c r="EJ4">
        <f>AVERAGE((EJ15:EJ34))</f>
        <v>2.5568775734952189</v>
      </c>
      <c r="EL4">
        <f>SUMPRODUCT(EL10:EL12,EP8:EP10)</f>
        <v>264.97063176027899</v>
      </c>
      <c r="EM4">
        <f>SUMPRODUCT(EM10:EM12,EP8:EP10)</f>
        <v>1.5439677615240135</v>
      </c>
      <c r="EN4">
        <f>SUMPRODUCT(EN10:EN12,EP8:EP10)</f>
        <v>53.477529408238361</v>
      </c>
      <c r="EP4">
        <f>AVERAGE((EP15:EP34))</f>
        <v>59.673143109303012</v>
      </c>
      <c r="ER4">
        <f>SUMPRODUCT(ER10:ER12,EV8:EV10)</f>
        <v>121.56488936563272</v>
      </c>
      <c r="ES4">
        <f>SUMPRODUCT(ES10:ES12,EV8:EV10)</f>
        <v>-2.0601377646117882</v>
      </c>
      <c r="ET4">
        <f>SUMPRODUCT(ET10:ET12,EV8:EV10)</f>
        <v>15.815786002958532</v>
      </c>
      <c r="EV4">
        <f>AVERAGE((EV15:EV34))</f>
        <v>41.851041213355415</v>
      </c>
      <c r="EX4">
        <f>SUMPRODUCT(EX10:EX12,FB8:FB10)</f>
        <v>10.749748705241473</v>
      </c>
      <c r="EY4">
        <f>SUMPRODUCT(EY10:EY12,FB8:FB10)</f>
        <v>3.9953391451800684</v>
      </c>
      <c r="EZ4">
        <f>SUMPRODUCT(EZ10:EZ12,FB8:FB10)</f>
        <v>3.0093020001190309</v>
      </c>
      <c r="FB4">
        <f>AVERAGE((FB15:FB34))</f>
        <v>1.7796477064863467</v>
      </c>
      <c r="FD4">
        <f>SUMPRODUCT(FD10:FD12,FH8:FH10)</f>
        <v>289.48483510401661</v>
      </c>
      <c r="FE4">
        <f>SUMPRODUCT(FE10:FE12,FH8:FH10)</f>
        <v>-7.120540740554409</v>
      </c>
      <c r="FF4">
        <f>SUMPRODUCT(FF10:FF12,FH8:FH10)</f>
        <v>46.126175377709899</v>
      </c>
      <c r="FH4">
        <f>AVERAGE((FH15:FH34))</f>
        <v>58.957810325184155</v>
      </c>
    </row>
    <row r="6" spans="1:200" x14ac:dyDescent="0.35">
      <c r="D6">
        <f>SUMPRODUCT(D15:D34,D15:D34)</f>
        <v>876</v>
      </c>
      <c r="E6">
        <f>SUMPRODUCT(D15:D34,E15:E34)</f>
        <v>-121</v>
      </c>
      <c r="F6">
        <f>SUMPRODUCT(D15:D34,F15:F34)</f>
        <v>437</v>
      </c>
      <c r="J6">
        <f>SUMPRODUCT(J15:J34,J15:J34)</f>
        <v>876</v>
      </c>
      <c r="K6">
        <f>SUMPRODUCT(J15:J34,K15:K34)</f>
        <v>-121</v>
      </c>
      <c r="L6">
        <f>SUMPRODUCT(J15:J34,L15:L34)</f>
        <v>3467</v>
      </c>
      <c r="P6">
        <f>SUMPRODUCT(P15:P34,P15:P34)</f>
        <v>876</v>
      </c>
      <c r="Q6">
        <f>SUMPRODUCT(P15:P34,Q15:Q34)</f>
        <v>-121</v>
      </c>
      <c r="R6">
        <f>SUMPRODUCT(P15:P34,R15:R34)</f>
        <v>7.2071428571428555</v>
      </c>
      <c r="V6">
        <f>SUMPRODUCT(V15:V34,V15:V34)</f>
        <v>876</v>
      </c>
      <c r="W6">
        <f>SUMPRODUCT(V15:V34,W15:W34)</f>
        <v>1113</v>
      </c>
      <c r="X6">
        <f>SUMPRODUCT(V15:V34,X15:X34)</f>
        <v>437</v>
      </c>
      <c r="AB6">
        <f>SUMPRODUCT(AB15:AB34,AB15:AB34)</f>
        <v>876</v>
      </c>
      <c r="AC6">
        <f>SUMPRODUCT(AB15:AB34,AC15:AC34)</f>
        <v>1113</v>
      </c>
      <c r="AD6">
        <f>SUMPRODUCT(AB15:AB34,AD15:AD34)</f>
        <v>3467</v>
      </c>
      <c r="AH6">
        <f>SUMPRODUCT(AH15:AH34,AH15:AH34)</f>
        <v>876</v>
      </c>
      <c r="AI6">
        <f>SUMPRODUCT(AH15:AH34,AI15:AI34)</f>
        <v>1113</v>
      </c>
      <c r="AJ6">
        <f>SUMPRODUCT(AH15:AH34,AJ15:AJ34)</f>
        <v>7.2071428571428555</v>
      </c>
      <c r="AN6">
        <f>SUMPRODUCT(AN15:AN34,AN15:AN34)</f>
        <v>876</v>
      </c>
      <c r="AO6">
        <f>SUMPRODUCT(AN15:AN34,AO15:AO34)</f>
        <v>-14.150000000000002</v>
      </c>
      <c r="AP6">
        <f>SUMPRODUCT(AN15:AN34,AP15:AP34)</f>
        <v>437</v>
      </c>
      <c r="AT6">
        <f>SUMPRODUCT(AT15:AT34,AT15:AT34)</f>
        <v>876</v>
      </c>
      <c r="AU6">
        <f>SUMPRODUCT(AT15:AT34,AU15:AU34)</f>
        <v>-14.150000000000002</v>
      </c>
      <c r="AV6">
        <f>SUMPRODUCT(AT15:AT34,AV15:AV34)</f>
        <v>3467</v>
      </c>
      <c r="AZ6">
        <f>SUMPRODUCT(AZ15:AZ34,AZ15:AZ34)</f>
        <v>876</v>
      </c>
      <c r="BA6">
        <f>SUMPRODUCT(AZ15:AZ34,BA15:BA34)</f>
        <v>-14.150000000000002</v>
      </c>
      <c r="BB6">
        <f>SUMPRODUCT(AZ15:AZ34,BB15:BB34)</f>
        <v>7.2071428571428555</v>
      </c>
      <c r="BF6">
        <f>SUMPRODUCT(BF15:BF34,BF15:BF34)</f>
        <v>55128</v>
      </c>
      <c r="BG6">
        <f>SUMPRODUCT(BF15:BF34,BG15:BG34)</f>
        <v>-1049</v>
      </c>
      <c r="BH6">
        <f>SUMPRODUCT(BF15:BF34,BH15:BH34)</f>
        <v>2953</v>
      </c>
      <c r="BL6">
        <f>SUMPRODUCT(BL15:BL34,BL15:BL34)</f>
        <v>55128</v>
      </c>
      <c r="BM6">
        <f>SUMPRODUCT(BL15:BL34,BM15:BM34)</f>
        <v>-1049</v>
      </c>
      <c r="BN6">
        <f>SUMPRODUCT(BL15:BL34,BN15:BN34)</f>
        <v>22503</v>
      </c>
      <c r="BR6">
        <f>SUMPRODUCT(BR15:BR34,BR15:BR34)</f>
        <v>55128</v>
      </c>
      <c r="BS6">
        <f>SUMPRODUCT(BR15:BR34,BS15:BS34)</f>
        <v>-1049</v>
      </c>
      <c r="BT6">
        <f>SUMPRODUCT(BR15:BR34,BT15:BT34)</f>
        <v>72.271428571428572</v>
      </c>
      <c r="BX6">
        <f>SUMPRODUCT(BX15:BX34,BX15:BX34)</f>
        <v>55128</v>
      </c>
      <c r="BY6">
        <f>SUMPRODUCT(BX15:BX34,BY15:BY34)</f>
        <v>7649</v>
      </c>
      <c r="BZ6">
        <f>SUMPRODUCT(BX15:BX34,BZ15:BZ34)</f>
        <v>2953</v>
      </c>
      <c r="CD6">
        <f>SUMPRODUCT(CD15:CD34,CD15:CD34)</f>
        <v>55128</v>
      </c>
      <c r="CE6">
        <f>SUMPRODUCT(CD15:CD34,CE15:CE34)</f>
        <v>7649</v>
      </c>
      <c r="CF6">
        <f>SUMPRODUCT(CD15:CD34,CF15:CF34)</f>
        <v>22503</v>
      </c>
      <c r="CJ6">
        <f>SUMPRODUCT(CJ15:CJ34,CJ15:CJ34)</f>
        <v>55128</v>
      </c>
      <c r="CK6">
        <f>SUMPRODUCT(CJ15:CJ34,CK15:CK34)</f>
        <v>7649</v>
      </c>
      <c r="CL6">
        <f>SUMPRODUCT(CJ15:CJ34,CL15:CL34)</f>
        <v>72.271428571428572</v>
      </c>
      <c r="CP6">
        <f>SUMPRODUCT(CP15:CP34,CP15:CP34)</f>
        <v>55128</v>
      </c>
      <c r="CQ6">
        <f>SUMPRODUCT(CP15:CP34,CQ15:CQ34)</f>
        <v>-133.18333333333334</v>
      </c>
      <c r="CR6">
        <f>SUMPRODUCT(CP15:CP34,CR15:CR34)</f>
        <v>2953</v>
      </c>
      <c r="CV6">
        <f>SUMPRODUCT(CV15:CV34,CV15:CV34)</f>
        <v>55128</v>
      </c>
      <c r="CW6">
        <f>SUMPRODUCT(CV15:CV34,CW15:CW34)</f>
        <v>-133.18333333333334</v>
      </c>
      <c r="CX6">
        <f>SUMPRODUCT(CV15:CV34,CX15:CX34)</f>
        <v>22503</v>
      </c>
      <c r="DB6">
        <f>SUMPRODUCT(DB15:DB34,DB15:DB34)</f>
        <v>55128</v>
      </c>
      <c r="DC6">
        <f>SUMPRODUCT(DB15:DB34,DC15:DC34)</f>
        <v>-133.18333333333334</v>
      </c>
      <c r="DD6">
        <f>SUMPRODUCT(DB15:DB34,DD15:DD34)</f>
        <v>72.271428571428572</v>
      </c>
      <c r="DH6">
        <f>SUMPRODUCT(DH15:DH34,DH15:DH34)</f>
        <v>2.5796674225245653</v>
      </c>
      <c r="DI6">
        <f>SUMPRODUCT(DH15:DH34,DI15:DI34)</f>
        <v>0.75793650793650813</v>
      </c>
      <c r="DJ6">
        <f>SUMPRODUCT(DH15:DH34,DJ15:DJ34)</f>
        <v>28.68253968253968</v>
      </c>
      <c r="DN6">
        <f>SUMPRODUCT(DN15:DN34,DN15:DN34)</f>
        <v>2.5796674225245653</v>
      </c>
      <c r="DO6">
        <f>SUMPRODUCT(DN15:DN34,DO15:DO34)</f>
        <v>0.75793650793650813</v>
      </c>
      <c r="DP6">
        <f>SUMPRODUCT(DN15:DN34,DP15:DP34)</f>
        <v>247.3579365079365</v>
      </c>
      <c r="DT6">
        <f>SUMPRODUCT(DT15:DT34,DT15:DT34)</f>
        <v>2.5796674225245653</v>
      </c>
      <c r="DU6">
        <f>SUMPRODUCT(DT15:DT34,DU15:DU34)</f>
        <v>0.75793650793650813</v>
      </c>
      <c r="DV6">
        <f>SUMPRODUCT(DT15:DT34,DV15:DV34)</f>
        <v>0.35529100529100532</v>
      </c>
      <c r="DZ6">
        <f>SUMPRODUCT(DZ15:DZ34,DZ15:DZ34)</f>
        <v>2.5796674225245653</v>
      </c>
      <c r="EA6">
        <f>SUMPRODUCT(DZ15:DZ34,EA15:EA34)</f>
        <v>42.976984126984121</v>
      </c>
      <c r="EB6">
        <f>SUMPRODUCT(DZ15:DZ34,EB15:EB34)</f>
        <v>28.68253968253968</v>
      </c>
      <c r="EF6">
        <f>SUMPRODUCT(EF15:EF34,EF15:EF34)</f>
        <v>2.5796674225245653</v>
      </c>
      <c r="EG6">
        <f>SUMPRODUCT(EF15:EF34,EG15:EG34)</f>
        <v>42.976984126984121</v>
      </c>
      <c r="EH6">
        <f>SUMPRODUCT(EF15:EF34,EH15:EH34)</f>
        <v>247.3579365079365</v>
      </c>
      <c r="EL6">
        <f>SUMPRODUCT(EL15:EL34,EL15:EL34)</f>
        <v>2.5796674225245653</v>
      </c>
      <c r="EM6">
        <f>SUMPRODUCT(EL15:EL34,EM15:EM34)</f>
        <v>42.976984126984121</v>
      </c>
      <c r="EN6">
        <f>SUMPRODUCT(EL15:EL34,EN15:EN34)</f>
        <v>0.35529100529100532</v>
      </c>
      <c r="ER6">
        <f>SUMPRODUCT(ER15:ER34,ER15:ER34)</f>
        <v>2.5796674225245653</v>
      </c>
      <c r="ES6">
        <f>SUMPRODUCT(ER15:ER34,ES15:ES34)</f>
        <v>-0.8044973544973546</v>
      </c>
      <c r="ET6">
        <f>SUMPRODUCT(ER15:ER34,ET15:ET34)</f>
        <v>28.68253968253968</v>
      </c>
      <c r="EX6">
        <f>SUMPRODUCT(EX15:EX34,EX15:EX34)</f>
        <v>2.5796674225245653</v>
      </c>
      <c r="EY6">
        <f>SUMPRODUCT(EX15:EX34,EY15:EY34)</f>
        <v>-0.8044973544973546</v>
      </c>
      <c r="EZ6">
        <f>SUMPRODUCT(EX15:EX34,EZ15:EZ34)</f>
        <v>247.3579365079365</v>
      </c>
      <c r="FD6">
        <f>SUMPRODUCT(FD15:FD34,FD15:FD34)</f>
        <v>2.5796674225245653</v>
      </c>
      <c r="FE6">
        <f>SUMPRODUCT(FD15:FD34,FE15:FE34)</f>
        <v>-0.8044973544973546</v>
      </c>
      <c r="FF6">
        <f>SUMPRODUCT(FD15:FD34,FF15:FF34)</f>
        <v>0.35529100529100532</v>
      </c>
    </row>
    <row r="7" spans="1:200" x14ac:dyDescent="0.35">
      <c r="A7">
        <v>3</v>
      </c>
      <c r="D7">
        <f>E6</f>
        <v>-121</v>
      </c>
      <c r="E7">
        <f>SUMPRODUCT(E15:E34,E15:E34)</f>
        <v>188</v>
      </c>
      <c r="F7">
        <f>SUMPRODUCT(E15:E34,F15:F34)</f>
        <v>-26</v>
      </c>
      <c r="J7">
        <f>K6</f>
        <v>-121</v>
      </c>
      <c r="K7">
        <f>SUMPRODUCT(K15:K34,K15:K34)</f>
        <v>188</v>
      </c>
      <c r="L7">
        <f>SUMPRODUCT(K15:K34,L15:L34)</f>
        <v>100</v>
      </c>
      <c r="P7">
        <f>Q6</f>
        <v>-121</v>
      </c>
      <c r="Q7">
        <f>SUMPRODUCT(Q15:Q34,Q15:Q34)</f>
        <v>188</v>
      </c>
      <c r="R7">
        <f>SUMPRODUCT(Q15:Q34,R15:R34)</f>
        <v>-2.4607142857142854</v>
      </c>
      <c r="V7">
        <f>W6</f>
        <v>1113</v>
      </c>
      <c r="W7">
        <f>SUMPRODUCT(W15:W34,W15:W34)</f>
        <v>2972</v>
      </c>
      <c r="X7">
        <f>SUMPRODUCT(W15:W34,X15:X34)</f>
        <v>674</v>
      </c>
      <c r="AB7">
        <f>AC6</f>
        <v>1113</v>
      </c>
      <c r="AC7">
        <f>SUMPRODUCT(AC15:AC34,AC15:AC34)</f>
        <v>2972</v>
      </c>
      <c r="AD7">
        <f>SUMPRODUCT(AC15:AC34,AD15:AD34)</f>
        <v>5144</v>
      </c>
      <c r="AH7">
        <f>AI6</f>
        <v>1113</v>
      </c>
      <c r="AI7">
        <f>SUMPRODUCT(AI15:AI34,AI15:AI34)</f>
        <v>2972</v>
      </c>
      <c r="AJ7">
        <f>SUMPRODUCT(AI15:AI34,AJ15:AJ34)</f>
        <v>-6.0083333333333346</v>
      </c>
      <c r="AN7">
        <f>AO6</f>
        <v>-14.150000000000002</v>
      </c>
      <c r="AO7">
        <f>SUMPRODUCT(AO15:AO34,AO15:AO34)</f>
        <v>5.4116666666666662</v>
      </c>
      <c r="AP7">
        <f>SUMPRODUCT(AO15:AO34,AP15:AP34)</f>
        <v>-12.2</v>
      </c>
      <c r="AT7">
        <f>AU6</f>
        <v>-14.150000000000002</v>
      </c>
      <c r="AU7">
        <f>SUMPRODUCT(AU15:AU34,AU15:AU34)</f>
        <v>5.4116666666666662</v>
      </c>
      <c r="AV7">
        <f>SUMPRODUCT(AU15:AU34,AV15:AV34)</f>
        <v>-104.63333333333334</v>
      </c>
      <c r="AZ7">
        <f>BA6</f>
        <v>-14.150000000000002</v>
      </c>
      <c r="BA7">
        <f>SUMPRODUCT(BA15:BA34,BA15:BA34)</f>
        <v>5.4116666666666662</v>
      </c>
      <c r="BB7">
        <f>SUMPRODUCT(BA15:BA34,BB15:BB34)</f>
        <v>-0.66071428571428581</v>
      </c>
      <c r="BF7">
        <f>BG6</f>
        <v>-1049</v>
      </c>
      <c r="BG7">
        <f>SUMPRODUCT(BG15:BG34,BG15:BG34)</f>
        <v>188</v>
      </c>
      <c r="BH7">
        <f>SUMPRODUCT(BG15:BG34,BH15:BH34)</f>
        <v>-26</v>
      </c>
      <c r="BL7">
        <f>BM6</f>
        <v>-1049</v>
      </c>
      <c r="BM7">
        <f>SUMPRODUCT(BM15:BM34,BM15:BM34)</f>
        <v>188</v>
      </c>
      <c r="BN7">
        <f>SUMPRODUCT(BM15:BM34,BN15:BN34)</f>
        <v>100</v>
      </c>
      <c r="BR7">
        <f>BS6</f>
        <v>-1049</v>
      </c>
      <c r="BS7">
        <f>SUMPRODUCT(BS15:BS34,BS15:BS34)</f>
        <v>188</v>
      </c>
      <c r="BT7">
        <f>SUMPRODUCT(BS15:BS34,BT15:BT34)</f>
        <v>-2.4607142857142854</v>
      </c>
      <c r="BX7">
        <f>BY6</f>
        <v>7649</v>
      </c>
      <c r="BY7">
        <f>SUMPRODUCT(BY15:BY34,BY15:BY34)</f>
        <v>2972</v>
      </c>
      <c r="BZ7">
        <f>SUMPRODUCT(BY15:BY34,BZ15:BZ34)</f>
        <v>674</v>
      </c>
      <c r="CD7">
        <f>CE6</f>
        <v>7649</v>
      </c>
      <c r="CE7">
        <f>SUMPRODUCT(CE15:CE34,CE15:CE34)</f>
        <v>2972</v>
      </c>
      <c r="CF7">
        <f>SUMPRODUCT(CE15:CE34,CF15:CF34)</f>
        <v>5144</v>
      </c>
      <c r="CJ7">
        <f>CK6</f>
        <v>7649</v>
      </c>
      <c r="CK7">
        <f>SUMPRODUCT(CK15:CK34,CK15:CK34)</f>
        <v>2972</v>
      </c>
      <c r="CL7">
        <f>SUMPRODUCT(CK15:CK34,CL15:CL34)</f>
        <v>-6.0083333333333346</v>
      </c>
      <c r="CP7">
        <f>CQ6</f>
        <v>-133.18333333333334</v>
      </c>
      <c r="CQ7">
        <f>SUMPRODUCT(CQ15:CQ34,CQ15:CQ34)</f>
        <v>5.4116666666666662</v>
      </c>
      <c r="CR7">
        <f>SUMPRODUCT(CQ15:CQ34,CR15:CR34)</f>
        <v>-12.2</v>
      </c>
      <c r="CV7">
        <f>CW6</f>
        <v>-133.18333333333334</v>
      </c>
      <c r="CW7">
        <f>SUMPRODUCT(CW15:CW34,CW15:CW34)</f>
        <v>5.4116666666666662</v>
      </c>
      <c r="CX7">
        <f>SUMPRODUCT(CW15:CW34,CX15:CX34)</f>
        <v>-104.63333333333334</v>
      </c>
      <c r="DB7">
        <f>DC6</f>
        <v>-133.18333333333334</v>
      </c>
      <c r="DC7">
        <f>SUMPRODUCT(DC15:DC34,DC15:DC34)</f>
        <v>5.4116666666666662</v>
      </c>
      <c r="DD7">
        <f>SUMPRODUCT(DC15:DC34,DD15:DD34)</f>
        <v>-0.66071428571428581</v>
      </c>
      <c r="DH7">
        <f>DI6</f>
        <v>0.75793650793650813</v>
      </c>
      <c r="DI7">
        <f>SUMPRODUCT(DI15:DI34,DI15:DI34)</f>
        <v>188</v>
      </c>
      <c r="DJ7">
        <f>SUMPRODUCT(DI15:DI34,DJ15:DJ34)</f>
        <v>-26</v>
      </c>
      <c r="DN7">
        <f>DO6</f>
        <v>0.75793650793650813</v>
      </c>
      <c r="DO7">
        <f>SUMPRODUCT(DO15:DO34,DO15:DO34)</f>
        <v>188</v>
      </c>
      <c r="DP7">
        <f>SUMPRODUCT(DO15:DO34,DP15:DP34)</f>
        <v>100</v>
      </c>
      <c r="DT7">
        <f>DU6</f>
        <v>0.75793650793650813</v>
      </c>
      <c r="DU7">
        <f>SUMPRODUCT(DU15:DU34,DU15:DU34)</f>
        <v>188</v>
      </c>
      <c r="DV7">
        <f>SUMPRODUCT(DU15:DU34,DV15:DV34)</f>
        <v>-2.4607142857142854</v>
      </c>
      <c r="DZ7">
        <f>EA6</f>
        <v>42.976984126984121</v>
      </c>
      <c r="EA7">
        <f>SUMPRODUCT(EA15:EA34,EA15:EA34)</f>
        <v>2972</v>
      </c>
      <c r="EB7">
        <f>SUMPRODUCT(EA15:EA34,EB15:EB34)</f>
        <v>674</v>
      </c>
      <c r="EF7">
        <f>EG6</f>
        <v>42.976984126984121</v>
      </c>
      <c r="EG7">
        <f>SUMPRODUCT(EG15:EG34,EG15:EG34)</f>
        <v>2972</v>
      </c>
      <c r="EH7">
        <f>SUMPRODUCT(EG15:EG34,EH15:EH34)</f>
        <v>5144</v>
      </c>
      <c r="EL7">
        <f>EM6</f>
        <v>42.976984126984121</v>
      </c>
      <c r="EM7">
        <f>SUMPRODUCT(EM15:EM34,EM15:EM34)</f>
        <v>2972</v>
      </c>
      <c r="EN7">
        <f>SUMPRODUCT(EM15:EM34,EN15:EN34)</f>
        <v>-6.0083333333333346</v>
      </c>
      <c r="ER7">
        <f>ES6</f>
        <v>-0.8044973544973546</v>
      </c>
      <c r="ES7">
        <f>SUMPRODUCT(ES15:ES34,ES15:ES34)</f>
        <v>5.4116666666666662</v>
      </c>
      <c r="ET7">
        <f>SUMPRODUCT(ES15:ES34,ET15:ET34)</f>
        <v>-12.2</v>
      </c>
      <c r="EX7">
        <f>EY6</f>
        <v>-0.8044973544973546</v>
      </c>
      <c r="EY7">
        <f>SUMPRODUCT(EY15:EY34,EY15:EY34)</f>
        <v>5.4116666666666662</v>
      </c>
      <c r="EZ7">
        <f>SUMPRODUCT(EY15:EY34,EZ15:EZ34)</f>
        <v>-104.63333333333334</v>
      </c>
      <c r="FD7">
        <f>FE6</f>
        <v>-0.8044973544973546</v>
      </c>
      <c r="FE7">
        <f>SUMPRODUCT(FE15:FE34,FE15:FE34)</f>
        <v>5.4116666666666662</v>
      </c>
      <c r="FF7">
        <f>SUMPRODUCT(FE15:FE34,FF15:FF34)</f>
        <v>-0.66071428571428581</v>
      </c>
    </row>
    <row r="8" spans="1:200" x14ac:dyDescent="0.35">
      <c r="D8">
        <f>F6</f>
        <v>437</v>
      </c>
      <c r="E8">
        <f>F7</f>
        <v>-26</v>
      </c>
      <c r="F8">
        <f>SUMPRODUCT(F15:F34,F15:F34)</f>
        <v>689</v>
      </c>
      <c r="H8">
        <f>SUMPRODUCT($B$15:$B$34,D15:D34)</f>
        <v>10479</v>
      </c>
      <c r="J8">
        <f>L6</f>
        <v>3467</v>
      </c>
      <c r="K8">
        <f>L7</f>
        <v>100</v>
      </c>
      <c r="L8">
        <f>SUMPRODUCT(L15:L34,L15:L34)</f>
        <v>40745</v>
      </c>
      <c r="N8">
        <f>SUMPRODUCT($B$15:$B$34,J15:J34)</f>
        <v>10479</v>
      </c>
      <c r="P8">
        <f>R6</f>
        <v>7.2071428571428555</v>
      </c>
      <c r="Q8">
        <f>R7</f>
        <v>-2.4607142857142854</v>
      </c>
      <c r="R8">
        <f>SUMPRODUCT(R15:R34,R15:R34)</f>
        <v>3.0866411564625849</v>
      </c>
      <c r="T8">
        <f>SUMPRODUCT($B$15:$B$34,P15:P34)</f>
        <v>10479</v>
      </c>
      <c r="V8">
        <f>X6</f>
        <v>437</v>
      </c>
      <c r="W8">
        <f>X7</f>
        <v>674</v>
      </c>
      <c r="X8">
        <f>SUMPRODUCT(X15:X34,X15:X34)</f>
        <v>689</v>
      </c>
      <c r="Z8">
        <f>SUMPRODUCT($B$15:$B$34,V15:V34)</f>
        <v>10479</v>
      </c>
      <c r="AB8">
        <f>AD6</f>
        <v>3467</v>
      </c>
      <c r="AC8">
        <f>AD7</f>
        <v>5144</v>
      </c>
      <c r="AD8">
        <f>SUMPRODUCT(AD15:AD34,AD15:AD34)</f>
        <v>40745</v>
      </c>
      <c r="AF8">
        <f>SUMPRODUCT($B$15:$B$34,AB15:AB34)</f>
        <v>10479</v>
      </c>
      <c r="AH8">
        <f>AJ6</f>
        <v>7.2071428571428555</v>
      </c>
      <c r="AI8">
        <f>AJ7</f>
        <v>-6.0083333333333346</v>
      </c>
      <c r="AJ8">
        <f>SUMPRODUCT(AJ15:AJ34,AJ15:AJ34)</f>
        <v>3.0866411564625849</v>
      </c>
      <c r="AL8">
        <f>SUMPRODUCT($B$15:$B$34,AH15:AH34)</f>
        <v>10479</v>
      </c>
      <c r="AN8">
        <f>AP6</f>
        <v>437</v>
      </c>
      <c r="AO8">
        <f>AP7</f>
        <v>-12.2</v>
      </c>
      <c r="AP8">
        <f>SUMPRODUCT(AP15:AP34,AP15:AP34)</f>
        <v>689</v>
      </c>
      <c r="AR8">
        <f>SUMPRODUCT($B$15:$B$34,AN15:AN34)</f>
        <v>10479</v>
      </c>
      <c r="AT8">
        <f>AV6</f>
        <v>3467</v>
      </c>
      <c r="AU8">
        <f>AV7</f>
        <v>-104.63333333333334</v>
      </c>
      <c r="AV8">
        <f>SUMPRODUCT(AV15:AV34,AV15:AV34)</f>
        <v>40745</v>
      </c>
      <c r="AX8">
        <f>SUMPRODUCT($B$15:$B$34,AT15:AT34)</f>
        <v>10479</v>
      </c>
      <c r="AZ8">
        <f>BB6</f>
        <v>7.2071428571428555</v>
      </c>
      <c r="BA8">
        <f>BB7</f>
        <v>-0.66071428571428581</v>
      </c>
      <c r="BB8">
        <f>SUMPRODUCT(BB15:BB34,BB15:BB34)</f>
        <v>3.0866411564625849</v>
      </c>
      <c r="BD8">
        <f>SUMPRODUCT($B$15:$B$34,AZ15:AZ34)</f>
        <v>10479</v>
      </c>
      <c r="BF8">
        <f>BH6</f>
        <v>2953</v>
      </c>
      <c r="BG8">
        <f>BH7</f>
        <v>-26</v>
      </c>
      <c r="BH8">
        <f>SUMPRODUCT(BH15:BH34,BH15:BH34)</f>
        <v>689</v>
      </c>
      <c r="BJ8">
        <f>SUMPRODUCT($B$15:$B$34,BF15:BF34)</f>
        <v>67637</v>
      </c>
      <c r="BL8">
        <f>BN6</f>
        <v>22503</v>
      </c>
      <c r="BM8">
        <f>BN7</f>
        <v>100</v>
      </c>
      <c r="BN8">
        <f>SUMPRODUCT(BN15:BN34,BN15:BN34)</f>
        <v>40745</v>
      </c>
      <c r="BP8">
        <f>SUMPRODUCT($B$15:$B$34,BL15:BL34)</f>
        <v>67637</v>
      </c>
      <c r="BR8">
        <f>BT6</f>
        <v>72.271428571428572</v>
      </c>
      <c r="BS8">
        <f>BT7</f>
        <v>-2.4607142857142854</v>
      </c>
      <c r="BT8">
        <f>SUMPRODUCT(BT15:BT34,BT15:BT34)</f>
        <v>3.0866411564625849</v>
      </c>
      <c r="BV8">
        <f>SUMPRODUCT($B$15:$B$34,BR15:BR34)</f>
        <v>67637</v>
      </c>
      <c r="BX8">
        <f>BZ6</f>
        <v>2953</v>
      </c>
      <c r="BY8">
        <f>BZ7</f>
        <v>674</v>
      </c>
      <c r="BZ8">
        <f>SUMPRODUCT(BZ15:BZ34,BZ15:BZ34)</f>
        <v>689</v>
      </c>
      <c r="CB8">
        <f>SUMPRODUCT($B$15:$B$34,BX15:BX34)</f>
        <v>67637</v>
      </c>
      <c r="CD8">
        <f>CF6</f>
        <v>22503</v>
      </c>
      <c r="CE8">
        <f>CF7</f>
        <v>5144</v>
      </c>
      <c r="CF8">
        <f>SUMPRODUCT(CF15:CF34,CF15:CF34)</f>
        <v>40745</v>
      </c>
      <c r="CH8">
        <f>SUMPRODUCT($B$15:$B$34,CD15:CD34)</f>
        <v>67637</v>
      </c>
      <c r="CJ8">
        <f>CL6</f>
        <v>72.271428571428572</v>
      </c>
      <c r="CK8">
        <f>CL7</f>
        <v>-6.0083333333333346</v>
      </c>
      <c r="CL8">
        <f>SUMPRODUCT(CL15:CL34,CL15:CL34)</f>
        <v>3.0866411564625849</v>
      </c>
      <c r="CN8">
        <f>SUMPRODUCT($B$15:$B$34,CJ15:CJ34)</f>
        <v>67637</v>
      </c>
      <c r="CP8">
        <f>CR6</f>
        <v>2953</v>
      </c>
      <c r="CQ8">
        <f>CR7</f>
        <v>-12.2</v>
      </c>
      <c r="CR8">
        <f>SUMPRODUCT(CR15:CR34,CR15:CR34)</f>
        <v>689</v>
      </c>
      <c r="CT8">
        <f>SUMPRODUCT($B$15:$B$34,CP15:CP34)</f>
        <v>67637</v>
      </c>
      <c r="CV8">
        <f>CX6</f>
        <v>22503</v>
      </c>
      <c r="CW8">
        <f>CX7</f>
        <v>-104.63333333333334</v>
      </c>
      <c r="CX8">
        <f>SUMPRODUCT(CX15:CX34,CX15:CX34)</f>
        <v>40745</v>
      </c>
      <c r="CZ8">
        <f>SUMPRODUCT($B$15:$B$34,CV15:CV34)</f>
        <v>67637</v>
      </c>
      <c r="DB8">
        <f>DD6</f>
        <v>72.271428571428572</v>
      </c>
      <c r="DC8">
        <f>DD7</f>
        <v>-0.66071428571428581</v>
      </c>
      <c r="DD8">
        <f>SUMPRODUCT(DD15:DD34,DD15:DD34)</f>
        <v>3.0866411564625849</v>
      </c>
      <c r="DF8">
        <f>SUMPRODUCT($B$15:$B$34,DB15:DB34)</f>
        <v>67637</v>
      </c>
      <c r="DH8">
        <f>DJ6</f>
        <v>28.68253968253968</v>
      </c>
      <c r="DI8">
        <f>DJ7</f>
        <v>-26</v>
      </c>
      <c r="DJ8">
        <f>SUMPRODUCT(DJ15:DJ34,DJ15:DJ34)</f>
        <v>689</v>
      </c>
      <c r="DL8">
        <f>SUMPRODUCT($B$15:$B$34,DH15:DH34)</f>
        <v>768.89126984126972</v>
      </c>
      <c r="DN8">
        <f>DP6</f>
        <v>247.3579365079365</v>
      </c>
      <c r="DO8">
        <f>DP7</f>
        <v>100</v>
      </c>
      <c r="DP8">
        <f>SUMPRODUCT(DP15:DP34,DP15:DP34)</f>
        <v>40745</v>
      </c>
      <c r="DR8">
        <f>SUMPRODUCT($B$15:$B$34,DN15:DN34)</f>
        <v>768.89126984126972</v>
      </c>
      <c r="DT8">
        <f>DV6</f>
        <v>0.35529100529100532</v>
      </c>
      <c r="DU8">
        <f>DV7</f>
        <v>-2.4607142857142854</v>
      </c>
      <c r="DV8">
        <f>SUMPRODUCT(DV15:DV34,DV15:DV34)</f>
        <v>3.0866411564625849</v>
      </c>
      <c r="DX8">
        <f>SUMPRODUCT($B$15:$B$34,DT15:DT34)</f>
        <v>768.89126984126972</v>
      </c>
      <c r="DZ8">
        <f>EB6</f>
        <v>28.68253968253968</v>
      </c>
      <c r="EA8">
        <f>EB7</f>
        <v>674</v>
      </c>
      <c r="EB8">
        <f>SUMPRODUCT(EB15:EB34,EB15:EB34)</f>
        <v>689</v>
      </c>
      <c r="ED8">
        <f>SUMPRODUCT($B$15:$B$34,DZ15:DZ34)</f>
        <v>768.89126984126972</v>
      </c>
      <c r="EF8">
        <f>EH6</f>
        <v>247.3579365079365</v>
      </c>
      <c r="EG8">
        <f>EH7</f>
        <v>5144</v>
      </c>
      <c r="EH8">
        <f>SUMPRODUCT(EH15:EH34,EH15:EH34)</f>
        <v>40745</v>
      </c>
      <c r="EJ8">
        <f>SUMPRODUCT($B$15:$B$34,EF15:EF34)</f>
        <v>768.89126984126972</v>
      </c>
      <c r="EL8">
        <f>EN6</f>
        <v>0.35529100529100532</v>
      </c>
      <c r="EM8">
        <f>EN7</f>
        <v>-6.0083333333333346</v>
      </c>
      <c r="EN8">
        <f>SUMPRODUCT(EN15:EN34,EN15:EN34)</f>
        <v>3.0866411564625849</v>
      </c>
      <c r="EP8">
        <f>SUMPRODUCT($B$15:$B$34,EL15:EL34)</f>
        <v>768.89126984126972</v>
      </c>
      <c r="ER8">
        <f>ET6</f>
        <v>28.68253968253968</v>
      </c>
      <c r="ES8">
        <f>ET7</f>
        <v>-12.2</v>
      </c>
      <c r="ET8">
        <f>SUMPRODUCT(ET15:ET34,ET15:ET34)</f>
        <v>689</v>
      </c>
      <c r="EV8">
        <f>SUMPRODUCT($B$15:$B$34,ER15:ER34)</f>
        <v>768.89126984126972</v>
      </c>
      <c r="EX8">
        <f>EZ6</f>
        <v>247.3579365079365</v>
      </c>
      <c r="EY8">
        <f>EZ7</f>
        <v>-104.63333333333334</v>
      </c>
      <c r="EZ8">
        <f>SUMPRODUCT(EZ15:EZ34,EZ15:EZ34)</f>
        <v>40745</v>
      </c>
      <c r="FB8">
        <f>SUMPRODUCT($B$15:$B$34,EX15:EX34)</f>
        <v>768.89126984126972</v>
      </c>
      <c r="FD8">
        <f>FF6</f>
        <v>0.35529100529100532</v>
      </c>
      <c r="FE8">
        <f>FF7</f>
        <v>-0.66071428571428581</v>
      </c>
      <c r="FF8">
        <f>SUMPRODUCT(FF15:FF34,FF15:FF34)</f>
        <v>3.0866411564625849</v>
      </c>
      <c r="FH8">
        <f>SUMPRODUCT($B$15:$B$34,FD15:FD34)</f>
        <v>768.89126984126972</v>
      </c>
    </row>
    <row r="9" spans="1:200" x14ac:dyDescent="0.35">
      <c r="H9">
        <f>SUMPRODUCT($B$15:$B$34,E15:E34)</f>
        <v>491</v>
      </c>
      <c r="N9">
        <f>SUMPRODUCT($B$15:$B$34,K15:K34)</f>
        <v>491</v>
      </c>
      <c r="T9">
        <f>SUMPRODUCT($B$15:$B$34,Q15:Q34)</f>
        <v>491</v>
      </c>
      <c r="Z9">
        <f>SUMPRODUCT($B$15:$B$34,W15:W34)</f>
        <v>15655</v>
      </c>
      <c r="AF9">
        <f>SUMPRODUCT($B$15:$B$34,AC15:AC34)</f>
        <v>15655</v>
      </c>
      <c r="AL9">
        <f>SUMPRODUCT($B$15:$B$34,AI15:AI34)</f>
        <v>15655</v>
      </c>
      <c r="AR9">
        <f>SUMPRODUCT($B$15:$B$34,AO15:AO34)</f>
        <v>-301.90000000000003</v>
      </c>
      <c r="AX9">
        <f>SUMPRODUCT($B$15:$B$34,AU15:AU34)</f>
        <v>-301.90000000000003</v>
      </c>
      <c r="BD9">
        <f>SUMPRODUCT($B$15:$B$34,BA15:BA34)</f>
        <v>-301.90000000000003</v>
      </c>
      <c r="BJ9">
        <f>SUMPRODUCT($B$15:$B$34,BG15:BG34)</f>
        <v>491</v>
      </c>
      <c r="BP9">
        <f>SUMPRODUCT($B$15:$B$34,BM15:BM34)</f>
        <v>491</v>
      </c>
      <c r="BV9">
        <f>SUMPRODUCT($B$15:$B$34,BS15:BS34)</f>
        <v>491</v>
      </c>
      <c r="CB9">
        <f>SUMPRODUCT($B$15:$B$34,BY15:BY34)</f>
        <v>15655</v>
      </c>
      <c r="CH9">
        <f>SUMPRODUCT($B$15:$B$34,CE15:CE34)</f>
        <v>15655</v>
      </c>
      <c r="CN9">
        <f>SUMPRODUCT($B$15:$B$34,CK15:CK34)</f>
        <v>15655</v>
      </c>
      <c r="CT9">
        <f>SUMPRODUCT($B$15:$B$34,CQ15:CQ34)</f>
        <v>-301.90000000000003</v>
      </c>
      <c r="CZ9">
        <f>SUMPRODUCT($B$15:$B$34,CW15:CW34)</f>
        <v>-301.90000000000003</v>
      </c>
      <c r="DF9">
        <f>SUMPRODUCT($B$15:$B$34,DC15:DC34)</f>
        <v>-301.90000000000003</v>
      </c>
      <c r="DL9">
        <f>SUMPRODUCT($B$15:$B$34,DI15:DI34)</f>
        <v>491</v>
      </c>
      <c r="DR9">
        <f>SUMPRODUCT($B$15:$B$34,DO15:DO34)</f>
        <v>491</v>
      </c>
      <c r="DX9">
        <f>SUMPRODUCT($B$15:$B$34,DU15:DU34)</f>
        <v>491</v>
      </c>
      <c r="ED9">
        <f>SUMPRODUCT($B$15:$B$34,EA15:EA34)</f>
        <v>15655</v>
      </c>
      <c r="EJ9">
        <f>SUMPRODUCT($B$15:$B$34,EG15:EG34)</f>
        <v>15655</v>
      </c>
      <c r="EP9">
        <f>SUMPRODUCT($B$15:$B$34,EM15:EM34)</f>
        <v>15655</v>
      </c>
      <c r="EV9">
        <f>SUMPRODUCT($B$15:$B$34,ES15:ES34)</f>
        <v>-301.90000000000003</v>
      </c>
      <c r="FB9">
        <f>SUMPRODUCT($B$15:$B$34,EY15:EY34)</f>
        <v>-301.90000000000003</v>
      </c>
      <c r="FH9">
        <f>SUMPRODUCT($B$15:$B$34,FE15:FE34)</f>
        <v>-301.90000000000003</v>
      </c>
    </row>
    <row r="10" spans="1:200" x14ac:dyDescent="0.35">
      <c r="D10">
        <f t="array" ref="D10:F12">MINVERSE(D6:F8)</f>
        <v>1.8503786436527522E-3</v>
      </c>
      <c r="E10">
        <v>1.0340241431792368E-3</v>
      </c>
      <c r="F10">
        <v>-1.1345875755494812E-3</v>
      </c>
      <c r="H10">
        <f>SUMPRODUCT($B$15:$B$34,F15:F34)</f>
        <v>14409</v>
      </c>
      <c r="J10">
        <f t="array" ref="J10:L12">MINVERSE(J6:L8)</f>
        <v>2.0339267579354901E-3</v>
      </c>
      <c r="K10">
        <v>1.4029584399309421E-3</v>
      </c>
      <c r="L10">
        <v>-1.7651048996822775E-4</v>
      </c>
      <c r="N10">
        <f>SUMPRODUCT($B$15:$B$34,L15:L34)</f>
        <v>124855</v>
      </c>
      <c r="P10">
        <f t="array" ref="P10:R12">MINVERSE(P6:R8)</f>
        <v>1.2694070633720814E-3</v>
      </c>
      <c r="Q10">
        <v>7.8642255670476535E-4</v>
      </c>
      <c r="R10">
        <v>-2.3370506852064834E-3</v>
      </c>
      <c r="T10">
        <f>SUMPRODUCT($B$15:$B$34,R15:R34)</f>
        <v>249.93095238095233</v>
      </c>
      <c r="V10">
        <f t="array" ref="V10:X12">MINVERSE(V6:X8)</f>
        <v>2.5275868853589993E-3</v>
      </c>
      <c r="W10">
        <v>-7.4921760709329148E-4</v>
      </c>
      <c r="X10">
        <v>-8.7022177317997709E-4</v>
      </c>
      <c r="Z10">
        <f>SUMPRODUCT($B$15:$B$34,X15:X34)</f>
        <v>14409</v>
      </c>
      <c r="AB10">
        <f t="array" ref="AB10:AD12">MINVERSE(AB6:AD8)</f>
        <v>2.5997794703299494E-3</v>
      </c>
      <c r="AC10">
        <v>-7.5589342997766349E-4</v>
      </c>
      <c r="AD10">
        <v>-1.2578524039339386E-4</v>
      </c>
      <c r="AF10">
        <f>SUMPRODUCT($B$15:$B$34,AD15:AD34)</f>
        <v>124855</v>
      </c>
      <c r="AH10">
        <f t="array" ref="AH10:AJ12">MINVERSE(AH6:AJ8)</f>
        <v>2.3250622660280678E-3</v>
      </c>
      <c r="AI10">
        <v>-8.8518360082896503E-4</v>
      </c>
      <c r="AJ10">
        <v>-7.151959984650993E-3</v>
      </c>
      <c r="AL10">
        <f>SUMPRODUCT($B$15:$B$34,AJ15:AJ34)</f>
        <v>249.93095238095233</v>
      </c>
      <c r="AN10">
        <f t="array" ref="AN10:AP12">MINVERSE(AN6:AP8)</f>
        <v>1.6922815264668698E-3</v>
      </c>
      <c r="AO10">
        <v>2.0885017740350301E-3</v>
      </c>
      <c r="AP10">
        <v>-1.0363531283349705E-3</v>
      </c>
      <c r="AR10">
        <f>SUMPRODUCT($B$15:$B$34,AP15:AP34)</f>
        <v>14409</v>
      </c>
      <c r="AT10">
        <f t="array" ref="AT10:AV12">MINVERSE(AT6:AV8)</f>
        <v>1.7371977360636848E-3</v>
      </c>
      <c r="AU10">
        <v>1.7722463940856644E-3</v>
      </c>
      <c r="AV10">
        <v>-1.4326735803734525E-4</v>
      </c>
      <c r="AX10">
        <f>SUMPRODUCT($B$15:$B$34,AV15:AV34)</f>
        <v>124855</v>
      </c>
      <c r="AZ10">
        <f t="array" ref="AZ10:BB12">MINVERSE(AZ6:BB8)</f>
        <v>1.2062536115207878E-3</v>
      </c>
      <c r="BA10">
        <v>2.8855556973228684E-3</v>
      </c>
      <c r="BB10">
        <v>-2.1988672750374578E-3</v>
      </c>
      <c r="BD10">
        <f>SUMPRODUCT($B$15:$B$34,BB15:BB34)</f>
        <v>249.93095238095233</v>
      </c>
      <c r="BF10">
        <f t="array" ref="BF10:BH12">MINVERSE(BF6:BH8)</f>
        <v>2.6475021334005756E-5</v>
      </c>
      <c r="BG10">
        <v>1.3272500858636804E-4</v>
      </c>
      <c r="BH10">
        <v>-1.0846137558210947E-4</v>
      </c>
      <c r="BJ10">
        <f>SUMPRODUCT($B$15:$B$34,BH15:BH34)</f>
        <v>14409</v>
      </c>
      <c r="BL10">
        <f t="array" ref="BL10:BN12">MINVERSE(BL6:BN8)</f>
        <v>2.7620022169411831E-5</v>
      </c>
      <c r="BM10">
        <v>1.6243985688241058E-4</v>
      </c>
      <c r="BN10">
        <v>-1.5652898381801827E-5</v>
      </c>
      <c r="BP10">
        <f>SUMPRODUCT($B$15:$B$34,BN15:BN34)</f>
        <v>124855</v>
      </c>
      <c r="BR10">
        <f t="array" ref="BR10:BT12">MINVERSE(BR6:BT8)</f>
        <v>2.0767222144444336E-5</v>
      </c>
      <c r="BS10">
        <v>1.1066698354278415E-4</v>
      </c>
      <c r="BT10">
        <v>-3.9802391084765349E-4</v>
      </c>
      <c r="BV10">
        <f>SUMPRODUCT($B$15:$B$34,BT15:BT34)</f>
        <v>249.93095238095233</v>
      </c>
      <c r="BX10">
        <f t="array" ref="BX10:BZ12">MINVERSE(BX6:BZ8)</f>
        <v>3.060599422860428E-5</v>
      </c>
      <c r="BY10">
        <v>-6.2997814468864212E-5</v>
      </c>
      <c r="BZ10">
        <v>-6.9548583461616768E-5</v>
      </c>
      <c r="CB10">
        <f>SUMPRODUCT($B$15:$B$34,BZ15:BZ34)</f>
        <v>14409</v>
      </c>
      <c r="CD10">
        <f t="array" ref="CD10:CF12">MINVERSE(CD6:CF8)</f>
        <v>3.0537496664007944E-5</v>
      </c>
      <c r="CE10">
        <v>-6.3216466758465184E-5</v>
      </c>
      <c r="CF10">
        <v>-8.8845203687477391E-6</v>
      </c>
      <c r="CH10">
        <f>SUMPRODUCT($B$15:$B$34,CF15:CF34)</f>
        <v>124855</v>
      </c>
      <c r="CJ10">
        <f t="array" ref="CJ10:CL12">MINVERSE(CJ6:CL8)</f>
        <v>3.0359866486221426E-5</v>
      </c>
      <c r="CK10">
        <v>-7.988829278995651E-5</v>
      </c>
      <c r="CL10">
        <v>-8.6636129020411579E-4</v>
      </c>
      <c r="CN10">
        <f>SUMPRODUCT($B$15:$B$34,CL15:CL34)</f>
        <v>249.93095238095233</v>
      </c>
      <c r="CP10">
        <f t="array" ref="CP10:CR12">MINVERSE(CP6:CR8)</f>
        <v>2.4264686757256528E-5</v>
      </c>
      <c r="CQ10">
        <v>3.7779613398928707E-4</v>
      </c>
      <c r="CR10">
        <v>-9.7306977009447364E-5</v>
      </c>
      <c r="CT10">
        <f>SUMPRODUCT($B$15:$B$34,CR15:CR34)</f>
        <v>14409</v>
      </c>
      <c r="CV10">
        <f t="array" ref="CV10:CX12">MINVERSE(CV6:CX8)</f>
        <v>2.4041607720541556E-5</v>
      </c>
      <c r="CW10">
        <v>3.5244821777374261E-4</v>
      </c>
      <c r="CX10">
        <v>-1.2372817933054053E-5</v>
      </c>
      <c r="CZ10">
        <f>SUMPRODUCT($B$15:$B$34,CX15:CX34)</f>
        <v>124855</v>
      </c>
      <c r="DB10">
        <f t="array" ref="DB10:DD12">MINVERSE(DB6:DD8)</f>
        <v>1.9682467222666811E-5</v>
      </c>
      <c r="DC10">
        <v>4.3961708167108082E-4</v>
      </c>
      <c r="DD10">
        <v>-3.6674776253734669E-4</v>
      </c>
      <c r="DF10">
        <f>SUMPRODUCT($B$15:$B$34,DD15:DD34)</f>
        <v>249.93095238095233</v>
      </c>
      <c r="DH10">
        <f t="array" ref="DH10:DJ12">MINVERSE(DH6:DJ8)</f>
        <v>0.73124722810598886</v>
      </c>
      <c r="DI10">
        <v>-7.1955932922484114E-3</v>
      </c>
      <c r="DJ10">
        <v>-3.0712791093607594E-2</v>
      </c>
      <c r="DL10">
        <f>SUMPRODUCT($B$15:$B$34,DJ15:DJ34)</f>
        <v>14409</v>
      </c>
      <c r="DN10">
        <f t="array" ref="DN10:DP12">MINVERSE(DN6:DP8)</f>
        <v>0.92775885510271106</v>
      </c>
      <c r="DO10">
        <v>-7.4539434917245335E-4</v>
      </c>
      <c r="DP10">
        <v>-5.6304816919930042E-3</v>
      </c>
      <c r="DR10">
        <f>SUMPRODUCT($B$15:$B$34,DP15:DP34)</f>
        <v>124855</v>
      </c>
      <c r="DT10">
        <f t="array" ref="DT10:DV12">MINVERSE(DT6:DV8)</f>
        <v>0.39479747989134573</v>
      </c>
      <c r="DU10">
        <v>-2.209518693638831E-3</v>
      </c>
      <c r="DV10">
        <v>-4.7205029786463848E-2</v>
      </c>
      <c r="DX10">
        <f>SUMPRODUCT($B$15:$B$34,DV15:DV34)</f>
        <v>249.93095238095233</v>
      </c>
      <c r="DZ10">
        <f t="array" ref="DZ10:EB12">MINVERSE(DZ6:EB8)</f>
        <v>0.77555766266024084</v>
      </c>
      <c r="EA10">
        <v>-5.0030643115214733E-3</v>
      </c>
      <c r="EB10">
        <v>-2.739172436775705E-2</v>
      </c>
      <c r="ED10">
        <f>SUMPRODUCT($B$15:$B$34,EB15:EB34)</f>
        <v>14409</v>
      </c>
      <c r="EF10">
        <f t="array" ref="EF10:EH12">MINVERSE(EF6:EH8)</f>
        <v>0.98177804877661079</v>
      </c>
      <c r="EG10">
        <v>-4.9661677984243046E-3</v>
      </c>
      <c r="EH10">
        <v>-5.3332832273671861E-3</v>
      </c>
      <c r="EJ10">
        <f>SUMPRODUCT($B$15:$B$34,EH15:EH34)</f>
        <v>124855</v>
      </c>
      <c r="EL10">
        <f t="array" ref="EL10:EN12">MINVERSE(EL6:EN8)</f>
        <v>0.52781606102590717</v>
      </c>
      <c r="EM10">
        <v>-7.7860160266675195E-3</v>
      </c>
      <c r="EN10">
        <v>-7.5910760817449574E-2</v>
      </c>
      <c r="EP10">
        <f>SUMPRODUCT($B$15:$B$34,EN15:EN34)</f>
        <v>249.93095238095233</v>
      </c>
      <c r="ER10">
        <f t="array" ref="ER10:ET12">MINVERSE(ER6:ET8)</f>
        <v>0.730619650432483</v>
      </c>
      <c r="ES10">
        <v>4.1711281218411146E-2</v>
      </c>
      <c r="ET10">
        <v>-2.9676559485498327E-2</v>
      </c>
      <c r="EV10">
        <f>SUMPRODUCT($B$15:$B$34,ET15:ET34)</f>
        <v>14409</v>
      </c>
      <c r="EX10">
        <f t="array" ref="EX10:EZ12">MINVERSE(EX6:EZ8)</f>
        <v>0.93247431900764921</v>
      </c>
      <c r="EY10">
        <v>3.0692453024091224E-2</v>
      </c>
      <c r="EZ10">
        <v>-5.5821197626282487E-3</v>
      </c>
      <c r="FB10">
        <f>SUMPRODUCT($B$15:$B$34,EZ15:EZ34)</f>
        <v>124855</v>
      </c>
      <c r="FD10">
        <f t="array" ref="FD10:FF12">MINVERSE(FD6:FF8)</f>
        <v>0.41015771000265294</v>
      </c>
      <c r="FE10">
        <v>5.6691456382244543E-2</v>
      </c>
      <c r="FF10">
        <v>-3.5076474561455656E-2</v>
      </c>
      <c r="FH10">
        <f>SUMPRODUCT($B$15:$B$34,FF15:FF34)</f>
        <v>249.93095238095233</v>
      </c>
    </row>
    <row r="11" spans="1:200" x14ac:dyDescent="0.35">
      <c r="D11">
        <v>1.0340241431792366E-3</v>
      </c>
      <c r="E11">
        <v>5.9248849605599068E-3</v>
      </c>
      <c r="F11">
        <v>-4.3225187459327847E-4</v>
      </c>
      <c r="J11">
        <v>1.4029584399309421E-3</v>
      </c>
      <c r="K11">
        <v>6.2938322351664428E-3</v>
      </c>
      <c r="L11">
        <v>-1.3482488979647123E-4</v>
      </c>
      <c r="P11">
        <v>7.8642255670476546E-4</v>
      </c>
      <c r="Q11">
        <v>5.8624419135385065E-3</v>
      </c>
      <c r="R11">
        <v>2.837367354875994E-3</v>
      </c>
      <c r="V11">
        <v>-7.4921760709329127E-4</v>
      </c>
      <c r="W11">
        <v>6.544802106175202E-4</v>
      </c>
      <c r="X11">
        <v>-1.6503855973358541E-4</v>
      </c>
      <c r="AB11">
        <v>-7.5589342997766328E-4</v>
      </c>
      <c r="AC11">
        <v>6.5033442213015312E-4</v>
      </c>
      <c r="AD11">
        <v>-1.778470353920602E-5</v>
      </c>
      <c r="AH11">
        <v>-8.8518360082896503E-4</v>
      </c>
      <c r="AI11">
        <v>6.7480482751916049E-4</v>
      </c>
      <c r="AJ11">
        <v>3.3804049371939262E-3</v>
      </c>
      <c r="AN11">
        <v>2.0885017740350301E-3</v>
      </c>
      <c r="AO11">
        <v>0.19504643317782744</v>
      </c>
      <c r="AP11">
        <v>2.1290148178754529E-3</v>
      </c>
      <c r="AT11">
        <v>1.7722463940856648E-3</v>
      </c>
      <c r="AU11">
        <v>0.19624826209635912</v>
      </c>
      <c r="AV11">
        <v>3.5316558045700571E-4</v>
      </c>
      <c r="AZ11">
        <v>2.8855556973228684E-3</v>
      </c>
      <c r="BA11">
        <v>0.19664751679461001</v>
      </c>
      <c r="BB11">
        <v>3.5355976264069236E-2</v>
      </c>
      <c r="BF11">
        <v>1.3272500858636804E-4</v>
      </c>
      <c r="BG11">
        <v>6.0124332527910825E-3</v>
      </c>
      <c r="BH11">
        <v>-3.4196471086063375E-4</v>
      </c>
      <c r="BL11">
        <v>1.6243985688241079E-4</v>
      </c>
      <c r="BM11">
        <v>6.2814490821093329E-3</v>
      </c>
      <c r="BN11">
        <v>-1.0513017566905923E-4</v>
      </c>
      <c r="BR11">
        <v>1.1066698354278415E-4</v>
      </c>
      <c r="BS11">
        <v>5.9649738567815382E-3</v>
      </c>
      <c r="BT11">
        <v>2.164176218858681E-3</v>
      </c>
      <c r="BX11">
        <v>-6.2997814468864199E-5</v>
      </c>
      <c r="BY11">
        <v>5.6207148394769597E-4</v>
      </c>
      <c r="BZ11">
        <v>-2.7983110893206251E-4</v>
      </c>
      <c r="CD11">
        <v>-6.3216466758465184E-5</v>
      </c>
      <c r="CE11">
        <v>5.6142226588600452E-4</v>
      </c>
      <c r="CF11">
        <v>-3.5965050539989198E-5</v>
      </c>
      <c r="CJ11">
        <v>-7.988829278995651E-5</v>
      </c>
      <c r="CK11">
        <v>5.4801941426572444E-4</v>
      </c>
      <c r="CL11">
        <v>2.9372783879094162E-3</v>
      </c>
      <c r="CP11">
        <v>3.7779613398928696E-4</v>
      </c>
      <c r="CQ11">
        <v>0.1983511499701584</v>
      </c>
      <c r="CR11">
        <v>1.8929637822432044E-3</v>
      </c>
      <c r="CV11">
        <v>3.5244821777374326E-4</v>
      </c>
      <c r="CW11">
        <v>0.19960712512060919</v>
      </c>
      <c r="CX11">
        <v>3.1793880510223339E-4</v>
      </c>
      <c r="DB11">
        <v>4.3961708167108087E-4</v>
      </c>
      <c r="DC11">
        <v>0.19956384864534193</v>
      </c>
      <c r="DD11">
        <v>3.2424543742567279E-2</v>
      </c>
      <c r="DH11">
        <v>-7.1955932922484114E-3</v>
      </c>
      <c r="DI11">
        <v>5.4178599002692642E-3</v>
      </c>
      <c r="DJ11">
        <v>5.0399455377551862E-4</v>
      </c>
      <c r="DN11">
        <v>-7.4539434917245226E-4</v>
      </c>
      <c r="DO11">
        <v>5.3267008937416026E-3</v>
      </c>
      <c r="DP11">
        <v>-8.5480643337387708E-6</v>
      </c>
      <c r="DT11">
        <v>-2.209518693638831E-3</v>
      </c>
      <c r="DU11">
        <v>5.3876034904228095E-3</v>
      </c>
      <c r="DV11">
        <v>4.5494031475342899E-3</v>
      </c>
      <c r="DZ11">
        <v>-5.0030643115214751E-3</v>
      </c>
      <c r="EA11">
        <v>4.6467439462962828E-4</v>
      </c>
      <c r="EB11">
        <v>-2.4628439960937108E-4</v>
      </c>
      <c r="EF11">
        <v>-4.9661677984243037E-3</v>
      </c>
      <c r="EG11">
        <v>4.5567678085023237E-4</v>
      </c>
      <c r="EH11">
        <v>-2.7379564160588979E-5</v>
      </c>
      <c r="EL11">
        <v>-7.7860160266675204E-3</v>
      </c>
      <c r="EM11">
        <v>4.5265758903404666E-4</v>
      </c>
      <c r="EN11">
        <v>1.7773427049075396E-3</v>
      </c>
      <c r="ER11">
        <v>4.1711281218411139E-2</v>
      </c>
      <c r="ES11">
        <v>0.19485025138703299</v>
      </c>
      <c r="ET11">
        <v>1.7137700844196701E-3</v>
      </c>
      <c r="EX11">
        <v>3.0692453024091185E-2</v>
      </c>
      <c r="EY11">
        <v>0.19545050401656355</v>
      </c>
      <c r="EZ11">
        <v>3.1558757861153839E-4</v>
      </c>
      <c r="FD11">
        <v>5.6691456382244522E-2</v>
      </c>
      <c r="FE11">
        <v>0.19758061431628321</v>
      </c>
      <c r="FF11">
        <v>3.5767802064830746E-2</v>
      </c>
    </row>
    <row r="12" spans="1:200" x14ac:dyDescent="0.35">
      <c r="D12">
        <v>-1.1345875755494814E-3</v>
      </c>
      <c r="E12">
        <v>-4.3225187459327842E-4</v>
      </c>
      <c r="F12">
        <v>2.1546824699211872E-3</v>
      </c>
      <c r="J12">
        <v>-1.7651048996822772E-4</v>
      </c>
      <c r="K12">
        <v>-1.3482488979647123E-4</v>
      </c>
      <c r="L12">
        <v>3.9893099955810351E-5</v>
      </c>
      <c r="P12">
        <v>-2.3370506852064834E-3</v>
      </c>
      <c r="Q12">
        <v>2.837367354875994E-3</v>
      </c>
      <c r="R12">
        <v>0.33169563828079535</v>
      </c>
      <c r="V12">
        <v>-8.7022177317997741E-4</v>
      </c>
      <c r="W12">
        <v>-1.6503855973358533E-4</v>
      </c>
      <c r="X12">
        <v>2.1647647375037543E-3</v>
      </c>
      <c r="AB12">
        <v>-1.2578524039339391E-4</v>
      </c>
      <c r="AC12">
        <v>-1.7784703539206003E-5</v>
      </c>
      <c r="AD12">
        <v>3.7491273615157011E-5</v>
      </c>
      <c r="AH12">
        <v>-7.151959984650993E-3</v>
      </c>
      <c r="AI12">
        <v>3.3804049371939262E-3</v>
      </c>
      <c r="AJ12">
        <v>0.34725636789300307</v>
      </c>
      <c r="AN12">
        <v>-1.0363531283349705E-3</v>
      </c>
      <c r="AO12">
        <v>2.1290148178754521E-3</v>
      </c>
      <c r="AP12">
        <v>2.1463864990717892E-3</v>
      </c>
      <c r="AT12">
        <v>-1.4326735803734525E-4</v>
      </c>
      <c r="AU12">
        <v>3.5316558045700609E-4</v>
      </c>
      <c r="AV12">
        <v>3.7640466860161836E-5</v>
      </c>
      <c r="AZ12">
        <v>-2.1988672750374574E-3</v>
      </c>
      <c r="BA12">
        <v>3.5355976264069236E-2</v>
      </c>
      <c r="BB12">
        <v>0.33667915915729935</v>
      </c>
      <c r="BF12">
        <v>-1.0846137558210947E-4</v>
      </c>
      <c r="BG12">
        <v>-3.4196471086063381E-4</v>
      </c>
      <c r="BH12">
        <v>1.9033314363012955E-3</v>
      </c>
      <c r="BL12">
        <v>-1.5652898381801827E-5</v>
      </c>
      <c r="BM12">
        <v>-1.0513017566905922E-4</v>
      </c>
      <c r="BN12">
        <v>3.3445826232730212E-5</v>
      </c>
      <c r="BR12">
        <v>-3.9802391084765349E-4</v>
      </c>
      <c r="BS12">
        <v>2.164176218858681E-3</v>
      </c>
      <c r="BT12">
        <v>0.33502150835253092</v>
      </c>
      <c r="BX12">
        <v>-6.9548583461616782E-5</v>
      </c>
      <c r="BY12">
        <v>-2.7983110893206256E-4</v>
      </c>
      <c r="BZ12">
        <v>2.0231975825578583E-3</v>
      </c>
      <c r="CD12">
        <v>-8.8845203687477221E-6</v>
      </c>
      <c r="CE12">
        <v>-3.5965050539989327E-5</v>
      </c>
      <c r="CF12">
        <v>3.3990246210225423E-5</v>
      </c>
      <c r="CJ12">
        <v>-8.6636129020411558E-4</v>
      </c>
      <c r="CK12">
        <v>2.9372783879094153E-3</v>
      </c>
      <c r="CL12">
        <v>0.34997956062615848</v>
      </c>
      <c r="CP12">
        <v>-9.730697700944735E-5</v>
      </c>
      <c r="CQ12">
        <v>1.8929637822432039E-3</v>
      </c>
      <c r="CR12">
        <v>1.9019472587115604E-3</v>
      </c>
      <c r="CV12">
        <v>-1.2372817933054052E-5</v>
      </c>
      <c r="CW12">
        <v>3.1793880510223453E-4</v>
      </c>
      <c r="CX12">
        <v>3.2192723497886343E-5</v>
      </c>
      <c r="DB12">
        <v>-3.6674776253734675E-4</v>
      </c>
      <c r="DC12">
        <v>3.2424543742567279E-2</v>
      </c>
      <c r="DD12">
        <v>0.33950455879471247</v>
      </c>
      <c r="DH12">
        <v>-3.0712791093607587E-2</v>
      </c>
      <c r="DI12">
        <v>5.0399455377551851E-4</v>
      </c>
      <c r="DJ12">
        <v>2.7489473261278876E-3</v>
      </c>
      <c r="DN12">
        <v>-5.6304816919930051E-3</v>
      </c>
      <c r="DO12">
        <v>-8.548064333738764E-6</v>
      </c>
      <c r="DP12">
        <v>5.8745837263725081E-5</v>
      </c>
      <c r="DT12">
        <v>-4.7205029786463841E-2</v>
      </c>
      <c r="DU12">
        <v>4.5494031475342899E-3</v>
      </c>
      <c r="DV12">
        <v>0.33303719211154648</v>
      </c>
      <c r="DZ12">
        <v>-2.739172436775705E-2</v>
      </c>
      <c r="EA12">
        <v>-2.4628439960937103E-4</v>
      </c>
      <c r="EB12">
        <v>2.8325978323484715E-3</v>
      </c>
      <c r="EF12">
        <v>-5.333283227367187E-3</v>
      </c>
      <c r="EG12">
        <v>-2.7379564160588969E-5</v>
      </c>
      <c r="EH12">
        <v>6.0377234310369489E-5</v>
      </c>
      <c r="EL12">
        <v>-7.5910760817449574E-2</v>
      </c>
      <c r="EM12">
        <v>1.77734270490754E-3</v>
      </c>
      <c r="EN12">
        <v>0.33617425069620899</v>
      </c>
      <c r="ER12">
        <v>-2.967655948549832E-2</v>
      </c>
      <c r="ES12">
        <v>1.7137700844196701E-3</v>
      </c>
      <c r="ET12">
        <v>2.7171365603976417E-3</v>
      </c>
      <c r="EX12">
        <v>-5.5821197626282487E-3</v>
      </c>
      <c r="EY12">
        <v>3.1558757861153806E-4</v>
      </c>
      <c r="EZ12">
        <v>5.9241688701254545E-5</v>
      </c>
      <c r="FD12">
        <v>-3.5076474561455656E-2</v>
      </c>
      <c r="FE12">
        <v>3.5767802064830746E-2</v>
      </c>
      <c r="FF12">
        <v>0.33567058857248078</v>
      </c>
    </row>
    <row r="13" spans="1:200" x14ac:dyDescent="0.35">
      <c r="D13" s="3">
        <f>FLOOR(D1/$A$7^2,1)</f>
        <v>0</v>
      </c>
      <c r="E13" s="3">
        <f>FLOOR((D1-D13*$A$7^2)/$A$7,1)</f>
        <v>0</v>
      </c>
      <c r="F13" s="3">
        <f>D1-D13*$A$7^2-E13*$A$7</f>
        <v>0</v>
      </c>
      <c r="J13" s="3">
        <f>FLOOR(J1/$A$7^2,1)</f>
        <v>0</v>
      </c>
      <c r="K13" s="3">
        <f>FLOOR((J1-J13*$A$7^2)/$A$7,1)</f>
        <v>0</v>
      </c>
      <c r="L13" s="3">
        <f>J1-J13*$A$7^2-K13*$A$7</f>
        <v>1</v>
      </c>
      <c r="P13" s="3">
        <f>FLOOR(P1/$A$7^2,1)</f>
        <v>0</v>
      </c>
      <c r="Q13" s="3">
        <f>FLOOR((P1-P13*$A$7^2)/$A$7,1)</f>
        <v>0</v>
      </c>
      <c r="R13" s="3">
        <f>P1-P13*$A$7^2-Q13*$A$7</f>
        <v>2</v>
      </c>
      <c r="V13" s="3">
        <f>FLOOR(V1/$A$7^2,1)</f>
        <v>0</v>
      </c>
      <c r="W13" s="3">
        <f>FLOOR((V1-V13*$A$7^2)/$A$7,1)</f>
        <v>1</v>
      </c>
      <c r="X13" s="3">
        <f>V1-V13*$A$7^2-W13*$A$7</f>
        <v>0</v>
      </c>
      <c r="AB13" s="3">
        <f>FLOOR(AB1/$A$7^2,1)</f>
        <v>0</v>
      </c>
      <c r="AC13" s="3">
        <f>FLOOR((AB1-AB13*$A$7^2)/$A$7,1)</f>
        <v>1</v>
      </c>
      <c r="AD13" s="3">
        <f>AB1-AB13*$A$7^2-AC13*$A$7</f>
        <v>1</v>
      </c>
      <c r="AH13" s="3">
        <f>FLOOR(AH1/$A$7^2,1)</f>
        <v>0</v>
      </c>
      <c r="AI13" s="3">
        <f>FLOOR((AH1-AH13*$A$7^2)/$A$7,1)</f>
        <v>1</v>
      </c>
      <c r="AJ13" s="3">
        <f>AH1-AH13*$A$7^2-AI13*$A$7</f>
        <v>2</v>
      </c>
      <c r="AN13" s="3">
        <f>FLOOR(AN1/$A$7^2,1)</f>
        <v>0</v>
      </c>
      <c r="AO13" s="3">
        <f>FLOOR((AN1-AN13*$A$7^2)/$A$7,1)</f>
        <v>2</v>
      </c>
      <c r="AP13" s="3">
        <f>AN1-AN13*$A$7^2-AO13*$A$7</f>
        <v>0</v>
      </c>
      <c r="AT13" s="3">
        <f>FLOOR(AT1/$A$7^2,1)</f>
        <v>0</v>
      </c>
      <c r="AU13" s="3">
        <f>FLOOR((AT1-AT13*$A$7^2)/$A$7,1)</f>
        <v>2</v>
      </c>
      <c r="AV13" s="3">
        <f>AT1-AT13*$A$7^2-AU13*$A$7</f>
        <v>1</v>
      </c>
      <c r="AZ13" s="3">
        <f>FLOOR(AZ1/$A$7^2,1)</f>
        <v>0</v>
      </c>
      <c r="BA13" s="3">
        <f>FLOOR((AZ1-AZ13*$A$7^2)/$A$7,1)</f>
        <v>2</v>
      </c>
      <c r="BB13" s="3">
        <f>AZ1-AZ13*$A$7^2-BA13*$A$7</f>
        <v>2</v>
      </c>
      <c r="BF13" s="3">
        <f>FLOOR(BF1/$A$7^2,1)</f>
        <v>1</v>
      </c>
      <c r="BG13" s="3">
        <f>FLOOR((BF1-BF13*$A$7^2)/$A$7,1)</f>
        <v>0</v>
      </c>
      <c r="BH13" s="3">
        <f>BF1-BF13*$A$7^2-BG13*$A$7</f>
        <v>0</v>
      </c>
      <c r="BL13" s="3">
        <f>FLOOR(BL1/$A$7^2,1)</f>
        <v>1</v>
      </c>
      <c r="BM13" s="3">
        <f>FLOOR((BL1-BL13*$A$7^2)/$A$7,1)</f>
        <v>0</v>
      </c>
      <c r="BN13" s="3">
        <f>BL1-BL13*$A$7^2-BM13*$A$7</f>
        <v>1</v>
      </c>
      <c r="BR13" s="3">
        <f>FLOOR(BR1/$A$7^2,1)</f>
        <v>1</v>
      </c>
      <c r="BS13" s="3">
        <f>FLOOR((BR1-BR13*$A$7^2)/$A$7,1)</f>
        <v>0</v>
      </c>
      <c r="BT13" s="3">
        <f>BR1-BR13*$A$7^2-BS13*$A$7</f>
        <v>2</v>
      </c>
      <c r="BX13" s="3">
        <f>FLOOR(BX1/$A$7^2,1)</f>
        <v>1</v>
      </c>
      <c r="BY13" s="3">
        <f>FLOOR((BX1-BX13*$A$7^2)/$A$7,1)</f>
        <v>1</v>
      </c>
      <c r="BZ13" s="3">
        <f>BX1-BX13*$A$7^2-BY13*$A$7</f>
        <v>0</v>
      </c>
      <c r="CD13" s="3">
        <f>FLOOR(CD1/$A$7^2,1)</f>
        <v>1</v>
      </c>
      <c r="CE13" s="3">
        <f>FLOOR((CD1-CD13*$A$7^2)/$A$7,1)</f>
        <v>1</v>
      </c>
      <c r="CF13" s="3">
        <f>CD1-CD13*$A$7^2-CE13*$A$7</f>
        <v>1</v>
      </c>
      <c r="CJ13" s="3">
        <f>FLOOR(CJ1/$A$7^2,1)</f>
        <v>1</v>
      </c>
      <c r="CK13" s="3">
        <f>FLOOR((CJ1-CJ13*$A$7^2)/$A$7,1)</f>
        <v>1</v>
      </c>
      <c r="CL13" s="3">
        <f>CJ1-CJ13*$A$7^2-CK13*$A$7</f>
        <v>2</v>
      </c>
      <c r="CP13" s="3">
        <f>FLOOR(CP1/$A$7^2,1)</f>
        <v>1</v>
      </c>
      <c r="CQ13" s="3">
        <f>FLOOR((CP1-CP13*$A$7^2)/$A$7,1)</f>
        <v>2</v>
      </c>
      <c r="CR13" s="3">
        <f>CP1-CP13*$A$7^2-CQ13*$A$7</f>
        <v>0</v>
      </c>
      <c r="CV13" s="3">
        <f>FLOOR(CV1/$A$7^2,1)</f>
        <v>1</v>
      </c>
      <c r="CW13" s="3">
        <f>FLOOR((CV1-CV13*$A$7^2)/$A$7,1)</f>
        <v>2</v>
      </c>
      <c r="CX13" s="3">
        <f>CV1-CV13*$A$7^2-CW13*$A$7</f>
        <v>1</v>
      </c>
      <c r="DB13" s="3">
        <f>FLOOR(DB1/$A$7^2,1)</f>
        <v>1</v>
      </c>
      <c r="DC13" s="3">
        <f>FLOOR((DB1-DB13*$A$7^2)/$A$7,1)</f>
        <v>2</v>
      </c>
      <c r="DD13" s="3">
        <f>DB1-DB13*$A$7^2-DC13*$A$7</f>
        <v>2</v>
      </c>
      <c r="DH13" s="3">
        <f>FLOOR(DH1/$A$7^2,1)</f>
        <v>2</v>
      </c>
      <c r="DI13" s="3">
        <f>FLOOR((DH1-DH13*$A$7^2)/$A$7,1)</f>
        <v>0</v>
      </c>
      <c r="DJ13" s="3">
        <f>DH1-DH13*$A$7^2-DI13*$A$7</f>
        <v>0</v>
      </c>
      <c r="DN13" s="3">
        <f>FLOOR(DN1/$A$7^2,1)</f>
        <v>2</v>
      </c>
      <c r="DO13" s="3">
        <f>FLOOR((DN1-DN13*$A$7^2)/$A$7,1)</f>
        <v>0</v>
      </c>
      <c r="DP13" s="3">
        <f>DN1-DN13*$A$7^2-DO13*$A$7</f>
        <v>1</v>
      </c>
      <c r="DT13" s="3">
        <f>FLOOR(DT1/$A$7^2,1)</f>
        <v>2</v>
      </c>
      <c r="DU13" s="3">
        <f>FLOOR((DT1-DT13*$A$7^2)/$A$7,1)</f>
        <v>0</v>
      </c>
      <c r="DV13" s="3">
        <f>DT1-DT13*$A$7^2-DU13*$A$7</f>
        <v>2</v>
      </c>
      <c r="DZ13" s="3">
        <f>FLOOR(DZ1/$A$7^2,1)</f>
        <v>2</v>
      </c>
      <c r="EA13" s="3">
        <f>FLOOR((DZ1-DZ13*$A$7^2)/$A$7,1)</f>
        <v>1</v>
      </c>
      <c r="EB13" s="3">
        <f>DZ1-DZ13*$A$7^2-EA13*$A$7</f>
        <v>0</v>
      </c>
      <c r="EF13" s="3">
        <f>FLOOR(EF1/$A$7^2,1)</f>
        <v>2</v>
      </c>
      <c r="EG13" s="3">
        <f>FLOOR((EF1-EF13*$A$7^2)/$A$7,1)</f>
        <v>1</v>
      </c>
      <c r="EH13" s="3">
        <f>EF1-EF13*$A$7^2-EG13*$A$7</f>
        <v>1</v>
      </c>
      <c r="EL13" s="3">
        <f>FLOOR(EL1/$A$7^2,1)</f>
        <v>2</v>
      </c>
      <c r="EM13" s="3">
        <f>FLOOR((EL1-EL13*$A$7^2)/$A$7,1)</f>
        <v>1</v>
      </c>
      <c r="EN13" s="3">
        <f>EL1-EL13*$A$7^2-EM13*$A$7</f>
        <v>2</v>
      </c>
      <c r="ER13" s="3">
        <f>FLOOR(ER1/$A$7^2,1)</f>
        <v>2</v>
      </c>
      <c r="ES13" s="3">
        <f>FLOOR((ER1-ER13*$A$7^2)/$A$7,1)</f>
        <v>2</v>
      </c>
      <c r="ET13" s="3">
        <f>ER1-ER13*$A$7^2-ES13*$A$7</f>
        <v>0</v>
      </c>
      <c r="EX13" s="3">
        <f>FLOOR(EX1/$A$7^2,1)</f>
        <v>2</v>
      </c>
      <c r="EY13" s="3">
        <f>FLOOR((EX1-EX13*$A$7^2)/$A$7,1)</f>
        <v>2</v>
      </c>
      <c r="EZ13" s="3">
        <f>EX1-EX13*$A$7^2-EY13*$A$7</f>
        <v>1</v>
      </c>
      <c r="FD13" s="3">
        <f>FLOOR(FD1/$A$7^2,1)</f>
        <v>2</v>
      </c>
      <c r="FE13" s="3">
        <f>FLOOR((FD1-FD13*$A$7^2)/$A$7,1)</f>
        <v>2</v>
      </c>
      <c r="FF13" s="3">
        <f>FD1-FD13*$A$7^2-FE13*$A$7</f>
        <v>2</v>
      </c>
      <c r="FJ13" s="3"/>
      <c r="FK13" s="3"/>
      <c r="FL13" s="3"/>
      <c r="FP13" s="3"/>
      <c r="FQ13" s="3"/>
      <c r="FR13" s="3"/>
      <c r="FV13" s="3"/>
      <c r="FW13" s="3"/>
      <c r="FX13" s="3"/>
      <c r="GB13" s="3"/>
      <c r="GC13" s="3"/>
      <c r="GD13" s="3"/>
      <c r="GH13" s="3"/>
      <c r="GI13" s="3"/>
      <c r="GJ13" s="3"/>
      <c r="GN13" s="3"/>
      <c r="GO13" s="3"/>
      <c r="GP13" s="3"/>
    </row>
    <row r="14" spans="1:200" x14ac:dyDescent="0.35">
      <c r="B14" t="s">
        <v>0</v>
      </c>
      <c r="D14">
        <f>_xlfn.NUMBERVALUE(D13)+1</f>
        <v>1</v>
      </c>
      <c r="E14">
        <f>_xlfn.NUMBERVALUE(E13)+1</f>
        <v>1</v>
      </c>
      <c r="F14">
        <f>_xlfn.NUMBERVALUE(F13)+1</f>
        <v>1</v>
      </c>
      <c r="G14" t="s">
        <v>1</v>
      </c>
      <c r="J14">
        <f>_xlfn.NUMBERVALUE(J13)+1</f>
        <v>1</v>
      </c>
      <c r="K14">
        <f>_xlfn.NUMBERVALUE(K13)+1</f>
        <v>1</v>
      </c>
      <c r="L14">
        <f>_xlfn.NUMBERVALUE(L13)+1</f>
        <v>2</v>
      </c>
      <c r="M14" t="s">
        <v>1</v>
      </c>
      <c r="P14">
        <f>_xlfn.NUMBERVALUE(P13)+1</f>
        <v>1</v>
      </c>
      <c r="Q14">
        <f>_xlfn.NUMBERVALUE(Q13)+1</f>
        <v>1</v>
      </c>
      <c r="R14">
        <f>_xlfn.NUMBERVALUE(R13)+1</f>
        <v>3</v>
      </c>
      <c r="S14" t="s">
        <v>1</v>
      </c>
      <c r="V14">
        <f>_xlfn.NUMBERVALUE(V13)+1</f>
        <v>1</v>
      </c>
      <c r="W14">
        <f>_xlfn.NUMBERVALUE(W13)+1</f>
        <v>2</v>
      </c>
      <c r="X14">
        <f>_xlfn.NUMBERVALUE(X13)+1</f>
        <v>1</v>
      </c>
      <c r="Y14" t="s">
        <v>1</v>
      </c>
      <c r="AB14">
        <f>_xlfn.NUMBERVALUE(AB13)+1</f>
        <v>1</v>
      </c>
      <c r="AC14">
        <f>_xlfn.NUMBERVALUE(AC13)+1</f>
        <v>2</v>
      </c>
      <c r="AD14">
        <f>_xlfn.NUMBERVALUE(AD13)+1</f>
        <v>2</v>
      </c>
      <c r="AE14" t="s">
        <v>1</v>
      </c>
      <c r="AH14">
        <f>_xlfn.NUMBERVALUE(AH13)+1</f>
        <v>1</v>
      </c>
      <c r="AI14">
        <f>_xlfn.NUMBERVALUE(AI13)+1</f>
        <v>2</v>
      </c>
      <c r="AJ14">
        <f>_xlfn.NUMBERVALUE(AJ13)+1</f>
        <v>3</v>
      </c>
      <c r="AK14" t="s">
        <v>1</v>
      </c>
      <c r="AN14">
        <f>_xlfn.NUMBERVALUE(AN13)+1</f>
        <v>1</v>
      </c>
      <c r="AO14">
        <f>_xlfn.NUMBERVALUE(AO13)+1</f>
        <v>3</v>
      </c>
      <c r="AP14">
        <f>_xlfn.NUMBERVALUE(AP13)+1</f>
        <v>1</v>
      </c>
      <c r="AQ14" t="s">
        <v>1</v>
      </c>
      <c r="AT14">
        <f>_xlfn.NUMBERVALUE(AT13)+1</f>
        <v>1</v>
      </c>
      <c r="AU14">
        <f>_xlfn.NUMBERVALUE(AU13)+1</f>
        <v>3</v>
      </c>
      <c r="AV14">
        <f>_xlfn.NUMBERVALUE(AV13)+1</f>
        <v>2</v>
      </c>
      <c r="AW14" t="s">
        <v>1</v>
      </c>
      <c r="AZ14">
        <f>_xlfn.NUMBERVALUE(AZ13)+1</f>
        <v>1</v>
      </c>
      <c r="BA14">
        <f>_xlfn.NUMBERVALUE(BA13)+1</f>
        <v>3</v>
      </c>
      <c r="BB14">
        <f>_xlfn.NUMBERVALUE(BB13)+1</f>
        <v>3</v>
      </c>
      <c r="BC14" t="s">
        <v>1</v>
      </c>
      <c r="BF14">
        <f>_xlfn.NUMBERVALUE(BF13)+1</f>
        <v>2</v>
      </c>
      <c r="BG14">
        <f>_xlfn.NUMBERVALUE(BG13)+1</f>
        <v>1</v>
      </c>
      <c r="BH14">
        <f>_xlfn.NUMBERVALUE(BH13)+1</f>
        <v>1</v>
      </c>
      <c r="BI14" t="s">
        <v>1</v>
      </c>
      <c r="BL14">
        <f>_xlfn.NUMBERVALUE(BL13)+1</f>
        <v>2</v>
      </c>
      <c r="BM14">
        <f>_xlfn.NUMBERVALUE(BM13)+1</f>
        <v>1</v>
      </c>
      <c r="BN14">
        <f>_xlfn.NUMBERVALUE(BN13)+1</f>
        <v>2</v>
      </c>
      <c r="BO14" t="s">
        <v>1</v>
      </c>
      <c r="BR14">
        <f>_xlfn.NUMBERVALUE(BR13)+1</f>
        <v>2</v>
      </c>
      <c r="BS14">
        <f>_xlfn.NUMBERVALUE(BS13)+1</f>
        <v>1</v>
      </c>
      <c r="BT14">
        <f>_xlfn.NUMBERVALUE(BT13)+1</f>
        <v>3</v>
      </c>
      <c r="BU14" t="s">
        <v>1</v>
      </c>
      <c r="BX14">
        <f>_xlfn.NUMBERVALUE(BX13)+1</f>
        <v>2</v>
      </c>
      <c r="BY14">
        <f>_xlfn.NUMBERVALUE(BY13)+1</f>
        <v>2</v>
      </c>
      <c r="BZ14">
        <f>_xlfn.NUMBERVALUE(BZ13)+1</f>
        <v>1</v>
      </c>
      <c r="CA14" t="s">
        <v>1</v>
      </c>
      <c r="CD14">
        <f>_xlfn.NUMBERVALUE(CD13)+1</f>
        <v>2</v>
      </c>
      <c r="CE14">
        <f>_xlfn.NUMBERVALUE(CE13)+1</f>
        <v>2</v>
      </c>
      <c r="CF14">
        <f>_xlfn.NUMBERVALUE(CF13)+1</f>
        <v>2</v>
      </c>
      <c r="CG14" t="s">
        <v>1</v>
      </c>
      <c r="CJ14">
        <f>_xlfn.NUMBERVALUE(CJ13)+1</f>
        <v>2</v>
      </c>
      <c r="CK14">
        <f>_xlfn.NUMBERVALUE(CK13)+1</f>
        <v>2</v>
      </c>
      <c r="CL14">
        <f>_xlfn.NUMBERVALUE(CL13)+1</f>
        <v>3</v>
      </c>
      <c r="CM14" t="s">
        <v>1</v>
      </c>
      <c r="CP14">
        <f>_xlfn.NUMBERVALUE(CP13)+1</f>
        <v>2</v>
      </c>
      <c r="CQ14">
        <f>_xlfn.NUMBERVALUE(CQ13)+1</f>
        <v>3</v>
      </c>
      <c r="CR14">
        <f>_xlfn.NUMBERVALUE(CR13)+1</f>
        <v>1</v>
      </c>
      <c r="CS14" t="s">
        <v>1</v>
      </c>
      <c r="CV14">
        <f>_xlfn.NUMBERVALUE(CV13)+1</f>
        <v>2</v>
      </c>
      <c r="CW14">
        <f>_xlfn.NUMBERVALUE(CW13)+1</f>
        <v>3</v>
      </c>
      <c r="CX14">
        <f>_xlfn.NUMBERVALUE(CX13)+1</f>
        <v>2</v>
      </c>
      <c r="CY14" t="s">
        <v>1</v>
      </c>
      <c r="DB14">
        <f>_xlfn.NUMBERVALUE(DB13)+1</f>
        <v>2</v>
      </c>
      <c r="DC14">
        <f>_xlfn.NUMBERVALUE(DC13)+1</f>
        <v>3</v>
      </c>
      <c r="DD14">
        <f>_xlfn.NUMBERVALUE(DD13)+1</f>
        <v>3</v>
      </c>
      <c r="DE14" t="s">
        <v>1</v>
      </c>
      <c r="DH14">
        <f>_xlfn.NUMBERVALUE(DH13)+1</f>
        <v>3</v>
      </c>
      <c r="DI14">
        <f>_xlfn.NUMBERVALUE(DI13)+1</f>
        <v>1</v>
      </c>
      <c r="DJ14">
        <f>_xlfn.NUMBERVALUE(DJ13)+1</f>
        <v>1</v>
      </c>
      <c r="DK14" t="s">
        <v>1</v>
      </c>
      <c r="DN14">
        <f>_xlfn.NUMBERVALUE(DN13)+1</f>
        <v>3</v>
      </c>
      <c r="DO14">
        <f>_xlfn.NUMBERVALUE(DO13)+1</f>
        <v>1</v>
      </c>
      <c r="DP14">
        <f>_xlfn.NUMBERVALUE(DP13)+1</f>
        <v>2</v>
      </c>
      <c r="DQ14" t="s">
        <v>1</v>
      </c>
      <c r="DT14">
        <f>_xlfn.NUMBERVALUE(DT13)+1</f>
        <v>3</v>
      </c>
      <c r="DU14">
        <f>_xlfn.NUMBERVALUE(DU13)+1</f>
        <v>1</v>
      </c>
      <c r="DV14">
        <f>_xlfn.NUMBERVALUE(DV13)+1</f>
        <v>3</v>
      </c>
      <c r="DW14" t="s">
        <v>1</v>
      </c>
      <c r="DZ14">
        <f>_xlfn.NUMBERVALUE(DZ13)+1</f>
        <v>3</v>
      </c>
      <c r="EA14">
        <f>_xlfn.NUMBERVALUE(EA13)+1</f>
        <v>2</v>
      </c>
      <c r="EB14">
        <f>_xlfn.NUMBERVALUE(EB13)+1</f>
        <v>1</v>
      </c>
      <c r="EC14" t="s">
        <v>1</v>
      </c>
      <c r="EF14">
        <f>_xlfn.NUMBERVALUE(EF13)+1</f>
        <v>3</v>
      </c>
      <c r="EG14">
        <f>_xlfn.NUMBERVALUE(EG13)+1</f>
        <v>2</v>
      </c>
      <c r="EH14">
        <f>_xlfn.NUMBERVALUE(EH13)+1</f>
        <v>2</v>
      </c>
      <c r="EI14" t="s">
        <v>1</v>
      </c>
      <c r="EL14">
        <f>_xlfn.NUMBERVALUE(EL13)+1</f>
        <v>3</v>
      </c>
      <c r="EM14">
        <f>_xlfn.NUMBERVALUE(EM13)+1</f>
        <v>2</v>
      </c>
      <c r="EN14">
        <f>_xlfn.NUMBERVALUE(EN13)+1</f>
        <v>3</v>
      </c>
      <c r="EO14" t="s">
        <v>1</v>
      </c>
      <c r="ER14">
        <f>_xlfn.NUMBERVALUE(ER13)+1</f>
        <v>3</v>
      </c>
      <c r="ES14">
        <f>_xlfn.NUMBERVALUE(ES13)+1</f>
        <v>3</v>
      </c>
      <c r="ET14">
        <f>_xlfn.NUMBERVALUE(ET13)+1</f>
        <v>1</v>
      </c>
      <c r="EU14" t="s">
        <v>1</v>
      </c>
      <c r="EX14">
        <f>_xlfn.NUMBERVALUE(EX13)+1</f>
        <v>3</v>
      </c>
      <c r="EY14">
        <f>_xlfn.NUMBERVALUE(EY13)+1</f>
        <v>3</v>
      </c>
      <c r="EZ14">
        <f>_xlfn.NUMBERVALUE(EZ13)+1</f>
        <v>2</v>
      </c>
      <c r="FA14" t="s">
        <v>1</v>
      </c>
      <c r="FD14">
        <f>_xlfn.NUMBERVALUE(FD13)+1</f>
        <v>3</v>
      </c>
      <c r="FE14">
        <f>_xlfn.NUMBERVALUE(FE13)+1</f>
        <v>3</v>
      </c>
      <c r="FF14">
        <f>_xlfn.NUMBERVALUE(FF13)+1</f>
        <v>3</v>
      </c>
      <c r="FG14" t="s">
        <v>1</v>
      </c>
    </row>
    <row r="15" spans="1:200" x14ac:dyDescent="0.35">
      <c r="A15">
        <v>1</v>
      </c>
      <c r="B15">
        <f>data!A4</f>
        <v>0</v>
      </c>
      <c r="D15">
        <f>HLOOKUP(D$14,גיליון2!$A$1:$C$21,$A15+1,TRUE)</f>
        <v>6</v>
      </c>
      <c r="E15">
        <f>HLOOKUP(E$14,גיליון3!$A$1:$C$21,$A15+1,TRUE)</f>
        <v>-5</v>
      </c>
      <c r="F15">
        <f>HLOOKUP(F$14,גיליון4!$A$1:$C$21,$A15+1,TRUE)</f>
        <v>-1</v>
      </c>
      <c r="G15">
        <f>D$4*D15+E$4*E15+F$4*F15</f>
        <v>-35.229634379189704</v>
      </c>
      <c r="H15">
        <f>ABS($B15-G15)</f>
        <v>35.229634379189704</v>
      </c>
      <c r="J15">
        <f>HLOOKUP(J$14,גיליון2!$A$1:$C$21,$A15+1,TRUE)</f>
        <v>6</v>
      </c>
      <c r="K15">
        <f>HLOOKUP(K$14,גיליון3!$A$1:$C$21,$A15+1,TRUE)</f>
        <v>-5</v>
      </c>
      <c r="L15">
        <f>HLOOKUP(L$14,גיליון4!$A$1:$C$21,$A15+1,TRUE)</f>
        <v>1</v>
      </c>
      <c r="M15">
        <f>J$4*J15+K$4*K15+L$4*L15</f>
        <v>-1.9416337775335486</v>
      </c>
      <c r="N15">
        <f>ABS($B15-M15)</f>
        <v>1.9416337775335486</v>
      </c>
      <c r="P15">
        <f>HLOOKUP(P$14,גיליון2!$A$1:$C$21,$A15+1,TRUE)</f>
        <v>6</v>
      </c>
      <c r="Q15">
        <f>HLOOKUP(Q$14,גיליון3!$A$1:$C$21,$A15+1,TRUE)</f>
        <v>-5</v>
      </c>
      <c r="R15">
        <f>HLOOKUP(R$14,גיליון4!$A$1:$C$21,$A15+1,TRUE)</f>
        <v>-1</v>
      </c>
      <c r="S15">
        <f>P$4*P15+Q$4*Q15+R$4*R15</f>
        <v>-40.321941666258326</v>
      </c>
      <c r="T15">
        <f>ABS($B15-S15)</f>
        <v>40.321941666258326</v>
      </c>
      <c r="V15">
        <f>HLOOKUP(V$14,גיליון2!$A$1:$C$21,$A15+1,TRUE)</f>
        <v>6</v>
      </c>
      <c r="W15">
        <f>HLOOKUP(W$14,גיליון3!$A$1:$C$21,$A15+1,TRUE)</f>
        <v>25</v>
      </c>
      <c r="X15">
        <f>HLOOKUP(X$14,גיליון4!$A$1:$C$21,$A15+1,TRUE)</f>
        <v>-1</v>
      </c>
      <c r="Y15">
        <f>V$4*V15+W$4*W15+X$4*X15</f>
        <v>-5.7581330394860686</v>
      </c>
      <c r="Z15">
        <f>ABS($B15-Y15)</f>
        <v>5.7581330394860686</v>
      </c>
      <c r="AB15">
        <f>HLOOKUP(AB$14,גיליון2!$A$1:$C$21,$A15+1,TRUE)</f>
        <v>6</v>
      </c>
      <c r="AC15">
        <f>HLOOKUP(AC$14,גיליון3!$A$1:$C$21,$A15+1,TRUE)</f>
        <v>25</v>
      </c>
      <c r="AD15">
        <f>HLOOKUP(AD$14,גיליון4!$A$1:$C$21,$A15+1,TRUE)</f>
        <v>1</v>
      </c>
      <c r="AE15">
        <f>AB$4*AB15+AC$4*AC15+AD$4*AD15</f>
        <v>2.2991414361530831</v>
      </c>
      <c r="AF15">
        <f>ABS($B15-AE15)</f>
        <v>2.2991414361530831</v>
      </c>
      <c r="AH15">
        <f>HLOOKUP(AH$14,גיליון2!$A$1:$C$21,$A15+1,TRUE)</f>
        <v>6</v>
      </c>
      <c r="AI15">
        <f>HLOOKUP(AI$14,גיליון3!$A$1:$C$21,$A15+1,TRUE)</f>
        <v>25</v>
      </c>
      <c r="AJ15">
        <f>HLOOKUP(AJ$14,גיליון4!$A$1:$C$21,$A15+1,TRUE)</f>
        <v>-1</v>
      </c>
      <c r="AK15">
        <f>AH$4*AH15+AI$4*AI15+AJ$4*AJ15</f>
        <v>40.878188083593685</v>
      </c>
      <c r="AL15">
        <f>ABS($B15-AK15)</f>
        <v>40.878188083593685</v>
      </c>
      <c r="AN15">
        <f>HLOOKUP(AN$14,גיליון2!$A$1:$C$21,$A15+1,TRUE)</f>
        <v>6</v>
      </c>
      <c r="AO15">
        <f>HLOOKUP(AO$14,גיליון3!$A$1:$C$21,$A15+1,TRUE)</f>
        <v>-0.2</v>
      </c>
      <c r="AP15">
        <f>HLOOKUP(AP$14,גיליון4!$A$1:$C$21,$A15+1,TRUE)</f>
        <v>-1</v>
      </c>
      <c r="AQ15">
        <f>AN$4*AN15+AO$4*AO15+AP$4*AP15</f>
        <v>-5.139639120166148</v>
      </c>
      <c r="AR15">
        <f>ABS($B15-AQ15)</f>
        <v>5.139639120166148</v>
      </c>
      <c r="AT15">
        <f>HLOOKUP(AT$14,גיליון2!$A$1:$C$21,$A15+1,TRUE)</f>
        <v>6</v>
      </c>
      <c r="AU15">
        <f>HLOOKUP(AU$14,גיליון3!$A$1:$C$21,$A15+1,TRUE)</f>
        <v>-0.2</v>
      </c>
      <c r="AV15">
        <f>HLOOKUP(AV$14,גיליון4!$A$1:$C$21,$A15+1,TRUE)</f>
        <v>1</v>
      </c>
      <c r="AW15">
        <f>AT$4*AT15+AU$4*AU15+AV$4*AV15</f>
        <v>1.0964269317786099</v>
      </c>
      <c r="AX15">
        <f>ABS($B15-AW15)</f>
        <v>1.0964269317786099</v>
      </c>
      <c r="AZ15">
        <f>HLOOKUP(AZ$14,גיליון2!$A$1:$C$21,$A15+1,TRUE)</f>
        <v>6</v>
      </c>
      <c r="BA15">
        <f>HLOOKUP(BA$14,גיליון3!$A$1:$C$21,$A15+1,TRUE)</f>
        <v>-0.2</v>
      </c>
      <c r="BB15">
        <f>HLOOKUP(BB$14,גיליון4!$A$1:$C$21,$A15+1,TRUE)</f>
        <v>-1</v>
      </c>
      <c r="BC15">
        <f>AZ$4*AZ15+BA$4*BA15+BB$4*BB15</f>
        <v>20.945779411210651</v>
      </c>
      <c r="BD15">
        <f>ABS($B15-BC15)</f>
        <v>20.945779411210651</v>
      </c>
      <c r="BF15">
        <f>HLOOKUP(BF$14,גיליון2!$A$1:$C$21,$A15+1,TRUE)</f>
        <v>36</v>
      </c>
      <c r="BG15">
        <f>HLOOKUP(BG$14,גיליון3!$A$1:$C$21,$A15+1,TRUE)</f>
        <v>-5</v>
      </c>
      <c r="BH15">
        <f>HLOOKUP(BH$14,גיליון4!$A$1:$C$21,$A15+1,TRUE)</f>
        <v>-1</v>
      </c>
      <c r="BI15">
        <f>BF$4*BF15+BG$4*BG15+BH$4*BH15</f>
        <v>-44.381073691642491</v>
      </c>
      <c r="BJ15">
        <f>ABS($B15-BI15)</f>
        <v>44.381073691642491</v>
      </c>
      <c r="BL15">
        <f>HLOOKUP(BL$14,גיליון2!$A$1:$C$21,$A15+1,TRUE)</f>
        <v>36</v>
      </c>
      <c r="BM15">
        <f>HLOOKUP(BM$14,גיליון3!$A$1:$C$21,$A15+1,TRUE)</f>
        <v>-5</v>
      </c>
      <c r="BN15">
        <f>HLOOKUP(BN$14,גיליון4!$A$1:$C$21,$A15+1,TRUE)</f>
        <v>1</v>
      </c>
      <c r="BO15">
        <f>BL$4*BL15+BM$4*BM15+BN$4*BN15</f>
        <v>-1.8921673076618397</v>
      </c>
      <c r="BP15">
        <f>ABS($B15-BO15)</f>
        <v>1.8921673076618397</v>
      </c>
      <c r="BR15">
        <f>HLOOKUP(BR$14,גיליון2!$A$1:$C$21,$A15+1,TRUE)</f>
        <v>36</v>
      </c>
      <c r="BS15">
        <f>HLOOKUP(BS$14,גיליון3!$A$1:$C$21,$A15+1,TRUE)</f>
        <v>-5</v>
      </c>
      <c r="BT15">
        <f>HLOOKUP(BT$14,גיליון4!$A$1:$C$21,$A15+1,TRUE)</f>
        <v>-1</v>
      </c>
      <c r="BU15">
        <f>BR$4*BR15+BS$4*BS15+BT$4*BT15</f>
        <v>-63.706412153610259</v>
      </c>
      <c r="BV15">
        <f>ABS($B15-BU15)</f>
        <v>63.706412153610259</v>
      </c>
      <c r="BX15">
        <f>HLOOKUP(BX$14,גיליון2!$A$1:$C$21,$A15+1,TRUE)</f>
        <v>36</v>
      </c>
      <c r="BY15">
        <f>HLOOKUP(BY$14,גיליון3!$A$1:$C$21,$A15+1,TRUE)</f>
        <v>25</v>
      </c>
      <c r="BZ15">
        <f>HLOOKUP(BZ$14,גיליון4!$A$1:$C$21,$A15+1,TRUE)</f>
        <v>-1</v>
      </c>
      <c r="CA15">
        <f>BX$4*BX15+BY$4*BY15+BZ$4*BZ15</f>
        <v>-4.4707669798006258</v>
      </c>
      <c r="CB15">
        <f>ABS($B15-CA15)</f>
        <v>4.4707669798006258</v>
      </c>
      <c r="CD15">
        <f>HLOOKUP(CD$14,גיליון2!$A$1:$C$21,$A15+1,TRUE)</f>
        <v>36</v>
      </c>
      <c r="CE15">
        <f>HLOOKUP(CE$14,גיליון3!$A$1:$C$21,$A15+1,TRUE)</f>
        <v>25</v>
      </c>
      <c r="CF15">
        <f>HLOOKUP(CF$14,גיליון4!$A$1:$C$21,$A15+1,TRUE)</f>
        <v>1</v>
      </c>
      <c r="CG15">
        <f>CD$4*CD15+CE$4*CE15+CF$4*CF15</f>
        <v>2.4470496768217571</v>
      </c>
      <c r="CH15">
        <f>ABS($B15-CG15)</f>
        <v>2.4470496768217571</v>
      </c>
      <c r="CJ15">
        <f>HLOOKUP(CJ$14,גיליון2!$A$1:$C$21,$A15+1,TRUE)</f>
        <v>36</v>
      </c>
      <c r="CK15">
        <f>HLOOKUP(CK$14,גיליון3!$A$1:$C$21,$A15+1,TRUE)</f>
        <v>25</v>
      </c>
      <c r="CL15">
        <f>HLOOKUP(CL$14,גיליון4!$A$1:$C$21,$A15+1,TRUE)</f>
        <v>-1</v>
      </c>
      <c r="CM15">
        <f>CJ$4*CJ15+CK$4*CK15+CL$4*CL15</f>
        <v>43.998835203759285</v>
      </c>
      <c r="CN15">
        <f>ABS($B15-CM15)</f>
        <v>43.998835203759285</v>
      </c>
      <c r="CP15">
        <f>HLOOKUP(CP$14,גיליון2!$A$1:$C$21,$A15+1,TRUE)</f>
        <v>36</v>
      </c>
      <c r="CQ15">
        <f>HLOOKUP(CQ$14,גיליון3!$A$1:$C$21,$A15+1,TRUE)</f>
        <v>-0.2</v>
      </c>
      <c r="CR15">
        <f>HLOOKUP(CR$14,גיליון4!$A$1:$C$21,$A15+1,TRUE)</f>
        <v>-1</v>
      </c>
      <c r="CS15">
        <f>CP$4*CP15+CQ$4*CQ15+CR$4*CR15</f>
        <v>-14.340061886002218</v>
      </c>
      <c r="CT15">
        <f>ABS($B15-CS15)</f>
        <v>14.340061886002218</v>
      </c>
      <c r="CV15">
        <f>HLOOKUP(CV$14,גיליון2!$A$1:$C$21,$A15+1,TRUE)</f>
        <v>36</v>
      </c>
      <c r="CW15">
        <f>HLOOKUP(CW$14,גיליון3!$A$1:$C$21,$A15+1,TRUE)</f>
        <v>-0.2</v>
      </c>
      <c r="CX15">
        <f>HLOOKUP(CX$14,גיליון4!$A$1:$C$21,$A15+1,TRUE)</f>
        <v>1</v>
      </c>
      <c r="CY15">
        <f>CV$4*CV15+CW$4*CW15+CX$4*CX15</f>
        <v>1.527933943001067</v>
      </c>
      <c r="CZ15">
        <f>ABS($B15-CY15)</f>
        <v>1.527933943001067</v>
      </c>
      <c r="DB15">
        <f>HLOOKUP(DB$14,גיליון2!$A$1:$C$21,$A15+1,TRUE)</f>
        <v>36</v>
      </c>
      <c r="DC15">
        <f>HLOOKUP(DC$14,גיליון3!$A$1:$C$21,$A15+1,TRUE)</f>
        <v>-0.2</v>
      </c>
      <c r="DD15">
        <f>HLOOKUP(DD$14,גיליון4!$A$1:$C$21,$A15+1,TRUE)</f>
        <v>-1</v>
      </c>
      <c r="DE15">
        <f>DB$4*DB15+DC$4*DC15+DD$4*DD15</f>
        <v>-5.9282831393240727</v>
      </c>
      <c r="DF15">
        <f>ABS($B15-DE15)</f>
        <v>5.9282831393240727</v>
      </c>
      <c r="DH15">
        <f>HLOOKUP(DH$14,גיליון2!$A$1:$C$21,$A15+1,TRUE)</f>
        <v>0.16666666666666666</v>
      </c>
      <c r="DI15">
        <f>HLOOKUP(DI$14,גיליון3!$A$1:$C$21,$A15+1,TRUE)</f>
        <v>-5</v>
      </c>
      <c r="DJ15">
        <f>HLOOKUP(DJ$14,גיליון4!$A$1:$C$21,$A15+1,TRUE)</f>
        <v>-1</v>
      </c>
      <c r="DK15">
        <f>DH$4*DH15+DI$4*DI15+DJ$4*DJ15</f>
        <v>-18.827574664968072</v>
      </c>
      <c r="DL15">
        <f>ABS($B15-DK15)</f>
        <v>18.827574664968072</v>
      </c>
      <c r="DN15">
        <f>HLOOKUP(DN$14,גיליון2!$A$1:$C$21,$A15+1,TRUE)</f>
        <v>0.16666666666666666</v>
      </c>
      <c r="DO15">
        <f>HLOOKUP(DO$14,גיליון3!$A$1:$C$21,$A15+1,TRUE)</f>
        <v>-5</v>
      </c>
      <c r="DP15">
        <f>HLOOKUP(DP$14,גיליון4!$A$1:$C$21,$A15+1,TRUE)</f>
        <v>1</v>
      </c>
      <c r="DQ15">
        <f>DN$4*DN15+DO$4*DO15+DP$4*DP15</f>
        <v>-0.20946827865633022</v>
      </c>
      <c r="DR15">
        <f>ABS($B15-DQ15)</f>
        <v>0.20946827865633022</v>
      </c>
      <c r="DT15">
        <f>HLOOKUP(DT$14,גיליון2!$A$1:$C$21,$A15+1,TRUE)</f>
        <v>0.16666666666666666</v>
      </c>
      <c r="DU15">
        <f>HLOOKUP(DU$14,גיליון3!$A$1:$C$21,$A15+1,TRUE)</f>
        <v>-5</v>
      </c>
      <c r="DV15">
        <f>HLOOKUP(DV$14,גיליון4!$A$1:$C$21,$A15+1,TRUE)</f>
        <v>-1</v>
      </c>
      <c r="DW15">
        <f>DT$4*DT15+DU$4*DU15+DV$4*DV15</f>
        <v>-11.146298639507478</v>
      </c>
      <c r="DX15">
        <f>ABS($B15-DW15)</f>
        <v>11.146298639507478</v>
      </c>
      <c r="DZ15">
        <f>HLOOKUP(DZ$14,גיליון2!$A$1:$C$21,$A15+1,TRUE)</f>
        <v>0.16666666666666666</v>
      </c>
      <c r="EA15">
        <f>HLOOKUP(EA$14,גיליון3!$A$1:$C$21,$A15+1,TRUE)</f>
        <v>25</v>
      </c>
      <c r="EB15">
        <f>HLOOKUP(EB$14,גיליון4!$A$1:$C$21,$A15+1,TRUE)</f>
        <v>-1</v>
      </c>
      <c r="EC15">
        <f>DZ$4*DZ15+EA$4*EA15+EB$4*EB15</f>
        <v>1.6273007121586147</v>
      </c>
      <c r="ED15">
        <f>ABS($B15-EC15)</f>
        <v>1.6273007121586147</v>
      </c>
      <c r="EF15">
        <f>HLOOKUP(EF$14,גיליון2!$A$1:$C$21,$A15+1,TRUE)</f>
        <v>0.16666666666666666</v>
      </c>
      <c r="EG15">
        <f>HLOOKUP(EG$14,גיליון3!$A$1:$C$21,$A15+1,TRUE)</f>
        <v>25</v>
      </c>
      <c r="EH15">
        <f>HLOOKUP(EH$14,גיליון4!$A$1:$C$21,$A15+1,TRUE)</f>
        <v>1</v>
      </c>
      <c r="EI15">
        <f>EF$4*EF15+EG$4*EG15+EH$4*EH15</f>
        <v>2.3012834020377708</v>
      </c>
      <c r="EJ15">
        <f>ABS($B15-EI15)</f>
        <v>2.3012834020377708</v>
      </c>
      <c r="EL15">
        <f>HLOOKUP(EL$14,גיליון2!$A$1:$C$21,$A15+1,TRUE)</f>
        <v>0.16666666666666666</v>
      </c>
      <c r="EM15">
        <f>HLOOKUP(EM$14,גיליון3!$A$1:$C$21,$A15+1,TRUE)</f>
        <v>25</v>
      </c>
      <c r="EN15">
        <f>HLOOKUP(EN$14,גיליון4!$A$1:$C$21,$A15+1,TRUE)</f>
        <v>-1</v>
      </c>
      <c r="EO15">
        <f>EL$4*EL15+EM$4*EM15+EN$4*EN15</f>
        <v>29.283436589908469</v>
      </c>
      <c r="EP15">
        <f>ABS($B15-EO15)</f>
        <v>29.283436589908469</v>
      </c>
      <c r="ER15">
        <f>HLOOKUP(ER$14,גיליון2!$A$1:$C$21,$A15+1,TRUE)</f>
        <v>0.16666666666666666</v>
      </c>
      <c r="ES15">
        <f>HLOOKUP(ES$14,גיליון3!$A$1:$C$21,$A15+1,TRUE)</f>
        <v>-0.2</v>
      </c>
      <c r="ET15">
        <f>HLOOKUP(ET$14,גיליון4!$A$1:$C$21,$A15+1,TRUE)</f>
        <v>-1</v>
      </c>
      <c r="EU15">
        <f>ER$4*ER15+ES$4*ES15+ET$4*ET15</f>
        <v>4.8570564442359441</v>
      </c>
      <c r="EV15">
        <f>ABS($B15-EU15)</f>
        <v>4.8570564442359441</v>
      </c>
      <c r="EX15">
        <f>HLOOKUP(EX$14,גיליון2!$A$1:$C$21,$A15+1,TRUE)</f>
        <v>0.16666666666666666</v>
      </c>
      <c r="EY15">
        <f>HLOOKUP(EY$14,גיליון3!$A$1:$C$21,$A15+1,TRUE)</f>
        <v>-0.2</v>
      </c>
      <c r="EZ15">
        <f>HLOOKUP(EZ$14,גיליון4!$A$1:$C$21,$A15+1,TRUE)</f>
        <v>1</v>
      </c>
      <c r="FA15">
        <f>EX$4*EX15+EY$4*EY15+EZ$4*EZ15</f>
        <v>4.0018589552899293</v>
      </c>
      <c r="FB15">
        <f>ABS($B15-FA15)</f>
        <v>4.0018589552899293</v>
      </c>
      <c r="FD15">
        <f>HLOOKUP(FD$14,גיליון2!$A$1:$C$21,$A15+1,TRUE)</f>
        <v>0.16666666666666666</v>
      </c>
      <c r="FE15">
        <f>HLOOKUP(FE$14,גיליון3!$A$1:$C$21,$A15+1,TRUE)</f>
        <v>-0.2</v>
      </c>
      <c r="FF15">
        <f>HLOOKUP(FF$14,גיליון4!$A$1:$C$21,$A15+1,TRUE)</f>
        <v>-1</v>
      </c>
      <c r="FG15">
        <f>FD$4*FD15+FE$4*FE15+FF$4*FF15</f>
        <v>3.5454052877370827</v>
      </c>
      <c r="FH15">
        <f>ABS($B15-FG15)</f>
        <v>3.5454052877370827</v>
      </c>
    </row>
    <row r="16" spans="1:200" x14ac:dyDescent="0.35">
      <c r="A16">
        <v>2</v>
      </c>
      <c r="B16">
        <f>data!A5</f>
        <v>193</v>
      </c>
      <c r="D16">
        <f>HLOOKUP(D$14,גיליון2!$A$1:$C$21,$A16+1,TRUE)</f>
        <v>4</v>
      </c>
      <c r="E16">
        <f>HLOOKUP(E$14,גיליון3!$A$1:$C$21,$A16+1,TRUE)</f>
        <v>-2</v>
      </c>
      <c r="F16">
        <f>HLOOKUP(F$14,גיליון4!$A$1:$C$21,$A16+1,TRUE)</f>
        <v>8</v>
      </c>
      <c r="G16">
        <f t="shared" ref="G16:G34" si="0">D$4*D16+E$4*E16+F$4*F16</f>
        <v>150.72745131408027</v>
      </c>
      <c r="H16">
        <f t="shared" ref="H16:H34" si="1">ABS($B16-G16)</f>
        <v>42.27254868591973</v>
      </c>
      <c r="J16">
        <f>HLOOKUP(J$14,גיליון2!$A$1:$C$21,$A16+1,TRUE)</f>
        <v>4</v>
      </c>
      <c r="K16">
        <f>HLOOKUP(K$14,גיליון3!$A$1:$C$21,$A16+1,TRUE)</f>
        <v>-2</v>
      </c>
      <c r="L16">
        <f>HLOOKUP(L$14,גיליון4!$A$1:$C$21,$A16+1,TRUE)</f>
        <v>64</v>
      </c>
      <c r="M16">
        <f t="shared" ref="M16:M34" si="2">J$4*J16+K$4*K16+L$4*L16</f>
        <v>194.10002763558361</v>
      </c>
      <c r="N16">
        <f t="shared" ref="N16:N34" si="3">ABS($B16-M16)</f>
        <v>1.1000276355836149</v>
      </c>
      <c r="P16">
        <f>HLOOKUP(P$14,גיליון2!$A$1:$C$21,$A16+1,TRUE)</f>
        <v>4</v>
      </c>
      <c r="Q16">
        <f>HLOOKUP(Q$14,גיליון3!$A$1:$C$21,$A16+1,TRUE)</f>
        <v>-2</v>
      </c>
      <c r="R16">
        <f>HLOOKUP(R$14,גיליון4!$A$1:$C$21,$A16+1,TRUE)</f>
        <v>0.125</v>
      </c>
      <c r="S16">
        <f t="shared" ref="S16:S34" si="4">P$4*P16+Q$4*Q16+R$4*R16</f>
        <v>36.23506640471318</v>
      </c>
      <c r="T16">
        <f t="shared" ref="T16:T34" si="5">ABS($B16-S16)</f>
        <v>156.76493359528683</v>
      </c>
      <c r="V16">
        <f>HLOOKUP(V$14,גיליון2!$A$1:$C$21,$A16+1,TRUE)</f>
        <v>4</v>
      </c>
      <c r="W16">
        <f>HLOOKUP(W$14,גיליון3!$A$1:$C$21,$A16+1,TRUE)</f>
        <v>4</v>
      </c>
      <c r="X16">
        <f>HLOOKUP(X$14,גיליון4!$A$1:$C$21,$A16+1,TRUE)</f>
        <v>8</v>
      </c>
      <c r="Y16">
        <f t="shared" ref="Y16:Y34" si="6">V$4*V16+W$4*W16+X$4*X16</f>
        <v>164.85630626394121</v>
      </c>
      <c r="Z16">
        <f t="shared" ref="Z16:Z34" si="7">ABS($B16-Y16)</f>
        <v>28.143693736058793</v>
      </c>
      <c r="AB16">
        <f>HLOOKUP(AB$14,גיליון2!$A$1:$C$21,$A16+1,TRUE)</f>
        <v>4</v>
      </c>
      <c r="AC16">
        <f>HLOOKUP(AC$14,גיליון3!$A$1:$C$21,$A16+1,TRUE)</f>
        <v>4</v>
      </c>
      <c r="AD16">
        <f>HLOOKUP(AD$14,גיליון4!$A$1:$C$21,$A16+1,TRUE)</f>
        <v>64</v>
      </c>
      <c r="AE16">
        <f t="shared" ref="AE16:AE34" si="8">AB$4*AB16+AC$4*AC16+AD$4*AD16</f>
        <v>196.38131434801048</v>
      </c>
      <c r="AF16">
        <f t="shared" ref="AF16:AF34" si="9">ABS($B16-AE16)</f>
        <v>3.381314348010477</v>
      </c>
      <c r="AH16">
        <f>HLOOKUP(AH$14,גיליון2!$A$1:$C$21,$A16+1,TRUE)</f>
        <v>4</v>
      </c>
      <c r="AI16">
        <f>HLOOKUP(AI$14,גיליון3!$A$1:$C$21,$A16+1,TRUE)</f>
        <v>4</v>
      </c>
      <c r="AJ16">
        <f>HLOOKUP(AJ$14,גיליון4!$A$1:$C$21,$A16+1,TRUE)</f>
        <v>0.125</v>
      </c>
      <c r="AK16">
        <f t="shared" ref="AK16:AK34" si="10">AH$4*AH16+AI$4*AI16+AJ$4*AJ16</f>
        <v>51.505142636010824</v>
      </c>
      <c r="AL16">
        <f t="shared" ref="AL16:AL34" si="11">ABS($B16-AK16)</f>
        <v>141.49485736398918</v>
      </c>
      <c r="AN16">
        <f>HLOOKUP(AN$14,גיליון2!$A$1:$C$21,$A16+1,TRUE)</f>
        <v>4</v>
      </c>
      <c r="AO16">
        <f>HLOOKUP(AO$14,גיליון3!$A$1:$C$21,$A16+1,TRUE)</f>
        <v>-0.5</v>
      </c>
      <c r="AP16">
        <f>HLOOKUP(AP$14,גיליון4!$A$1:$C$21,$A16+1,TRUE)</f>
        <v>8</v>
      </c>
      <c r="AQ16">
        <f t="shared" ref="AQ16:AQ34" si="12">AN$4*AN16+AO$4*AO16+AP$4*AP16</f>
        <v>167.23812808239231</v>
      </c>
      <c r="AR16">
        <f t="shared" ref="AR16:AR34" si="13">ABS($B16-AQ16)</f>
        <v>25.761871917607692</v>
      </c>
      <c r="AT16">
        <f>HLOOKUP(AT$14,גיליון2!$A$1:$C$21,$A16+1,TRUE)</f>
        <v>4</v>
      </c>
      <c r="AU16">
        <f>HLOOKUP(AU$14,גיליון3!$A$1:$C$21,$A16+1,TRUE)</f>
        <v>-0.5</v>
      </c>
      <c r="AV16">
        <f>HLOOKUP(AV$14,גיליון4!$A$1:$C$21,$A16+1,TRUE)</f>
        <v>64</v>
      </c>
      <c r="AW16">
        <f t="shared" ref="AW16:AW34" si="14">AT$4*AT16+AU$4*AU16+AV$4*AV16</f>
        <v>195.28397151357086</v>
      </c>
      <c r="AX16">
        <f t="shared" ref="AX16:AX34" si="15">ABS($B16-AW16)</f>
        <v>2.2839715135708616</v>
      </c>
      <c r="AZ16">
        <f>HLOOKUP(AZ$14,גיליון2!$A$1:$C$21,$A16+1,TRUE)</f>
        <v>4</v>
      </c>
      <c r="BA16">
        <f>HLOOKUP(BA$14,גיליון3!$A$1:$C$21,$A16+1,TRUE)</f>
        <v>-0.5</v>
      </c>
      <c r="BB16">
        <f>HLOOKUP(BB$14,גיליון4!$A$1:$C$21,$A16+1,TRUE)</f>
        <v>0.125</v>
      </c>
      <c r="BC16">
        <f t="shared" ref="BC16:BC34" si="16">AZ$4*AZ16+BA$4*BA16+BB$4*BB16</f>
        <v>61.329096961305453</v>
      </c>
      <c r="BD16">
        <f t="shared" ref="BD16:BD34" si="17">ABS($B16-BC16)</f>
        <v>131.67090303869455</v>
      </c>
      <c r="BF16">
        <f>HLOOKUP(BF$14,גיליון2!$A$1:$C$21,$A16+1,TRUE)</f>
        <v>16</v>
      </c>
      <c r="BG16">
        <f>HLOOKUP(BG$14,גיליון3!$A$1:$C$21,$A16+1,TRUE)</f>
        <v>-2</v>
      </c>
      <c r="BH16">
        <f>HLOOKUP(BH$14,גיליון4!$A$1:$C$21,$A16+1,TRUE)</f>
        <v>8</v>
      </c>
      <c r="BI16">
        <f t="shared" ref="BI16:BI34" si="18">BF$4*BF16+BG$4*BG16+BH$4*BH16</f>
        <v>150.05447881365683</v>
      </c>
      <c r="BJ16">
        <f t="shared" ref="BJ16:BJ34" si="19">ABS($B16-BI16)</f>
        <v>42.945521186343171</v>
      </c>
      <c r="BL16">
        <f>HLOOKUP(BL$14,גיליון2!$A$1:$C$21,$A16+1,TRUE)</f>
        <v>16</v>
      </c>
      <c r="BM16">
        <f>HLOOKUP(BM$14,גיליון3!$A$1:$C$21,$A16+1,TRUE)</f>
        <v>-2</v>
      </c>
      <c r="BN16">
        <f>HLOOKUP(BN$14,גיליון4!$A$1:$C$21,$A16+1,TRUE)</f>
        <v>64</v>
      </c>
      <c r="BO16">
        <f t="shared" ref="BO16:BO34" si="20">BL$4*BL16+BM$4*BM16+BN$4*BN16</f>
        <v>194.2014528074306</v>
      </c>
      <c r="BP16">
        <f t="shared" ref="BP16:BP34" si="21">ABS($B16-BO16)</f>
        <v>1.2014528074305986</v>
      </c>
      <c r="BR16">
        <f>HLOOKUP(BR$14,גיליון2!$A$1:$C$21,$A16+1,TRUE)</f>
        <v>16</v>
      </c>
      <c r="BS16">
        <f>HLOOKUP(BS$14,גיליון3!$A$1:$C$21,$A16+1,TRUE)</f>
        <v>-2</v>
      </c>
      <c r="BT16">
        <f>HLOOKUP(BT$14,גיליון4!$A$1:$C$21,$A16+1,TRUE)</f>
        <v>0.125</v>
      </c>
      <c r="BU16">
        <f t="shared" ref="BU16:BU34" si="22">BR$4*BR16+BS$4*BS16+BT$4*BT16</f>
        <v>7.0763204513042322</v>
      </c>
      <c r="BV16">
        <f t="shared" ref="BV16:BV34" si="23">ABS($B16-BU16)</f>
        <v>185.92367954869576</v>
      </c>
      <c r="BX16">
        <f>HLOOKUP(BX$14,גיליון2!$A$1:$C$21,$A16+1,TRUE)</f>
        <v>16</v>
      </c>
      <c r="BY16">
        <f>HLOOKUP(BY$14,גיליון3!$A$1:$C$21,$A16+1,TRUE)</f>
        <v>4</v>
      </c>
      <c r="BZ16">
        <f>HLOOKUP(BZ$14,גיליון4!$A$1:$C$21,$A16+1,TRUE)</f>
        <v>8</v>
      </c>
      <c r="CA16">
        <f t="shared" ref="CA16:CA34" si="24">BX$4*BX16+BY$4*BY16+BZ$4*BZ16</f>
        <v>163.87202207119066</v>
      </c>
      <c r="CB16">
        <f t="shared" ref="CB16:CB34" si="25">ABS($B16-CA16)</f>
        <v>29.127977928809344</v>
      </c>
      <c r="CD16">
        <f>HLOOKUP(CD$14,גיליון2!$A$1:$C$21,$A16+1,TRUE)</f>
        <v>16</v>
      </c>
      <c r="CE16">
        <f>HLOOKUP(CE$14,גיליון3!$A$1:$C$21,$A16+1,TRUE)</f>
        <v>4</v>
      </c>
      <c r="CF16">
        <f>HLOOKUP(CF$14,גיליון4!$A$1:$C$21,$A16+1,TRUE)</f>
        <v>64</v>
      </c>
      <c r="CG16">
        <f t="shared" ref="CG16:CG34" si="26">CD$4*CD16+CE$4*CE16+CF$4*CF16</f>
        <v>196.66946273880978</v>
      </c>
      <c r="CH16">
        <f t="shared" ref="CH16:CH34" si="27">ABS($B16-CG16)</f>
        <v>3.6694627388097842</v>
      </c>
      <c r="CJ16">
        <f>HLOOKUP(CJ$14,גיליון2!$A$1:$C$21,$A16+1,TRUE)</f>
        <v>16</v>
      </c>
      <c r="CK16">
        <f>HLOOKUP(CK$14,גיליון3!$A$1:$C$21,$A16+1,TRUE)</f>
        <v>4</v>
      </c>
      <c r="CL16">
        <f>HLOOKUP(CL$14,גיליון4!$A$1:$C$21,$A16+1,TRUE)</f>
        <v>0.125</v>
      </c>
      <c r="CM16">
        <f t="shared" ref="CM16:CM34" si="28">CJ$4*CJ16+CK$4*CK16+CL$4*CL16</f>
        <v>34.377089474530266</v>
      </c>
      <c r="CN16">
        <f t="shared" ref="CN16:CN34" si="29">ABS($B16-CM16)</f>
        <v>158.62291052546973</v>
      </c>
      <c r="CP16">
        <f>HLOOKUP(CP$14,גיליון2!$A$1:$C$21,$A16+1,TRUE)</f>
        <v>16</v>
      </c>
      <c r="CQ16">
        <f>HLOOKUP(CQ$14,גיליון3!$A$1:$C$21,$A16+1,TRUE)</f>
        <v>-0.5</v>
      </c>
      <c r="CR16">
        <f>HLOOKUP(CR$14,גיליון4!$A$1:$C$21,$A16+1,TRUE)</f>
        <v>8</v>
      </c>
      <c r="CS16">
        <f t="shared" ref="CS16:CS34" si="30">CP$4*CP16+CQ$4*CQ16+CR$4*CR16</f>
        <v>167.54431594684988</v>
      </c>
      <c r="CT16">
        <f t="shared" ref="CT16:CT34" si="31">ABS($B16-CS16)</f>
        <v>25.455684053150122</v>
      </c>
      <c r="CV16">
        <f>HLOOKUP(CV$14,גיליון2!$A$1:$C$21,$A16+1,TRUE)</f>
        <v>16</v>
      </c>
      <c r="CW16">
        <f>HLOOKUP(CW$14,גיליון3!$A$1:$C$21,$A16+1,TRUE)</f>
        <v>-0.5</v>
      </c>
      <c r="CX16">
        <f>HLOOKUP(CX$14,גיליון4!$A$1:$C$21,$A16+1,TRUE)</f>
        <v>64</v>
      </c>
      <c r="CY16">
        <f t="shared" ref="CY16:CY34" si="32">CV$4*CV16+CW$4*CW16+CX$4*CX16</f>
        <v>195.50243422526202</v>
      </c>
      <c r="CZ16">
        <f t="shared" ref="CZ16:CZ34" si="33">ABS($B16-CY16)</f>
        <v>2.5024342252620215</v>
      </c>
      <c r="DB16">
        <f>HLOOKUP(DB$14,גיליון2!$A$1:$C$21,$A16+1,TRUE)</f>
        <v>16</v>
      </c>
      <c r="DC16">
        <f>HLOOKUP(DC$14,גיליון3!$A$1:$C$21,$A16+1,TRUE)</f>
        <v>-0.5</v>
      </c>
      <c r="DD16">
        <f>HLOOKUP(DD$14,גיליון4!$A$1:$C$21,$A16+1,TRUE)</f>
        <v>0.125</v>
      </c>
      <c r="DE16">
        <f t="shared" ref="DE16:DE34" si="34">DB$4*DB16+DC$4*DC16+DD$4*DD16</f>
        <v>35.197371656934898</v>
      </c>
      <c r="DF16">
        <f t="shared" ref="DF16:DF34" si="35">ABS($B16-DE16)</f>
        <v>157.80262834306509</v>
      </c>
      <c r="DH16">
        <f>HLOOKUP(DH$14,גיליון2!$A$1:$C$21,$A16+1,TRUE)</f>
        <v>0.25</v>
      </c>
      <c r="DI16">
        <f>HLOOKUP(DI$14,גיליון3!$A$1:$C$21,$A16+1,TRUE)</f>
        <v>-2</v>
      </c>
      <c r="DJ16">
        <f>HLOOKUP(DJ$14,גיליון4!$A$1:$C$21,$A16+1,TRUE)</f>
        <v>8</v>
      </c>
      <c r="DK16">
        <f t="shared" ref="DK16:DK34" si="36">DH$4*DH16+DI$4*DI16+DJ$4*DJ16</f>
        <v>150.20276713769371</v>
      </c>
      <c r="DL16">
        <f t="shared" ref="DL16:DL34" si="37">ABS($B16-DK16)</f>
        <v>42.797232862306288</v>
      </c>
      <c r="DN16">
        <f>HLOOKUP(DN$14,גיליון2!$A$1:$C$21,$A16+1,TRUE)</f>
        <v>0.25</v>
      </c>
      <c r="DO16">
        <f>HLOOKUP(DO$14,גיליון3!$A$1:$C$21,$A16+1,TRUE)</f>
        <v>-2</v>
      </c>
      <c r="DP16">
        <f>HLOOKUP(DP$14,גיליון4!$A$1:$C$21,$A16+1,TRUE)</f>
        <v>64</v>
      </c>
      <c r="DQ16">
        <f t="shared" ref="DQ16:DQ34" si="38">DN$4*DN16+DO$4*DO16+DP$4*DP16</f>
        <v>192.62876368025348</v>
      </c>
      <c r="DR16">
        <f t="shared" ref="DR16:DR34" si="39">ABS($B16-DQ16)</f>
        <v>0.37123631974651516</v>
      </c>
      <c r="DT16">
        <f>HLOOKUP(DT$14,גיליון2!$A$1:$C$21,$A16+1,TRUE)</f>
        <v>0.25</v>
      </c>
      <c r="DU16">
        <f>HLOOKUP(DU$14,גיליון3!$A$1:$C$21,$A16+1,TRUE)</f>
        <v>-2</v>
      </c>
      <c r="DV16">
        <f>HLOOKUP(DV$14,גיליון4!$A$1:$C$21,$A16+1,TRUE)</f>
        <v>0.125</v>
      </c>
      <c r="DW16">
        <f t="shared" ref="DW16:DW34" si="40">DT$4*DT16+DU$4*DU16+DV$4*DV16</f>
        <v>74.648240827699667</v>
      </c>
      <c r="DX16">
        <f t="shared" ref="DX16:DX34" si="41">ABS($B16-DW16)</f>
        <v>118.35175917230033</v>
      </c>
      <c r="DZ16">
        <f>HLOOKUP(DZ$14,גיליון2!$A$1:$C$21,$A16+1,TRUE)</f>
        <v>0.25</v>
      </c>
      <c r="EA16">
        <f>HLOOKUP(EA$14,גיליון3!$A$1:$C$21,$A16+1,TRUE)</f>
        <v>4</v>
      </c>
      <c r="EB16">
        <f>HLOOKUP(EB$14,גיליון4!$A$1:$C$21,$A16+1,TRUE)</f>
        <v>8</v>
      </c>
      <c r="EC16">
        <f t="shared" ref="EC16:EC34" si="42">DZ$4*DZ16+EA$4*EA16+EB$4*EB16</f>
        <v>157.52760728126961</v>
      </c>
      <c r="ED16">
        <f t="shared" ref="ED16:ED34" si="43">ABS($B16-EC16)</f>
        <v>35.47239271873039</v>
      </c>
      <c r="EF16">
        <f>HLOOKUP(EF$14,גיליון2!$A$1:$C$21,$A16+1,TRUE)</f>
        <v>0.25</v>
      </c>
      <c r="EG16">
        <f>HLOOKUP(EG$14,גיליון3!$A$1:$C$21,$A16+1,TRUE)</f>
        <v>4</v>
      </c>
      <c r="EH16">
        <f>HLOOKUP(EH$14,גיליון4!$A$1:$C$21,$A16+1,TRUE)</f>
        <v>64</v>
      </c>
      <c r="EI16">
        <f t="shared" ref="EI16:EI34" si="44">EF$4*EF16+EG$4*EG16+EH$4*EH16</f>
        <v>194.97852630739075</v>
      </c>
      <c r="EJ16">
        <f t="shared" ref="EJ16:EJ34" si="45">ABS($B16-EI16)</f>
        <v>1.9785263073907515</v>
      </c>
      <c r="EL16">
        <f>HLOOKUP(EL$14,גיליון2!$A$1:$C$21,$A16+1,TRUE)</f>
        <v>0.25</v>
      </c>
      <c r="EM16">
        <f>HLOOKUP(EM$14,גיליון3!$A$1:$C$21,$A16+1,TRUE)</f>
        <v>4</v>
      </c>
      <c r="EN16">
        <f>HLOOKUP(EN$14,גיליון4!$A$1:$C$21,$A16+1,TRUE)</f>
        <v>0.125</v>
      </c>
      <c r="EO16">
        <f t="shared" ref="EO16:EO34" si="46">EL$4*EL16+EM$4*EM16+EN$4*EN16</f>
        <v>79.103220162195598</v>
      </c>
      <c r="EP16">
        <f t="shared" ref="EP16:EP34" si="47">ABS($B16-EO16)</f>
        <v>113.8967798378044</v>
      </c>
      <c r="ER16">
        <f>HLOOKUP(ER$14,גיליון2!$A$1:$C$21,$A16+1,TRUE)</f>
        <v>0.25</v>
      </c>
      <c r="ES16">
        <f>HLOOKUP(ES$14,גיליון3!$A$1:$C$21,$A16+1,TRUE)</f>
        <v>-0.5</v>
      </c>
      <c r="ET16">
        <f>HLOOKUP(ET$14,גיליון4!$A$1:$C$21,$A16+1,TRUE)</f>
        <v>8</v>
      </c>
      <c r="EU16">
        <f t="shared" ref="EU16:EU34" si="48">ER$4*ER16+ES$4*ES16+ET$4*ET16</f>
        <v>157.94757924738232</v>
      </c>
      <c r="EV16">
        <f t="shared" ref="EV16:EV34" si="49">ABS($B16-EU16)</f>
        <v>35.052420752617678</v>
      </c>
      <c r="EX16">
        <f>HLOOKUP(EX$14,גיליון2!$A$1:$C$21,$A16+1,TRUE)</f>
        <v>0.25</v>
      </c>
      <c r="EY16">
        <f>HLOOKUP(EY$14,גיליון3!$A$1:$C$21,$A16+1,TRUE)</f>
        <v>-0.5</v>
      </c>
      <c r="EZ16">
        <f>HLOOKUP(EZ$14,גיליון4!$A$1:$C$21,$A16+1,TRUE)</f>
        <v>64</v>
      </c>
      <c r="FA16">
        <f t="shared" ref="FA16:FA34" si="50">EX$4*EX16+EY$4*EY16+EZ$4*EZ16</f>
        <v>193.28509561133831</v>
      </c>
      <c r="FB16">
        <f t="shared" ref="FB16:FB34" si="51">ABS($B16-FA16)</f>
        <v>0.2850956113383063</v>
      </c>
      <c r="FD16">
        <f>HLOOKUP(FD$14,גיליון2!$A$1:$C$21,$A16+1,TRUE)</f>
        <v>0.25</v>
      </c>
      <c r="FE16">
        <f>HLOOKUP(FE$14,גיליון3!$A$1:$C$21,$A16+1,TRUE)</f>
        <v>-0.5</v>
      </c>
      <c r="FF16">
        <f>HLOOKUP(FF$14,גיליון4!$A$1:$C$21,$A16+1,TRUE)</f>
        <v>0.125</v>
      </c>
      <c r="FG16">
        <f t="shared" ref="FG16:FG34" si="52">FD$4*FD16+FE$4*FE16+FF$4*FF16</f>
        <v>81.697251068495092</v>
      </c>
      <c r="FH16">
        <f t="shared" ref="FH16:FH34" si="53">ABS($B16-FG16)</f>
        <v>111.30274893150491</v>
      </c>
    </row>
    <row r="17" spans="1:164" x14ac:dyDescent="0.35">
      <c r="A17">
        <v>3</v>
      </c>
      <c r="B17">
        <f>data!A6</f>
        <v>313</v>
      </c>
      <c r="D17">
        <f>HLOOKUP(D$14,גיליון2!$A$1:$C$21,$A17+1,TRUE)</f>
        <v>1</v>
      </c>
      <c r="E17">
        <f>HLOOKUP(E$14,גיליון3!$A$1:$C$21,$A17+1,TRUE)</f>
        <v>3</v>
      </c>
      <c r="F17">
        <f>HLOOKUP(F$14,גיליון4!$A$1:$C$21,$A17+1,TRUE)</f>
        <v>10</v>
      </c>
      <c r="G17">
        <f t="shared" si="0"/>
        <v>215.55098038289319</v>
      </c>
      <c r="H17">
        <f t="shared" si="1"/>
        <v>97.449019617106813</v>
      </c>
      <c r="J17">
        <f>HLOOKUP(J$14,גיליון2!$A$1:$C$21,$A17+1,TRUE)</f>
        <v>1</v>
      </c>
      <c r="K17">
        <f>HLOOKUP(K$14,גיליון3!$A$1:$C$21,$A17+1,TRUE)</f>
        <v>3</v>
      </c>
      <c r="L17">
        <f>HLOOKUP(L$14,גיליון4!$A$1:$C$21,$A17+1,TRUE)</f>
        <v>100</v>
      </c>
      <c r="M17">
        <f t="shared" si="2"/>
        <v>309.3391433488805</v>
      </c>
      <c r="N17">
        <f t="shared" si="3"/>
        <v>3.6608566511195022</v>
      </c>
      <c r="P17">
        <f>HLOOKUP(P$14,גיליון2!$A$1:$C$21,$A17+1,TRUE)</f>
        <v>1</v>
      </c>
      <c r="Q17">
        <f>HLOOKUP(Q$14,גיליון3!$A$1:$C$21,$A17+1,TRUE)</f>
        <v>3</v>
      </c>
      <c r="R17">
        <f>HLOOKUP(R$14,גיליון4!$A$1:$C$21,$A17+1,TRUE)</f>
        <v>0.1</v>
      </c>
      <c r="S17">
        <f t="shared" si="4"/>
        <v>54.570149420157378</v>
      </c>
      <c r="T17">
        <f t="shared" si="5"/>
        <v>258.42985057984265</v>
      </c>
      <c r="V17">
        <f>HLOOKUP(V$14,גיליון2!$A$1:$C$21,$A17+1,TRUE)</f>
        <v>1</v>
      </c>
      <c r="W17">
        <f>HLOOKUP(W$14,גיליון3!$A$1:$C$21,$A17+1,TRUE)</f>
        <v>9</v>
      </c>
      <c r="X17">
        <f>HLOOKUP(X$14,גיליון4!$A$1:$C$21,$A17+1,TRUE)</f>
        <v>10</v>
      </c>
      <c r="Y17">
        <f t="shared" si="6"/>
        <v>197.26334275954358</v>
      </c>
      <c r="Z17">
        <f t="shared" si="7"/>
        <v>115.73665724045642</v>
      </c>
      <c r="AB17">
        <f>HLOOKUP(AB$14,גיליון2!$A$1:$C$21,$A17+1,TRUE)</f>
        <v>1</v>
      </c>
      <c r="AC17">
        <f>HLOOKUP(AC$14,גיליון3!$A$1:$C$21,$A17+1,TRUE)</f>
        <v>9</v>
      </c>
      <c r="AD17">
        <f>HLOOKUP(AD$14,גיליון4!$A$1:$C$21,$A17+1,TRUE)</f>
        <v>100</v>
      </c>
      <c r="AE17">
        <f t="shared" si="8"/>
        <v>308.50487184506483</v>
      </c>
      <c r="AF17">
        <f t="shared" si="9"/>
        <v>4.4951281549351734</v>
      </c>
      <c r="AH17">
        <f>HLOOKUP(AH$14,גיליון2!$A$1:$C$21,$A17+1,TRUE)</f>
        <v>1</v>
      </c>
      <c r="AI17">
        <f>HLOOKUP(AI$14,גיליון3!$A$1:$C$21,$A17+1,TRUE)</f>
        <v>9</v>
      </c>
      <c r="AJ17">
        <f>HLOOKUP(AJ$14,גיליון4!$A$1:$C$21,$A17+1,TRUE)</f>
        <v>0.1</v>
      </c>
      <c r="AK17">
        <f t="shared" si="10"/>
        <v>34.393664604429524</v>
      </c>
      <c r="AL17">
        <f t="shared" si="11"/>
        <v>278.60633539557045</v>
      </c>
      <c r="AN17">
        <f>HLOOKUP(AN$14,גיליון2!$A$1:$C$21,$A17+1,TRUE)</f>
        <v>1</v>
      </c>
      <c r="AO17">
        <f>HLOOKUP(AO$14,גיליון3!$A$1:$C$21,$A17+1,TRUE)</f>
        <v>0.33333333333333331</v>
      </c>
      <c r="AP17">
        <f>HLOOKUP(AP$14,גיליון4!$A$1:$C$21,$A17+1,TRUE)</f>
        <v>10</v>
      </c>
      <c r="AQ17">
        <f t="shared" si="12"/>
        <v>194.30859994345124</v>
      </c>
      <c r="AR17">
        <f t="shared" si="13"/>
        <v>118.69140005654876</v>
      </c>
      <c r="AT17">
        <f>HLOOKUP(AT$14,גיליון2!$A$1:$C$21,$A17+1,TRUE)</f>
        <v>1</v>
      </c>
      <c r="AU17">
        <f>HLOOKUP(AU$14,גיליון3!$A$1:$C$21,$A17+1,TRUE)</f>
        <v>0.33333333333333331</v>
      </c>
      <c r="AV17">
        <f>HLOOKUP(AV$14,גיליון4!$A$1:$C$21,$A17+1,TRUE)</f>
        <v>100</v>
      </c>
      <c r="AW17">
        <f t="shared" si="14"/>
        <v>310.08902625153439</v>
      </c>
      <c r="AX17">
        <f t="shared" si="15"/>
        <v>2.910973748465608</v>
      </c>
      <c r="AZ17">
        <f>HLOOKUP(AZ$14,גיליון2!$A$1:$C$21,$A17+1,TRUE)</f>
        <v>1</v>
      </c>
      <c r="BA17">
        <f>HLOOKUP(BA$14,גיליון3!$A$1:$C$21,$A17+1,TRUE)</f>
        <v>0.33333333333333331</v>
      </c>
      <c r="BB17">
        <f>HLOOKUP(BB$14,גיליון4!$A$1:$C$21,$A17+1,TRUE)</f>
        <v>0.1</v>
      </c>
      <c r="BC17">
        <f t="shared" si="16"/>
        <v>9.4981502371349222</v>
      </c>
      <c r="BD17">
        <f t="shared" si="17"/>
        <v>303.50184976286505</v>
      </c>
      <c r="BF17">
        <f>HLOOKUP(BF$14,גיליון2!$A$1:$C$21,$A17+1,TRUE)</f>
        <v>1</v>
      </c>
      <c r="BG17">
        <f>HLOOKUP(BG$14,גיליון3!$A$1:$C$21,$A17+1,TRUE)</f>
        <v>3</v>
      </c>
      <c r="BH17">
        <f>HLOOKUP(BH$14,גיליון4!$A$1:$C$21,$A17+1,TRUE)</f>
        <v>10</v>
      </c>
      <c r="BI17">
        <f t="shared" si="18"/>
        <v>220.51056820253518</v>
      </c>
      <c r="BJ17">
        <f t="shared" si="19"/>
        <v>92.489431797464817</v>
      </c>
      <c r="BL17">
        <f>HLOOKUP(BL$14,גיליון2!$A$1:$C$21,$A17+1,TRUE)</f>
        <v>1</v>
      </c>
      <c r="BM17">
        <f>HLOOKUP(BM$14,גיליון3!$A$1:$C$21,$A17+1,TRUE)</f>
        <v>3</v>
      </c>
      <c r="BN17">
        <f>HLOOKUP(BN$14,גיליון4!$A$1:$C$21,$A17+1,TRUE)</f>
        <v>100</v>
      </c>
      <c r="BO17">
        <f t="shared" si="20"/>
        <v>309.38333784848385</v>
      </c>
      <c r="BP17">
        <f t="shared" si="21"/>
        <v>3.6166621515161523</v>
      </c>
      <c r="BR17">
        <f>HLOOKUP(BR$14,גיליון2!$A$1:$C$21,$A17+1,TRUE)</f>
        <v>1</v>
      </c>
      <c r="BS17">
        <f>HLOOKUP(BS$14,גיליון3!$A$1:$C$21,$A17+1,TRUE)</f>
        <v>3</v>
      </c>
      <c r="BT17">
        <f>HLOOKUP(BT$14,גיליון4!$A$1:$C$21,$A17+1,TRUE)</f>
        <v>0.1</v>
      </c>
      <c r="BU17">
        <f t="shared" si="22"/>
        <v>40.011501448793311</v>
      </c>
      <c r="BV17">
        <f t="shared" si="23"/>
        <v>272.9884985512067</v>
      </c>
      <c r="BX17">
        <f>HLOOKUP(BX$14,גיליון2!$A$1:$C$21,$A17+1,TRUE)</f>
        <v>1</v>
      </c>
      <c r="BY17">
        <f>HLOOKUP(BY$14,גיליון3!$A$1:$C$21,$A17+1,TRUE)</f>
        <v>9</v>
      </c>
      <c r="BZ17">
        <f>HLOOKUP(BZ$14,גיליון4!$A$1:$C$21,$A17+1,TRUE)</f>
        <v>10</v>
      </c>
      <c r="CA17">
        <f t="shared" si="24"/>
        <v>205.31158057686199</v>
      </c>
      <c r="CB17">
        <f t="shared" si="25"/>
        <v>107.68841942313801</v>
      </c>
      <c r="CD17">
        <f>HLOOKUP(CD$14,גיליון2!$A$1:$C$21,$A17+1,TRUE)</f>
        <v>1</v>
      </c>
      <c r="CE17">
        <f>HLOOKUP(CE$14,גיליון3!$A$1:$C$21,$A17+1,TRUE)</f>
        <v>9</v>
      </c>
      <c r="CF17">
        <f>HLOOKUP(CF$14,גיליון4!$A$1:$C$21,$A17+1,TRUE)</f>
        <v>100</v>
      </c>
      <c r="CG17">
        <f t="shared" si="26"/>
        <v>308.16212932963163</v>
      </c>
      <c r="CH17">
        <f t="shared" si="27"/>
        <v>4.8378706703683747</v>
      </c>
      <c r="CJ17">
        <f>HLOOKUP(CJ$14,גיליון2!$A$1:$C$21,$A17+1,TRUE)</f>
        <v>1</v>
      </c>
      <c r="CK17">
        <f>HLOOKUP(CK$14,גיליון3!$A$1:$C$21,$A17+1,TRUE)</f>
        <v>9</v>
      </c>
      <c r="CL17">
        <f>HLOOKUP(CL$14,גיליון4!$A$1:$C$21,$A17+1,TRUE)</f>
        <v>0.1</v>
      </c>
      <c r="CM17">
        <f t="shared" si="28"/>
        <v>43.261448813514349</v>
      </c>
      <c r="CN17">
        <f t="shared" si="29"/>
        <v>269.73855118648567</v>
      </c>
      <c r="CP17">
        <f>HLOOKUP(CP$14,גיליון2!$A$1:$C$21,$A17+1,TRUE)</f>
        <v>1</v>
      </c>
      <c r="CQ17">
        <f>HLOOKUP(CQ$14,גיליון3!$A$1:$C$21,$A17+1,TRUE)</f>
        <v>0.33333333333333331</v>
      </c>
      <c r="CR17">
        <f>HLOOKUP(CR$14,גיליון4!$A$1:$C$21,$A17+1,TRUE)</f>
        <v>10</v>
      </c>
      <c r="CS17">
        <f t="shared" si="30"/>
        <v>200.29507390189158</v>
      </c>
      <c r="CT17">
        <f t="shared" si="31"/>
        <v>112.70492609810842</v>
      </c>
      <c r="CV17">
        <f>HLOOKUP(CV$14,גיליון2!$A$1:$C$21,$A17+1,TRUE)</f>
        <v>1</v>
      </c>
      <c r="CW17">
        <f>HLOOKUP(CW$14,גיליון3!$A$1:$C$21,$A17+1,TRUE)</f>
        <v>0.33333333333333331</v>
      </c>
      <c r="CX17">
        <f>HLOOKUP(CX$14,גיליון4!$A$1:$C$21,$A17+1,TRUE)</f>
        <v>100</v>
      </c>
      <c r="CY17">
        <f t="shared" si="32"/>
        <v>309.72367082200611</v>
      </c>
      <c r="CZ17">
        <f t="shared" si="33"/>
        <v>3.2763291779938868</v>
      </c>
      <c r="DB17">
        <f>HLOOKUP(DB$14,גיליון2!$A$1:$C$21,$A17+1,TRUE)</f>
        <v>1</v>
      </c>
      <c r="DC17">
        <f>HLOOKUP(DC$14,גיליון3!$A$1:$C$21,$A17+1,TRUE)</f>
        <v>0.33333333333333331</v>
      </c>
      <c r="DD17">
        <f>HLOOKUP(DD$14,גיליון4!$A$1:$C$21,$A17+1,TRUE)</f>
        <v>0.1</v>
      </c>
      <c r="DE17">
        <f t="shared" si="34"/>
        <v>-1.3373341093111177</v>
      </c>
      <c r="DF17">
        <f t="shared" si="35"/>
        <v>314.33733410931114</v>
      </c>
      <c r="DH17">
        <f>HLOOKUP(DH$14,גיליון2!$A$1:$C$21,$A17+1,TRUE)</f>
        <v>1</v>
      </c>
      <c r="DI17">
        <f>HLOOKUP(DI$14,גיליון3!$A$1:$C$21,$A17+1,TRUE)</f>
        <v>3</v>
      </c>
      <c r="DJ17">
        <f>HLOOKUP(DJ$14,גיליון4!$A$1:$C$21,$A17+1,TRUE)</f>
        <v>10</v>
      </c>
      <c r="DK17">
        <f t="shared" si="36"/>
        <v>291.76722426744232</v>
      </c>
      <c r="DL17">
        <f t="shared" si="37"/>
        <v>21.232775732557684</v>
      </c>
      <c r="DN17">
        <f>HLOOKUP(DN$14,גיליון2!$A$1:$C$21,$A17+1,TRUE)</f>
        <v>1</v>
      </c>
      <c r="DO17">
        <f>HLOOKUP(DO$14,גיליון3!$A$1:$C$21,$A17+1,TRUE)</f>
        <v>3</v>
      </c>
      <c r="DP17">
        <f>HLOOKUP(DP$14,גיליון4!$A$1:$C$21,$A17+1,TRUE)</f>
        <v>100</v>
      </c>
      <c r="DQ17">
        <f t="shared" si="38"/>
        <v>313.03956640348787</v>
      </c>
      <c r="DR17">
        <f t="shared" si="39"/>
        <v>3.9566403487867774E-2</v>
      </c>
      <c r="DT17">
        <f>HLOOKUP(DT$14,גיליון2!$A$1:$C$21,$A17+1,TRUE)</f>
        <v>1</v>
      </c>
      <c r="DU17">
        <f>HLOOKUP(DU$14,גיליון3!$A$1:$C$21,$A17+1,TRUE)</f>
        <v>3</v>
      </c>
      <c r="DV17">
        <f>HLOOKUP(DV$14,גיליון4!$A$1:$C$21,$A17+1,TRUE)</f>
        <v>0.1</v>
      </c>
      <c r="DW17">
        <f t="shared" si="40"/>
        <v>301.84132736219323</v>
      </c>
      <c r="DX17">
        <f t="shared" si="41"/>
        <v>11.158672637806774</v>
      </c>
      <c r="DZ17">
        <f>HLOOKUP(DZ$14,גיליון2!$A$1:$C$21,$A17+1,TRUE)</f>
        <v>1</v>
      </c>
      <c r="EA17">
        <f>HLOOKUP(EA$14,גיליון3!$A$1:$C$21,$A17+1,TRUE)</f>
        <v>9</v>
      </c>
      <c r="EB17">
        <f>HLOOKUP(EB$14,גיליון4!$A$1:$C$21,$A17+1,TRUE)</f>
        <v>10</v>
      </c>
      <c r="EC17">
        <f t="shared" si="42"/>
        <v>281.20038880900518</v>
      </c>
      <c r="ED17">
        <f t="shared" si="43"/>
        <v>31.799611190994824</v>
      </c>
      <c r="EF17">
        <f>HLOOKUP(EF$14,גיליון2!$A$1:$C$21,$A17+1,TRUE)</f>
        <v>1</v>
      </c>
      <c r="EG17">
        <f>HLOOKUP(EG$14,גיליון3!$A$1:$C$21,$A17+1,TRUE)</f>
        <v>9</v>
      </c>
      <c r="EH17">
        <f>HLOOKUP(EH$14,גיליון4!$A$1:$C$21,$A17+1,TRUE)</f>
        <v>100</v>
      </c>
      <c r="EI17">
        <f t="shared" si="44"/>
        <v>311.22420947171867</v>
      </c>
      <c r="EJ17">
        <f t="shared" si="45"/>
        <v>1.775790528281334</v>
      </c>
      <c r="EL17">
        <f>HLOOKUP(EL$14,גיליון2!$A$1:$C$21,$A17+1,TRUE)</f>
        <v>1</v>
      </c>
      <c r="EM17">
        <f>HLOOKUP(EM$14,גיליון3!$A$1:$C$21,$A17+1,TRUE)</f>
        <v>9</v>
      </c>
      <c r="EN17">
        <f>HLOOKUP(EN$14,גיליון4!$A$1:$C$21,$A17+1,TRUE)</f>
        <v>0.1</v>
      </c>
      <c r="EO17">
        <f t="shared" si="46"/>
        <v>284.21409455481898</v>
      </c>
      <c r="EP17">
        <f t="shared" si="47"/>
        <v>28.785905445181015</v>
      </c>
      <c r="ER17">
        <f>HLOOKUP(ER$14,גיליון2!$A$1:$C$21,$A17+1,TRUE)</f>
        <v>1</v>
      </c>
      <c r="ES17">
        <f>HLOOKUP(ES$14,גיליון3!$A$1:$C$21,$A17+1,TRUE)</f>
        <v>0.33333333333333331</v>
      </c>
      <c r="ET17">
        <f>HLOOKUP(ET$14,גיליון4!$A$1:$C$21,$A17+1,TRUE)</f>
        <v>10</v>
      </c>
      <c r="EU17">
        <f t="shared" si="48"/>
        <v>279.03603680701411</v>
      </c>
      <c r="EV17">
        <f t="shared" si="49"/>
        <v>33.963963192985887</v>
      </c>
      <c r="EX17">
        <f>HLOOKUP(EX$14,גיליון2!$A$1:$C$21,$A17+1,TRUE)</f>
        <v>1</v>
      </c>
      <c r="EY17">
        <f>HLOOKUP(EY$14,גיליון3!$A$1:$C$21,$A17+1,TRUE)</f>
        <v>0.33333333333333331</v>
      </c>
      <c r="EZ17">
        <f>HLOOKUP(EZ$14,גיליון4!$A$1:$C$21,$A17+1,TRUE)</f>
        <v>100</v>
      </c>
      <c r="FA17">
        <f t="shared" si="50"/>
        <v>313.01172843220456</v>
      </c>
      <c r="FB17">
        <f t="shared" si="51"/>
        <v>1.1728432204563433E-2</v>
      </c>
      <c r="FD17">
        <f>HLOOKUP(FD$14,גיליון2!$A$1:$C$21,$A17+1,TRUE)</f>
        <v>1</v>
      </c>
      <c r="FE17">
        <f>HLOOKUP(FE$14,גיליון3!$A$1:$C$21,$A17+1,TRUE)</f>
        <v>0.33333333333333331</v>
      </c>
      <c r="FF17">
        <f>HLOOKUP(FF$14,גיליון4!$A$1:$C$21,$A17+1,TRUE)</f>
        <v>0.1</v>
      </c>
      <c r="FG17">
        <f t="shared" si="52"/>
        <v>291.72393906160278</v>
      </c>
      <c r="FH17">
        <f t="shared" si="53"/>
        <v>21.276060938397222</v>
      </c>
    </row>
    <row r="18" spans="1:164" x14ac:dyDescent="0.35">
      <c r="A18">
        <v>4</v>
      </c>
      <c r="B18">
        <f>data!A7</f>
        <v>46</v>
      </c>
      <c r="D18">
        <f>HLOOKUP(D$14,גיליון2!$A$1:$C$21,$A18+1,TRUE)</f>
        <v>5</v>
      </c>
      <c r="E18">
        <f>HLOOKUP(E$14,גיליון3!$A$1:$C$21,$A18+1,TRUE)</f>
        <v>-4</v>
      </c>
      <c r="F18">
        <f>HLOOKUP(F$14,גיליון4!$A$1:$C$21,$A18+1,TRUE)</f>
        <v>4</v>
      </c>
      <c r="G18">
        <f t="shared" si="0"/>
        <v>63.46335875919052</v>
      </c>
      <c r="H18">
        <f t="shared" si="1"/>
        <v>17.46335875919052</v>
      </c>
      <c r="J18">
        <f>HLOOKUP(J$14,גיליון2!$A$1:$C$21,$A18+1,TRUE)</f>
        <v>5</v>
      </c>
      <c r="K18">
        <f>HLOOKUP(K$14,גיליון3!$A$1:$C$21,$A18+1,TRUE)</f>
        <v>-4</v>
      </c>
      <c r="L18">
        <f>HLOOKUP(L$14,גיליון4!$A$1:$C$21,$A18+1,TRUE)</f>
        <v>16</v>
      </c>
      <c r="M18">
        <f t="shared" si="2"/>
        <v>45.027532106735705</v>
      </c>
      <c r="N18">
        <f t="shared" si="3"/>
        <v>0.9724678932642945</v>
      </c>
      <c r="P18">
        <f>HLOOKUP(P$14,גיליון2!$A$1:$C$21,$A18+1,TRUE)</f>
        <v>5</v>
      </c>
      <c r="Q18">
        <f>HLOOKUP(Q$14,גיליון3!$A$1:$C$21,$A18+1,TRUE)</f>
        <v>-4</v>
      </c>
      <c r="R18">
        <f>HLOOKUP(R$14,גיליון4!$A$1:$C$21,$A18+1,TRUE)</f>
        <v>0.25</v>
      </c>
      <c r="S18">
        <f t="shared" si="4"/>
        <v>33.15768644272076</v>
      </c>
      <c r="T18">
        <f t="shared" si="5"/>
        <v>12.84231355727924</v>
      </c>
      <c r="V18">
        <f>HLOOKUP(V$14,גיליון2!$A$1:$C$21,$A18+1,TRUE)</f>
        <v>5</v>
      </c>
      <c r="W18">
        <f>HLOOKUP(W$14,גיליון3!$A$1:$C$21,$A18+1,TRUE)</f>
        <v>16</v>
      </c>
      <c r="X18">
        <f>HLOOKUP(X$14,גיליון4!$A$1:$C$21,$A18+1,TRUE)</f>
        <v>4</v>
      </c>
      <c r="Y18">
        <f t="shared" si="6"/>
        <v>89.318961534610409</v>
      </c>
      <c r="Z18">
        <f t="shared" si="7"/>
        <v>43.318961534610409</v>
      </c>
      <c r="AB18">
        <f>HLOOKUP(AB$14,גיליון2!$A$1:$C$21,$A18+1,TRUE)</f>
        <v>5</v>
      </c>
      <c r="AC18">
        <f>HLOOKUP(AC$14,גיליון3!$A$1:$C$21,$A18+1,TRUE)</f>
        <v>16</v>
      </c>
      <c r="AD18">
        <f>HLOOKUP(AD$14,גיליון4!$A$1:$C$21,$A18+1,TRUE)</f>
        <v>16</v>
      </c>
      <c r="AE18">
        <f t="shared" si="8"/>
        <v>48.506008002743414</v>
      </c>
      <c r="AF18">
        <f t="shared" si="9"/>
        <v>2.506008002743414</v>
      </c>
      <c r="AH18">
        <f>HLOOKUP(AH$14,גיליון2!$A$1:$C$21,$A18+1,TRUE)</f>
        <v>5</v>
      </c>
      <c r="AI18">
        <f>HLOOKUP(AI$14,גיליון3!$A$1:$C$21,$A18+1,TRUE)</f>
        <v>16</v>
      </c>
      <c r="AJ18">
        <f>HLOOKUP(AJ$14,גיליון4!$A$1:$C$21,$A18+1,TRUE)</f>
        <v>0.25</v>
      </c>
      <c r="AK18">
        <f t="shared" si="10"/>
        <v>93.91722671578755</v>
      </c>
      <c r="AL18">
        <f t="shared" si="11"/>
        <v>47.91722671578755</v>
      </c>
      <c r="AN18">
        <f>HLOOKUP(AN$14,גיליון2!$A$1:$C$21,$A18+1,TRUE)</f>
        <v>5</v>
      </c>
      <c r="AO18">
        <f>HLOOKUP(AO$14,גיליון3!$A$1:$C$21,$A18+1,TRUE)</f>
        <v>-0.25</v>
      </c>
      <c r="AP18">
        <f>HLOOKUP(AP$14,גיליון4!$A$1:$C$21,$A18+1,TRUE)</f>
        <v>4</v>
      </c>
      <c r="AQ18">
        <f t="shared" si="12"/>
        <v>90.129325653455851</v>
      </c>
      <c r="AR18">
        <f t="shared" si="13"/>
        <v>44.129325653455851</v>
      </c>
      <c r="AT18">
        <f>HLOOKUP(AT$14,גיליון2!$A$1:$C$21,$A18+1,TRUE)</f>
        <v>5</v>
      </c>
      <c r="AU18">
        <f>HLOOKUP(AU$14,גיליון3!$A$1:$C$21,$A18+1,TRUE)</f>
        <v>-0.25</v>
      </c>
      <c r="AV18">
        <f>HLOOKUP(AV$14,גיליון4!$A$1:$C$21,$A18+1,TRUE)</f>
        <v>16</v>
      </c>
      <c r="AW18">
        <f t="shared" si="14"/>
        <v>47.519310963642766</v>
      </c>
      <c r="AX18">
        <f t="shared" si="15"/>
        <v>1.5193109636427664</v>
      </c>
      <c r="AZ18">
        <f>HLOOKUP(AZ$14,גיליון2!$A$1:$C$21,$A18+1,TRUE)</f>
        <v>5</v>
      </c>
      <c r="BA18">
        <f>HLOOKUP(BA$14,גיליון3!$A$1:$C$21,$A18+1,TRUE)</f>
        <v>-0.25</v>
      </c>
      <c r="BB18">
        <f>HLOOKUP(BB$14,גיליון4!$A$1:$C$21,$A18+1,TRUE)</f>
        <v>0.25</v>
      </c>
      <c r="BC18">
        <f t="shared" si="16"/>
        <v>73.779146147918539</v>
      </c>
      <c r="BD18">
        <f t="shared" si="17"/>
        <v>27.779146147918539</v>
      </c>
      <c r="BF18">
        <f>HLOOKUP(BF$14,גיליון2!$A$1:$C$21,$A18+1,TRUE)</f>
        <v>25</v>
      </c>
      <c r="BG18">
        <f>HLOOKUP(BG$14,גיליון3!$A$1:$C$21,$A18+1,TRUE)</f>
        <v>-4</v>
      </c>
      <c r="BH18">
        <f>HLOOKUP(BH$14,גיליון4!$A$1:$C$21,$A18+1,TRUE)</f>
        <v>4</v>
      </c>
      <c r="BI18">
        <f t="shared" si="18"/>
        <v>59.003333183735698</v>
      </c>
      <c r="BJ18">
        <f t="shared" si="19"/>
        <v>13.003333183735698</v>
      </c>
      <c r="BL18">
        <f>HLOOKUP(BL$14,גיליון2!$A$1:$C$21,$A18+1,TRUE)</f>
        <v>25</v>
      </c>
      <c r="BM18">
        <f>HLOOKUP(BM$14,גיליון3!$A$1:$C$21,$A18+1,TRUE)</f>
        <v>-4</v>
      </c>
      <c r="BN18">
        <f>HLOOKUP(BN$14,גיליון4!$A$1:$C$21,$A18+1,TRUE)</f>
        <v>16</v>
      </c>
      <c r="BO18">
        <f t="shared" si="20"/>
        <v>45.107051562049499</v>
      </c>
      <c r="BP18">
        <f t="shared" si="21"/>
        <v>0.89294843795050127</v>
      </c>
      <c r="BR18">
        <f>HLOOKUP(BR$14,גיליון2!$A$1:$C$21,$A18+1,TRUE)</f>
        <v>25</v>
      </c>
      <c r="BS18">
        <f>HLOOKUP(BS$14,גיליון3!$A$1:$C$21,$A18+1,TRUE)</f>
        <v>-4</v>
      </c>
      <c r="BT18">
        <f>HLOOKUP(BT$14,גיליון4!$A$1:$C$21,$A18+1,TRUE)</f>
        <v>0.25</v>
      </c>
      <c r="BU18">
        <f t="shared" si="22"/>
        <v>4.6361997166452618</v>
      </c>
      <c r="BV18">
        <f t="shared" si="23"/>
        <v>41.363800283354735</v>
      </c>
      <c r="BX18">
        <f>HLOOKUP(BX$14,גיליון2!$A$1:$C$21,$A18+1,TRUE)</f>
        <v>25</v>
      </c>
      <c r="BY18">
        <f>HLOOKUP(BY$14,גיליון3!$A$1:$C$21,$A18+1,TRUE)</f>
        <v>16</v>
      </c>
      <c r="BZ18">
        <f>HLOOKUP(BZ$14,גיליון4!$A$1:$C$21,$A18+1,TRUE)</f>
        <v>4</v>
      </c>
      <c r="CA18">
        <f t="shared" si="24"/>
        <v>90.411845630291879</v>
      </c>
      <c r="CB18">
        <f t="shared" si="25"/>
        <v>44.411845630291879</v>
      </c>
      <c r="CD18">
        <f>HLOOKUP(CD$14,גיליון2!$A$1:$C$21,$A18+1,TRUE)</f>
        <v>25</v>
      </c>
      <c r="CE18">
        <f>HLOOKUP(CE$14,גיליון3!$A$1:$C$21,$A18+1,TRUE)</f>
        <v>16</v>
      </c>
      <c r="CF18">
        <f>HLOOKUP(CF$14,גיליון4!$A$1:$C$21,$A18+1,TRUE)</f>
        <v>16</v>
      </c>
      <c r="CG18">
        <f t="shared" si="26"/>
        <v>48.807736828207752</v>
      </c>
      <c r="CH18">
        <f t="shared" si="27"/>
        <v>2.8077368282077515</v>
      </c>
      <c r="CJ18">
        <f>HLOOKUP(CJ$14,גיליון2!$A$1:$C$21,$A18+1,TRUE)</f>
        <v>25</v>
      </c>
      <c r="CK18">
        <f>HLOOKUP(CK$14,גיליון3!$A$1:$C$21,$A18+1,TRUE)</f>
        <v>16</v>
      </c>
      <c r="CL18">
        <f>HLOOKUP(CL$14,גיליון4!$A$1:$C$21,$A18+1,TRUE)</f>
        <v>0.25</v>
      </c>
      <c r="CM18">
        <f t="shared" si="28"/>
        <v>95.929949050665471</v>
      </c>
      <c r="CN18">
        <f t="shared" si="29"/>
        <v>49.929949050665471</v>
      </c>
      <c r="CP18">
        <f>HLOOKUP(CP$14,גיליון2!$A$1:$C$21,$A18+1,TRUE)</f>
        <v>25</v>
      </c>
      <c r="CQ18">
        <f>HLOOKUP(CQ$14,גיליון3!$A$1:$C$21,$A18+1,TRUE)</f>
        <v>-0.25</v>
      </c>
      <c r="CR18">
        <f>HLOOKUP(CR$14,גיליון4!$A$1:$C$21,$A18+1,TRUE)</f>
        <v>4</v>
      </c>
      <c r="CS18">
        <f t="shared" si="30"/>
        <v>85.897799444966083</v>
      </c>
      <c r="CT18">
        <f t="shared" si="31"/>
        <v>39.897799444966083</v>
      </c>
      <c r="CV18">
        <f>HLOOKUP(CV$14,גיליון2!$A$1:$C$21,$A18+1,TRUE)</f>
        <v>25</v>
      </c>
      <c r="CW18">
        <f>HLOOKUP(CW$14,גיליון3!$A$1:$C$21,$A18+1,TRUE)</f>
        <v>-0.25</v>
      </c>
      <c r="CX18">
        <f>HLOOKUP(CX$14,גיליון4!$A$1:$C$21,$A18+1,TRUE)</f>
        <v>16</v>
      </c>
      <c r="CY18">
        <f t="shared" si="32"/>
        <v>47.939122088234392</v>
      </c>
      <c r="CZ18">
        <f t="shared" si="33"/>
        <v>1.9391220882343916</v>
      </c>
      <c r="DB18">
        <f>HLOOKUP(DB$14,גיליון2!$A$1:$C$21,$A18+1,TRUE)</f>
        <v>25</v>
      </c>
      <c r="DC18">
        <f>HLOOKUP(DC$14,גיליון3!$A$1:$C$21,$A18+1,TRUE)</f>
        <v>-0.25</v>
      </c>
      <c r="DD18">
        <f>HLOOKUP(DD$14,גיליון4!$A$1:$C$21,$A18+1,TRUE)</f>
        <v>0.25</v>
      </c>
      <c r="DE18">
        <f t="shared" si="34"/>
        <v>45.839039975602361</v>
      </c>
      <c r="DF18">
        <f t="shared" si="35"/>
        <v>0.16096002439763879</v>
      </c>
      <c r="DH18">
        <f>HLOOKUP(DH$14,גיליון2!$A$1:$C$21,$A18+1,TRUE)</f>
        <v>0.2</v>
      </c>
      <c r="DI18">
        <f>HLOOKUP(DI$14,גיליון3!$A$1:$C$21,$A18+1,TRUE)</f>
        <v>-4</v>
      </c>
      <c r="DJ18">
        <f>HLOOKUP(DJ$14,גיליון4!$A$1:$C$21,$A18+1,TRUE)</f>
        <v>4</v>
      </c>
      <c r="DK18">
        <f t="shared" si="36"/>
        <v>70.645787446813245</v>
      </c>
      <c r="DL18">
        <f t="shared" si="37"/>
        <v>24.645787446813245</v>
      </c>
      <c r="DN18">
        <f>HLOOKUP(DN$14,גיליון2!$A$1:$C$21,$A18+1,TRUE)</f>
        <v>0.2</v>
      </c>
      <c r="DO18">
        <f>HLOOKUP(DO$14,גיליון3!$A$1:$C$21,$A18+1,TRUE)</f>
        <v>-4</v>
      </c>
      <c r="DP18">
        <f>HLOOKUP(DP$14,גיליון4!$A$1:$C$21,$A18+1,TRUE)</f>
        <v>16</v>
      </c>
      <c r="DQ18">
        <f t="shared" si="38"/>
        <v>46.117702454353434</v>
      </c>
      <c r="DR18">
        <f t="shared" si="39"/>
        <v>0.1177024543534344</v>
      </c>
      <c r="DT18">
        <f>HLOOKUP(DT$14,גיליון2!$A$1:$C$21,$A18+1,TRUE)</f>
        <v>0.2</v>
      </c>
      <c r="DU18">
        <f>HLOOKUP(DU$14,גיליון3!$A$1:$C$21,$A18+1,TRUE)</f>
        <v>-4</v>
      </c>
      <c r="DV18">
        <f>HLOOKUP(DV$14,גיליון4!$A$1:$C$21,$A18+1,TRUE)</f>
        <v>0.25</v>
      </c>
      <c r="DW18">
        <f t="shared" si="40"/>
        <v>62.094442481345979</v>
      </c>
      <c r="DX18">
        <f t="shared" si="41"/>
        <v>16.094442481345979</v>
      </c>
      <c r="DZ18">
        <f>HLOOKUP(DZ$14,גיליון2!$A$1:$C$21,$A18+1,TRUE)</f>
        <v>0.2</v>
      </c>
      <c r="EA18">
        <f>HLOOKUP(EA$14,גיליון3!$A$1:$C$21,$A18+1,TRUE)</f>
        <v>16</v>
      </c>
      <c r="EB18">
        <f>HLOOKUP(EB$14,גיליון4!$A$1:$C$21,$A18+1,TRUE)</f>
        <v>4</v>
      </c>
      <c r="EC18">
        <f t="shared" si="42"/>
        <v>86.317338403800449</v>
      </c>
      <c r="ED18">
        <f t="shared" si="43"/>
        <v>40.317338403800449</v>
      </c>
      <c r="EF18">
        <f>HLOOKUP(EF$14,גיליון2!$A$1:$C$21,$A18+1,TRUE)</f>
        <v>0.2</v>
      </c>
      <c r="EG18">
        <f>HLOOKUP(EG$14,גיליון3!$A$1:$C$21,$A18+1,TRUE)</f>
        <v>16</v>
      </c>
      <c r="EH18">
        <f>HLOOKUP(EH$14,גיליון4!$A$1:$C$21,$A18+1,TRUE)</f>
        <v>16</v>
      </c>
      <c r="EI18">
        <f t="shared" si="44"/>
        <v>48.741772172788771</v>
      </c>
      <c r="EJ18">
        <f t="shared" si="45"/>
        <v>2.7417721727887709</v>
      </c>
      <c r="EL18">
        <f>HLOOKUP(EL$14,גיליון2!$A$1:$C$21,$A18+1,TRUE)</f>
        <v>0.2</v>
      </c>
      <c r="EM18">
        <f>HLOOKUP(EM$14,גיליון3!$A$1:$C$21,$A18+1,TRUE)</f>
        <v>16</v>
      </c>
      <c r="EN18">
        <f>HLOOKUP(EN$14,גיליון4!$A$1:$C$21,$A18+1,TRUE)</f>
        <v>0.25</v>
      </c>
      <c r="EO18">
        <f t="shared" si="46"/>
        <v>91.066992888499598</v>
      </c>
      <c r="EP18">
        <f t="shared" si="47"/>
        <v>45.066992888499598</v>
      </c>
      <c r="ER18">
        <f>HLOOKUP(ER$14,גיליון2!$A$1:$C$21,$A18+1,TRUE)</f>
        <v>0.2</v>
      </c>
      <c r="ES18">
        <f>HLOOKUP(ES$14,גיליון3!$A$1:$C$21,$A18+1,TRUE)</f>
        <v>-0.25</v>
      </c>
      <c r="ET18">
        <f>HLOOKUP(ET$14,גיליון4!$A$1:$C$21,$A18+1,TRUE)</f>
        <v>4</v>
      </c>
      <c r="EU18">
        <f t="shared" si="48"/>
        <v>88.091156326113619</v>
      </c>
      <c r="EV18">
        <f t="shared" si="49"/>
        <v>42.091156326113619</v>
      </c>
      <c r="EX18">
        <f>HLOOKUP(EX$14,גיליון2!$A$1:$C$21,$A18+1,TRUE)</f>
        <v>0.2</v>
      </c>
      <c r="EY18">
        <f>HLOOKUP(EY$14,גיליון3!$A$1:$C$21,$A18+1,TRUE)</f>
        <v>-0.25</v>
      </c>
      <c r="EZ18">
        <f>HLOOKUP(EZ$14,גיליון4!$A$1:$C$21,$A18+1,TRUE)</f>
        <v>16</v>
      </c>
      <c r="FA18">
        <f t="shared" si="50"/>
        <v>49.29994695665777</v>
      </c>
      <c r="FB18">
        <f t="shared" si="51"/>
        <v>3.2999469566577702</v>
      </c>
      <c r="FD18">
        <f>HLOOKUP(FD$14,גיליון2!$A$1:$C$21,$A18+1,TRUE)</f>
        <v>0.2</v>
      </c>
      <c r="FE18">
        <f>HLOOKUP(FE$14,גיליון3!$A$1:$C$21,$A18+1,TRUE)</f>
        <v>-0.25</v>
      </c>
      <c r="FF18">
        <f>HLOOKUP(FF$14,גיליון4!$A$1:$C$21,$A18+1,TRUE)</f>
        <v>0.25</v>
      </c>
      <c r="FG18">
        <f t="shared" si="52"/>
        <v>71.208646050369396</v>
      </c>
      <c r="FH18">
        <f t="shared" si="53"/>
        <v>25.208646050369396</v>
      </c>
    </row>
    <row r="19" spans="1:164" x14ac:dyDescent="0.35">
      <c r="A19">
        <v>5</v>
      </c>
      <c r="B19">
        <f>data!A8</f>
        <v>300</v>
      </c>
      <c r="D19">
        <f>HLOOKUP(D$14,גיליון2!$A$1:$C$21,$A19+1,TRUE)</f>
        <v>8</v>
      </c>
      <c r="E19">
        <f>HLOOKUP(E$14,גיליון3!$A$1:$C$21,$A19+1,TRUE)</f>
        <v>-1</v>
      </c>
      <c r="F19">
        <f>HLOOKUP(F$14,גיליון4!$A$1:$C$21,$A19+1,TRUE)</f>
        <v>10</v>
      </c>
      <c r="G19">
        <f t="shared" si="0"/>
        <v>210.33247837423085</v>
      </c>
      <c r="H19">
        <f t="shared" si="1"/>
        <v>89.667521625769155</v>
      </c>
      <c r="J19">
        <f>HLOOKUP(J$14,גיליון2!$A$1:$C$21,$A19+1,TRUE)</f>
        <v>8</v>
      </c>
      <c r="K19">
        <f>HLOOKUP(K$14,גיליון3!$A$1:$C$21,$A19+1,TRUE)</f>
        <v>-1</v>
      </c>
      <c r="L19">
        <f>HLOOKUP(L$14,גיליון4!$A$1:$C$21,$A19+1,TRUE)</f>
        <v>100</v>
      </c>
      <c r="M19">
        <f t="shared" si="2"/>
        <v>305.25497439102503</v>
      </c>
      <c r="N19">
        <f t="shared" si="3"/>
        <v>5.2549743910250299</v>
      </c>
      <c r="P19">
        <f>HLOOKUP(P$14,גיליון2!$A$1:$C$21,$A19+1,TRUE)</f>
        <v>8</v>
      </c>
      <c r="Q19">
        <f>HLOOKUP(Q$14,גיליון3!$A$1:$C$21,$A19+1,TRUE)</f>
        <v>-1</v>
      </c>
      <c r="R19">
        <f>HLOOKUP(R$14,גיליון4!$A$1:$C$21,$A19+1,TRUE)</f>
        <v>0.1</v>
      </c>
      <c r="S19">
        <f t="shared" si="4"/>
        <v>98.985083436408772</v>
      </c>
      <c r="T19">
        <f t="shared" si="5"/>
        <v>201.01491656359121</v>
      </c>
      <c r="V19">
        <f>HLOOKUP(V$14,גיליון2!$A$1:$C$21,$A19+1,TRUE)</f>
        <v>8</v>
      </c>
      <c r="W19">
        <f>HLOOKUP(W$14,גיליון3!$A$1:$C$21,$A19+1,TRUE)</f>
        <v>1</v>
      </c>
      <c r="X19">
        <f>HLOOKUP(X$14,גיליון4!$A$1:$C$21,$A19+1,TRUE)</f>
        <v>10</v>
      </c>
      <c r="Y19">
        <f t="shared" si="6"/>
        <v>212.65886709742827</v>
      </c>
      <c r="Z19">
        <f t="shared" si="7"/>
        <v>87.341132902571729</v>
      </c>
      <c r="AB19">
        <f>HLOOKUP(AB$14,גיליון2!$A$1:$C$21,$A19+1,TRUE)</f>
        <v>8</v>
      </c>
      <c r="AC19">
        <f>HLOOKUP(AC$14,גיליון3!$A$1:$C$21,$A19+1,TRUE)</f>
        <v>1</v>
      </c>
      <c r="AD19">
        <f>HLOOKUP(AD$14,גיליון4!$A$1:$C$21,$A19+1,TRUE)</f>
        <v>100</v>
      </c>
      <c r="AE19">
        <f t="shared" si="8"/>
        <v>306.12174876026268</v>
      </c>
      <c r="AF19">
        <f t="shared" si="9"/>
        <v>6.1217487602626761</v>
      </c>
      <c r="AH19">
        <f>HLOOKUP(AH$14,גיליון2!$A$1:$C$21,$A19+1,TRUE)</f>
        <v>8</v>
      </c>
      <c r="AI19">
        <f>HLOOKUP(AI$14,גיליון3!$A$1:$C$21,$A19+1,TRUE)</f>
        <v>1</v>
      </c>
      <c r="AJ19">
        <f>HLOOKUP(AJ$14,גיליון4!$A$1:$C$21,$A19+1,TRUE)</f>
        <v>0.1</v>
      </c>
      <c r="AK19">
        <f t="shared" si="10"/>
        <v>78.363851338169184</v>
      </c>
      <c r="AL19">
        <f t="shared" si="11"/>
        <v>221.63614866183082</v>
      </c>
      <c r="AN19">
        <f>HLOOKUP(AN$14,גיליון2!$A$1:$C$21,$A19+1,TRUE)</f>
        <v>8</v>
      </c>
      <c r="AO19">
        <f>HLOOKUP(AO$14,גיליון3!$A$1:$C$21,$A19+1,TRUE)</f>
        <v>-1</v>
      </c>
      <c r="AP19">
        <f>HLOOKUP(AP$14,גיליון4!$A$1:$C$21,$A19+1,TRUE)</f>
        <v>10</v>
      </c>
      <c r="AQ19">
        <f t="shared" si="12"/>
        <v>217.92872180606469</v>
      </c>
      <c r="AR19">
        <f t="shared" si="13"/>
        <v>82.071278193935314</v>
      </c>
      <c r="AT19">
        <f>HLOOKUP(AT$14,גיליון2!$A$1:$C$21,$A19+1,TRUE)</f>
        <v>8</v>
      </c>
      <c r="AU19">
        <f>HLOOKUP(AU$14,גיליון3!$A$1:$C$21,$A19+1,TRUE)</f>
        <v>-1</v>
      </c>
      <c r="AV19">
        <f>HLOOKUP(AV$14,גיליון4!$A$1:$C$21,$A19+1,TRUE)</f>
        <v>100</v>
      </c>
      <c r="AW19">
        <f t="shared" si="14"/>
        <v>304.00087065320025</v>
      </c>
      <c r="AX19">
        <f t="shared" si="15"/>
        <v>4.000870653200252</v>
      </c>
      <c r="AZ19">
        <f>HLOOKUP(AZ$14,גיליון2!$A$1:$C$21,$A19+1,TRUE)</f>
        <v>8</v>
      </c>
      <c r="BA19">
        <f>HLOOKUP(BA$14,גיליון3!$A$1:$C$21,$A19+1,TRUE)</f>
        <v>-1</v>
      </c>
      <c r="BB19">
        <f>HLOOKUP(BB$14,גיליון4!$A$1:$C$21,$A19+1,TRUE)</f>
        <v>0.1</v>
      </c>
      <c r="BC19">
        <f t="shared" si="16"/>
        <v>115.0935973997466</v>
      </c>
      <c r="BD19">
        <f t="shared" si="17"/>
        <v>184.90640260025339</v>
      </c>
      <c r="BF19">
        <f>HLOOKUP(BF$14,גיליון2!$A$1:$C$21,$A19+1,TRUE)</f>
        <v>64</v>
      </c>
      <c r="BG19">
        <f>HLOOKUP(BG$14,גיליון3!$A$1:$C$21,$A19+1,TRUE)</f>
        <v>-1</v>
      </c>
      <c r="BH19">
        <f>HLOOKUP(BH$14,גיליון4!$A$1:$C$21,$A19+1,TRUE)</f>
        <v>10</v>
      </c>
      <c r="BI19">
        <f t="shared" si="18"/>
        <v>210.96460104074293</v>
      </c>
      <c r="BJ19">
        <f t="shared" si="19"/>
        <v>89.035398959257066</v>
      </c>
      <c r="BL19">
        <f>HLOOKUP(BL$14,גיליון2!$A$1:$C$21,$A19+1,TRUE)</f>
        <v>64</v>
      </c>
      <c r="BM19">
        <f>HLOOKUP(BM$14,גיליון3!$A$1:$C$21,$A19+1,TRUE)</f>
        <v>-1</v>
      </c>
      <c r="BN19">
        <f>HLOOKUP(BN$14,גיליון4!$A$1:$C$21,$A19+1,TRUE)</f>
        <v>100</v>
      </c>
      <c r="BO19">
        <f t="shared" si="20"/>
        <v>305.19660503378026</v>
      </c>
      <c r="BP19">
        <f t="shared" si="21"/>
        <v>5.1966050337802585</v>
      </c>
      <c r="BR19">
        <f>HLOOKUP(BR$14,גיליון2!$A$1:$C$21,$A19+1,TRUE)</f>
        <v>64</v>
      </c>
      <c r="BS19">
        <f>HLOOKUP(BS$14,גיליון3!$A$1:$C$21,$A19+1,TRUE)</f>
        <v>-1</v>
      </c>
      <c r="BT19">
        <f>HLOOKUP(BT$14,גיליון4!$A$1:$C$21,$A19+1,TRUE)</f>
        <v>0.1</v>
      </c>
      <c r="BU19">
        <f t="shared" si="22"/>
        <v>81.83995391021179</v>
      </c>
      <c r="BV19">
        <f t="shared" si="23"/>
        <v>218.16004608978821</v>
      </c>
      <c r="BX19">
        <f>HLOOKUP(BX$14,גיליון2!$A$1:$C$21,$A19+1,TRUE)</f>
        <v>64</v>
      </c>
      <c r="BY19">
        <f>HLOOKUP(BY$14,גיליון3!$A$1:$C$21,$A19+1,TRUE)</f>
        <v>1</v>
      </c>
      <c r="BZ19">
        <f>HLOOKUP(BZ$14,גיליון4!$A$1:$C$21,$A19+1,TRUE)</f>
        <v>10</v>
      </c>
      <c r="CA19">
        <f t="shared" si="24"/>
        <v>206.41200727690477</v>
      </c>
      <c r="CB19">
        <f t="shared" si="25"/>
        <v>93.587992723095226</v>
      </c>
      <c r="CD19">
        <f>HLOOKUP(CD$14,גיליון2!$A$1:$C$21,$A19+1,TRUE)</f>
        <v>64</v>
      </c>
      <c r="CE19">
        <f>HLOOKUP(CE$14,גיליון3!$A$1:$C$21,$A19+1,TRUE)</f>
        <v>1</v>
      </c>
      <c r="CF19">
        <f>HLOOKUP(CF$14,גיליון4!$A$1:$C$21,$A19+1,TRUE)</f>
        <v>100</v>
      </c>
      <c r="CG19">
        <f t="shared" si="26"/>
        <v>305.87076042811316</v>
      </c>
      <c r="CH19">
        <f t="shared" si="27"/>
        <v>5.870760428113158</v>
      </c>
      <c r="CJ19">
        <f>HLOOKUP(CJ$14,גיליון2!$A$1:$C$21,$A19+1,TRUE)</f>
        <v>64</v>
      </c>
      <c r="CK19">
        <f>HLOOKUP(CK$14,גיליון3!$A$1:$C$21,$A19+1,TRUE)</f>
        <v>1</v>
      </c>
      <c r="CL19">
        <f>HLOOKUP(CL$14,גיליון4!$A$1:$C$21,$A19+1,TRUE)</f>
        <v>0.1</v>
      </c>
      <c r="CM19">
        <f t="shared" si="28"/>
        <v>48.916718269874131</v>
      </c>
      <c r="CN19">
        <f t="shared" si="29"/>
        <v>251.08328173012586</v>
      </c>
      <c r="CP19">
        <f>HLOOKUP(CP$14,גיליון2!$A$1:$C$21,$A19+1,TRUE)</f>
        <v>64</v>
      </c>
      <c r="CQ19">
        <f>HLOOKUP(CQ$14,גיליון3!$A$1:$C$21,$A19+1,TRUE)</f>
        <v>-1</v>
      </c>
      <c r="CR19">
        <f>HLOOKUP(CR$14,גיליון4!$A$1:$C$21,$A19+1,TRUE)</f>
        <v>10</v>
      </c>
      <c r="CS19">
        <f t="shared" si="30"/>
        <v>217.57711768397596</v>
      </c>
      <c r="CT19">
        <f t="shared" si="31"/>
        <v>82.422882316024044</v>
      </c>
      <c r="CV19">
        <f>HLOOKUP(CV$14,גיליון2!$A$1:$C$21,$A19+1,TRUE)</f>
        <v>64</v>
      </c>
      <c r="CW19">
        <f>HLOOKUP(CW$14,גיליון3!$A$1:$C$21,$A19+1,TRUE)</f>
        <v>-1</v>
      </c>
      <c r="CX19">
        <f>HLOOKUP(CX$14,גיליון4!$A$1:$C$21,$A19+1,TRUE)</f>
        <v>100</v>
      </c>
      <c r="CY19">
        <f t="shared" si="32"/>
        <v>303.77720448101803</v>
      </c>
      <c r="CZ19">
        <f t="shared" si="33"/>
        <v>3.7772044810180319</v>
      </c>
      <c r="DB19">
        <f>HLOOKUP(DB$14,גיליון2!$A$1:$C$21,$A19+1,TRUE)</f>
        <v>64</v>
      </c>
      <c r="DC19">
        <f>HLOOKUP(DC$14,גיליון3!$A$1:$C$21,$A19+1,TRUE)</f>
        <v>-1</v>
      </c>
      <c r="DD19">
        <f>HLOOKUP(DD$14,גיליון4!$A$1:$C$21,$A19+1,TRUE)</f>
        <v>0.1</v>
      </c>
      <c r="DE19">
        <f t="shared" si="34"/>
        <v>98.276234554148246</v>
      </c>
      <c r="DF19">
        <f t="shared" si="35"/>
        <v>201.72376544585177</v>
      </c>
      <c r="DH19">
        <f>HLOOKUP(DH$14,גיליון2!$A$1:$C$21,$A19+1,TRUE)</f>
        <v>0.125</v>
      </c>
      <c r="DI19">
        <f>HLOOKUP(DI$14,גיליון3!$A$1:$C$21,$A19+1,TRUE)</f>
        <v>-1</v>
      </c>
      <c r="DJ19">
        <f>HLOOKUP(DJ$14,גיליון4!$A$1:$C$21,$A19+1,TRUE)</f>
        <v>10</v>
      </c>
      <c r="DK19">
        <f t="shared" si="36"/>
        <v>172.55486199132844</v>
      </c>
      <c r="DL19">
        <f t="shared" si="37"/>
        <v>127.44513800867156</v>
      </c>
      <c r="DN19">
        <f>HLOOKUP(DN$14,גיליון2!$A$1:$C$21,$A19+1,TRUE)</f>
        <v>0.125</v>
      </c>
      <c r="DO19">
        <f>HLOOKUP(DO$14,גיליון3!$A$1:$C$21,$A19+1,TRUE)</f>
        <v>-1</v>
      </c>
      <c r="DP19">
        <f>HLOOKUP(DP$14,גיליון4!$A$1:$C$21,$A19+1,TRUE)</f>
        <v>100</v>
      </c>
      <c r="DQ19">
        <f t="shared" si="38"/>
        <v>300.40184303212726</v>
      </c>
      <c r="DR19">
        <f t="shared" si="39"/>
        <v>0.40184303212726036</v>
      </c>
      <c r="DT19">
        <f>HLOOKUP(DT$14,גיליון2!$A$1:$C$21,$A19+1,TRUE)</f>
        <v>0.125</v>
      </c>
      <c r="DU19">
        <f>HLOOKUP(DU$14,גיליון3!$A$1:$C$21,$A19+1,TRUE)</f>
        <v>-1</v>
      </c>
      <c r="DV19">
        <f>HLOOKUP(DV$14,גיליון4!$A$1:$C$21,$A19+1,TRUE)</f>
        <v>0.1</v>
      </c>
      <c r="DW19">
        <f t="shared" si="40"/>
        <v>39.168165073327849</v>
      </c>
      <c r="DX19">
        <f t="shared" si="41"/>
        <v>260.83183492667217</v>
      </c>
      <c r="DZ19">
        <f>HLOOKUP(DZ$14,גיליון2!$A$1:$C$21,$A19+1,TRUE)</f>
        <v>0.125</v>
      </c>
      <c r="EA19">
        <f>HLOOKUP(EA$14,גיליון3!$A$1:$C$21,$A19+1,TRUE)</f>
        <v>1</v>
      </c>
      <c r="EB19">
        <f>HLOOKUP(EB$14,גיליון4!$A$1:$C$21,$A19+1,TRUE)</f>
        <v>10</v>
      </c>
      <c r="EC19">
        <f t="shared" si="42"/>
        <v>174.2732233272086</v>
      </c>
      <c r="ED19">
        <f t="shared" si="43"/>
        <v>125.7267766727914</v>
      </c>
      <c r="EF19">
        <f>HLOOKUP(EF$14,גיליון2!$A$1:$C$21,$A19+1,TRUE)</f>
        <v>0.125</v>
      </c>
      <c r="EG19">
        <f>HLOOKUP(EG$14,גיליון3!$A$1:$C$21,$A19+1,TRUE)</f>
        <v>1</v>
      </c>
      <c r="EH19">
        <f>HLOOKUP(EH$14,גיליון4!$A$1:$C$21,$A19+1,TRUE)</f>
        <v>100</v>
      </c>
      <c r="EI19">
        <f t="shared" si="44"/>
        <v>302.20847848213953</v>
      </c>
      <c r="EJ19">
        <f t="shared" si="45"/>
        <v>2.208478482139526</v>
      </c>
      <c r="EL19">
        <f>HLOOKUP(EL$14,גיליון2!$A$1:$C$21,$A19+1,TRUE)</f>
        <v>0.125</v>
      </c>
      <c r="EM19">
        <f>HLOOKUP(EM$14,גיליון3!$A$1:$C$21,$A19+1,TRUE)</f>
        <v>1</v>
      </c>
      <c r="EN19">
        <f>HLOOKUP(EN$14,גיליון4!$A$1:$C$21,$A19+1,TRUE)</f>
        <v>0.1</v>
      </c>
      <c r="EO19">
        <f t="shared" si="46"/>
        <v>40.013049672382728</v>
      </c>
      <c r="EP19">
        <f t="shared" si="47"/>
        <v>259.98695032761725</v>
      </c>
      <c r="ER19">
        <f>HLOOKUP(ER$14,גיליון2!$A$1:$C$21,$A19+1,TRUE)</f>
        <v>0.125</v>
      </c>
      <c r="ES19">
        <f>HLOOKUP(ES$14,גיליון3!$A$1:$C$21,$A19+1,TRUE)</f>
        <v>-1</v>
      </c>
      <c r="ET19">
        <f>HLOOKUP(ET$14,גיליון4!$A$1:$C$21,$A19+1,TRUE)</f>
        <v>10</v>
      </c>
      <c r="EU19">
        <f t="shared" si="48"/>
        <v>175.41360896490119</v>
      </c>
      <c r="EV19">
        <f t="shared" si="49"/>
        <v>124.58639103509881</v>
      </c>
      <c r="EX19">
        <f>HLOOKUP(EX$14,גיליון2!$A$1:$C$21,$A19+1,TRUE)</f>
        <v>0.125</v>
      </c>
      <c r="EY19">
        <f>HLOOKUP(EY$14,גיליון3!$A$1:$C$21,$A19+1,TRUE)</f>
        <v>-1</v>
      </c>
      <c r="EZ19">
        <f>HLOOKUP(EZ$14,גיליון4!$A$1:$C$21,$A19+1,TRUE)</f>
        <v>100</v>
      </c>
      <c r="FA19">
        <f t="shared" si="50"/>
        <v>298.27857945487818</v>
      </c>
      <c r="FB19">
        <f t="shared" si="51"/>
        <v>1.7214205451218163</v>
      </c>
      <c r="FD19">
        <f>HLOOKUP(FD$14,גיליון2!$A$1:$C$21,$A19+1,TRUE)</f>
        <v>0.125</v>
      </c>
      <c r="FE19">
        <f>HLOOKUP(FE$14,גיליון3!$A$1:$C$21,$A19+1,TRUE)</f>
        <v>-1</v>
      </c>
      <c r="FF19">
        <f>HLOOKUP(FF$14,גיליון4!$A$1:$C$21,$A19+1,TRUE)</f>
        <v>0.1</v>
      </c>
      <c r="FG19">
        <f t="shared" si="52"/>
        <v>47.918762666327474</v>
      </c>
      <c r="FH19">
        <f t="shared" si="53"/>
        <v>252.08123733367253</v>
      </c>
    </row>
    <row r="20" spans="1:164" x14ac:dyDescent="0.35">
      <c r="A20">
        <v>6</v>
      </c>
      <c r="B20">
        <f>data!A9</f>
        <v>81</v>
      </c>
      <c r="D20">
        <f>HLOOKUP(D$14,גיליון2!$A$1:$C$21,$A20+1,TRUE)</f>
        <v>4</v>
      </c>
      <c r="E20">
        <f>HLOOKUP(E$14,גיליון3!$A$1:$C$21,$A20+1,TRUE)</f>
        <v>3</v>
      </c>
      <c r="F20">
        <f>HLOOKUP(F$14,גיליון4!$A$1:$C$21,$A20+1,TRUE)</f>
        <v>-5</v>
      </c>
      <c r="G20">
        <f t="shared" si="0"/>
        <v>-57.97897827926073</v>
      </c>
      <c r="H20">
        <f t="shared" si="1"/>
        <v>138.97897827926073</v>
      </c>
      <c r="J20">
        <f>HLOOKUP(J$14,גיליון2!$A$1:$C$21,$A20+1,TRUE)</f>
        <v>4</v>
      </c>
      <c r="K20">
        <f>HLOOKUP(K$14,גיליון3!$A$1:$C$21,$A20+1,TRUE)</f>
        <v>3</v>
      </c>
      <c r="L20">
        <f>HLOOKUP(L$14,גיליון4!$A$1:$C$21,$A20+1,TRUE)</f>
        <v>25</v>
      </c>
      <c r="M20">
        <f t="shared" si="2"/>
        <v>79.356563716499423</v>
      </c>
      <c r="N20">
        <f t="shared" si="3"/>
        <v>1.6434362835005771</v>
      </c>
      <c r="P20">
        <f>HLOOKUP(P$14,גיליון2!$A$1:$C$21,$A20+1,TRUE)</f>
        <v>4</v>
      </c>
      <c r="Q20">
        <f>HLOOKUP(Q$14,גיליון3!$A$1:$C$21,$A20+1,TRUE)</f>
        <v>3</v>
      </c>
      <c r="R20">
        <f>HLOOKUP(R$14,גיליון4!$A$1:$C$21,$A20+1,TRUE)</f>
        <v>-0.2</v>
      </c>
      <c r="S20">
        <f t="shared" si="4"/>
        <v>75.941335781735262</v>
      </c>
      <c r="T20">
        <f t="shared" si="5"/>
        <v>5.0586642182647381</v>
      </c>
      <c r="V20">
        <f>HLOOKUP(V$14,גיליון2!$A$1:$C$21,$A20+1,TRUE)</f>
        <v>4</v>
      </c>
      <c r="W20">
        <f>HLOOKUP(W$14,גיליון3!$A$1:$C$21,$A20+1,TRUE)</f>
        <v>9</v>
      </c>
      <c r="X20">
        <f>HLOOKUP(X$14,גיליון4!$A$1:$C$21,$A20+1,TRUE)</f>
        <v>-5</v>
      </c>
      <c r="Y20">
        <f t="shared" si="6"/>
        <v>-88.421427165452926</v>
      </c>
      <c r="Z20">
        <f t="shared" si="7"/>
        <v>169.42142716545294</v>
      </c>
      <c r="AB20">
        <f>HLOOKUP(AB$14,גיליון2!$A$1:$C$21,$A20+1,TRUE)</f>
        <v>4</v>
      </c>
      <c r="AC20">
        <f>HLOOKUP(AC$14,גיליון3!$A$1:$C$21,$A20+1,TRUE)</f>
        <v>9</v>
      </c>
      <c r="AD20">
        <f>HLOOKUP(AD$14,גיליון4!$A$1:$C$21,$A20+1,TRUE)</f>
        <v>25</v>
      </c>
      <c r="AE20">
        <f t="shared" si="8"/>
        <v>76.285113104591119</v>
      </c>
      <c r="AF20">
        <f t="shared" si="9"/>
        <v>4.7148868954088812</v>
      </c>
      <c r="AH20">
        <f>HLOOKUP(AH$14,גיליון2!$A$1:$C$21,$A20+1,TRUE)</f>
        <v>4</v>
      </c>
      <c r="AI20">
        <f>HLOOKUP(AI$14,גיליון3!$A$1:$C$21,$A20+1,TRUE)</f>
        <v>9</v>
      </c>
      <c r="AJ20">
        <f>HLOOKUP(AJ$14,גיליון4!$A$1:$C$21,$A20+1,TRUE)</f>
        <v>-0.2</v>
      </c>
      <c r="AK20">
        <f t="shared" si="10"/>
        <v>41.122021129420169</v>
      </c>
      <c r="AL20">
        <f t="shared" si="11"/>
        <v>39.877978870579831</v>
      </c>
      <c r="AN20">
        <f>HLOOKUP(AN$14,גיליון2!$A$1:$C$21,$A20+1,TRUE)</f>
        <v>4</v>
      </c>
      <c r="AO20">
        <f>HLOOKUP(AO$14,גיליון3!$A$1:$C$21,$A20+1,TRUE)</f>
        <v>0.33333333333333331</v>
      </c>
      <c r="AP20">
        <f>HLOOKUP(AP$14,גיליון4!$A$1:$C$21,$A20+1,TRUE)</f>
        <v>-5</v>
      </c>
      <c r="AQ20">
        <f t="shared" si="12"/>
        <v>-90.549974341088898</v>
      </c>
      <c r="AR20">
        <f t="shared" si="13"/>
        <v>171.5499743410889</v>
      </c>
      <c r="AT20">
        <f>HLOOKUP(AT$14,גיליון2!$A$1:$C$21,$A20+1,TRUE)</f>
        <v>4</v>
      </c>
      <c r="AU20">
        <f>HLOOKUP(AU$14,גיליון3!$A$1:$C$21,$A20+1,TRUE)</f>
        <v>0.33333333333333331</v>
      </c>
      <c r="AV20">
        <f>HLOOKUP(AV$14,גיליון4!$A$1:$C$21,$A20+1,TRUE)</f>
        <v>25</v>
      </c>
      <c r="AW20">
        <f t="shared" si="14"/>
        <v>77.557163241872232</v>
      </c>
      <c r="AX20">
        <f t="shared" si="15"/>
        <v>3.4428367581277683</v>
      </c>
      <c r="AZ20">
        <f>HLOOKUP(AZ$14,גיליון2!$A$1:$C$21,$A20+1,TRUE)</f>
        <v>4</v>
      </c>
      <c r="BA20">
        <f>HLOOKUP(BA$14,גיליון3!$A$1:$C$21,$A20+1,TRUE)</f>
        <v>0.33333333333333331</v>
      </c>
      <c r="BB20">
        <f>HLOOKUP(BB$14,גיליון4!$A$1:$C$21,$A20+1,TRUE)</f>
        <v>-0.2</v>
      </c>
      <c r="BC20">
        <f t="shared" si="16"/>
        <v>28.027809205091732</v>
      </c>
      <c r="BD20">
        <f t="shared" si="17"/>
        <v>52.972190794908272</v>
      </c>
      <c r="BF20">
        <f>HLOOKUP(BF$14,גיליון2!$A$1:$C$21,$A20+1,TRUE)</f>
        <v>16</v>
      </c>
      <c r="BG20">
        <f>HLOOKUP(BG$14,גיליון3!$A$1:$C$21,$A20+1,TRUE)</f>
        <v>3</v>
      </c>
      <c r="BH20">
        <f>HLOOKUP(BH$14,גיליון4!$A$1:$C$21,$A20+1,TRUE)</f>
        <v>-5</v>
      </c>
      <c r="BI20">
        <f t="shared" si="18"/>
        <v>-73.911785236928097</v>
      </c>
      <c r="BJ20">
        <f t="shared" si="19"/>
        <v>154.9117852369281</v>
      </c>
      <c r="BL20">
        <f>HLOOKUP(BL$14,גיליון2!$A$1:$C$21,$A20+1,TRUE)</f>
        <v>16</v>
      </c>
      <c r="BM20">
        <f>HLOOKUP(BM$14,גיליון3!$A$1:$C$21,$A20+1,TRUE)</f>
        <v>3</v>
      </c>
      <c r="BN20">
        <f>HLOOKUP(BN$14,גיליון4!$A$1:$C$21,$A20+1,TRUE)</f>
        <v>25</v>
      </c>
      <c r="BO20">
        <f t="shared" si="20"/>
        <v>79.370752310805486</v>
      </c>
      <c r="BP20">
        <f t="shared" si="21"/>
        <v>1.6292476891945142</v>
      </c>
      <c r="BR20">
        <f>HLOOKUP(BR$14,גיליון2!$A$1:$C$21,$A20+1,TRUE)</f>
        <v>16</v>
      </c>
      <c r="BS20">
        <f>HLOOKUP(BS$14,גיליון3!$A$1:$C$21,$A20+1,TRUE)</f>
        <v>3</v>
      </c>
      <c r="BT20">
        <f>HLOOKUP(BT$14,גיליון4!$A$1:$C$21,$A20+1,TRUE)</f>
        <v>-0.2</v>
      </c>
      <c r="BU20">
        <f t="shared" si="22"/>
        <v>43.041761843882036</v>
      </c>
      <c r="BV20">
        <f t="shared" si="23"/>
        <v>37.958238156117964</v>
      </c>
      <c r="BX20">
        <f>HLOOKUP(BX$14,גיליון2!$A$1:$C$21,$A20+1,TRUE)</f>
        <v>16</v>
      </c>
      <c r="BY20">
        <f>HLOOKUP(BY$14,גיליון3!$A$1:$C$21,$A20+1,TRUE)</f>
        <v>9</v>
      </c>
      <c r="BZ20">
        <f>HLOOKUP(BZ$14,גיליון4!$A$1:$C$21,$A20+1,TRUE)</f>
        <v>-5</v>
      </c>
      <c r="CA20">
        <f t="shared" si="24"/>
        <v>-94.473906074934504</v>
      </c>
      <c r="CB20">
        <f t="shared" si="25"/>
        <v>175.47390607493452</v>
      </c>
      <c r="CD20">
        <f>HLOOKUP(CD$14,גיליון2!$A$1:$C$21,$A20+1,TRUE)</f>
        <v>16</v>
      </c>
      <c r="CE20">
        <f>HLOOKUP(CE$14,גיליון3!$A$1:$C$21,$A20+1,TRUE)</f>
        <v>9</v>
      </c>
      <c r="CF20">
        <f>HLOOKUP(CF$14,גיליון4!$A$1:$C$21,$A20+1,TRUE)</f>
        <v>25</v>
      </c>
      <c r="CG20">
        <f t="shared" si="26"/>
        <v>76.667864076939622</v>
      </c>
      <c r="CH20">
        <f t="shared" si="27"/>
        <v>4.3321359230603775</v>
      </c>
      <c r="CJ20">
        <f>HLOOKUP(CJ$14,גיליון2!$A$1:$C$21,$A20+1,TRUE)</f>
        <v>16</v>
      </c>
      <c r="CK20">
        <f>HLOOKUP(CK$14,גיליון3!$A$1:$C$21,$A20+1,TRUE)</f>
        <v>9</v>
      </c>
      <c r="CL20">
        <f>HLOOKUP(CL$14,גיליון4!$A$1:$C$21,$A20+1,TRUE)</f>
        <v>-0.2</v>
      </c>
      <c r="CM20">
        <f t="shared" si="28"/>
        <v>29.598755423035865</v>
      </c>
      <c r="CN20">
        <f t="shared" si="29"/>
        <v>51.401244576964132</v>
      </c>
      <c r="CP20">
        <f>HLOOKUP(CP$14,גיליון2!$A$1:$C$21,$A20+1,TRUE)</f>
        <v>16</v>
      </c>
      <c r="CQ20">
        <f>HLOOKUP(CQ$14,גיליון3!$A$1:$C$21,$A20+1,TRUE)</f>
        <v>0.33333333333333331</v>
      </c>
      <c r="CR20">
        <f>HLOOKUP(CR$14,גיליון4!$A$1:$C$21,$A20+1,TRUE)</f>
        <v>-5</v>
      </c>
      <c r="CS20">
        <f t="shared" si="30"/>
        <v>-101.61116430772223</v>
      </c>
      <c r="CT20">
        <f t="shared" si="31"/>
        <v>182.61116430772222</v>
      </c>
      <c r="CV20">
        <f>HLOOKUP(CV$14,גיליון2!$A$1:$C$21,$A20+1,TRUE)</f>
        <v>16</v>
      </c>
      <c r="CW20">
        <f>HLOOKUP(CW$14,גיליון3!$A$1:$C$21,$A20+1,TRUE)</f>
        <v>0.33333333333333331</v>
      </c>
      <c r="CX20">
        <f>HLOOKUP(CX$14,גיליון4!$A$1:$C$21,$A20+1,TRUE)</f>
        <v>25</v>
      </c>
      <c r="CY20">
        <f t="shared" si="32"/>
        <v>77.853783603490456</v>
      </c>
      <c r="CZ20">
        <f t="shared" si="33"/>
        <v>3.1462163965095442</v>
      </c>
      <c r="DB20">
        <f>HLOOKUP(DB$14,גיליון2!$A$1:$C$21,$A20+1,TRUE)</f>
        <v>16</v>
      </c>
      <c r="DC20">
        <f>HLOOKUP(DC$14,גיליון3!$A$1:$C$21,$A20+1,TRUE)</f>
        <v>0.33333333333333331</v>
      </c>
      <c r="DD20">
        <f>HLOOKUP(DD$14,גיליון4!$A$1:$C$21,$A20+1,TRUE)</f>
        <v>-0.2</v>
      </c>
      <c r="DE20">
        <f t="shared" si="34"/>
        <v>0.18847834183060108</v>
      </c>
      <c r="DF20">
        <f t="shared" si="35"/>
        <v>80.811521658169397</v>
      </c>
      <c r="DH20">
        <f>HLOOKUP(DH$14,גיליון2!$A$1:$C$21,$A20+1,TRUE)</f>
        <v>0.25</v>
      </c>
      <c r="DI20">
        <f>HLOOKUP(DI$14,גיליון3!$A$1:$C$21,$A20+1,TRUE)</f>
        <v>3</v>
      </c>
      <c r="DJ20">
        <f>HLOOKUP(DJ$14,גיליון4!$A$1:$C$21,$A20+1,TRUE)</f>
        <v>-5</v>
      </c>
      <c r="DK20">
        <f t="shared" si="36"/>
        <v>-38.998446747789124</v>
      </c>
      <c r="DL20">
        <f t="shared" si="37"/>
        <v>119.99844674778913</v>
      </c>
      <c r="DN20">
        <f>HLOOKUP(DN$14,גיליון2!$A$1:$C$21,$A20+1,TRUE)</f>
        <v>0.25</v>
      </c>
      <c r="DO20">
        <f>HLOOKUP(DO$14,גיליון3!$A$1:$C$21,$A20+1,TRUE)</f>
        <v>3</v>
      </c>
      <c r="DP20">
        <f>HLOOKUP(DP$14,גיליון4!$A$1:$C$21,$A20+1,TRUE)</f>
        <v>25</v>
      </c>
      <c r="DQ20">
        <f t="shared" si="38"/>
        <v>80.4536739081055</v>
      </c>
      <c r="DR20">
        <f t="shared" si="39"/>
        <v>0.54632609189449965</v>
      </c>
      <c r="DT20">
        <f>HLOOKUP(DT$14,גיליון2!$A$1:$C$21,$A20+1,TRUE)</f>
        <v>0.25</v>
      </c>
      <c r="DU20">
        <f>HLOOKUP(DU$14,גיליון3!$A$1:$C$21,$A20+1,TRUE)</f>
        <v>3</v>
      </c>
      <c r="DV20">
        <f>HLOOKUP(DV$14,גיליון4!$A$1:$C$21,$A20+1,TRUE)</f>
        <v>-0.2</v>
      </c>
      <c r="DW20">
        <f t="shared" si="40"/>
        <v>69.083872151235639</v>
      </c>
      <c r="DX20">
        <f t="shared" si="41"/>
        <v>11.916127848764361</v>
      </c>
      <c r="DZ20">
        <f>HLOOKUP(DZ$14,גיליון2!$A$1:$C$21,$A20+1,TRUE)</f>
        <v>0.25</v>
      </c>
      <c r="EA20">
        <f>HLOOKUP(EA$14,גיליון3!$A$1:$C$21,$A20+1,TRUE)</f>
        <v>9</v>
      </c>
      <c r="EB20">
        <f>HLOOKUP(EB$14,גיליון4!$A$1:$C$21,$A20+1,TRUE)</f>
        <v>-5</v>
      </c>
      <c r="EC20">
        <f t="shared" si="42"/>
        <v>-49.752434462919297</v>
      </c>
      <c r="ED20">
        <f t="shared" si="43"/>
        <v>130.7524344629193</v>
      </c>
      <c r="EF20">
        <f>HLOOKUP(EF$14,גיליון2!$A$1:$C$21,$A20+1,TRUE)</f>
        <v>0.25</v>
      </c>
      <c r="EG20">
        <f>HLOOKUP(EG$14,גיליון3!$A$1:$C$21,$A20+1,TRUE)</f>
        <v>9</v>
      </c>
      <c r="EH20">
        <f>HLOOKUP(EH$14,גיליון4!$A$1:$C$21,$A20+1,TRUE)</f>
        <v>25</v>
      </c>
      <c r="EI20">
        <f t="shared" si="44"/>
        <v>77.108787197041835</v>
      </c>
      <c r="EJ20">
        <f t="shared" si="45"/>
        <v>3.8912128029581652</v>
      </c>
      <c r="EL20">
        <f>HLOOKUP(EL$14,גיליון2!$A$1:$C$21,$A20+1,TRUE)</f>
        <v>0.25</v>
      </c>
      <c r="EM20">
        <f>HLOOKUP(EM$14,גיליון3!$A$1:$C$21,$A20+1,TRUE)</f>
        <v>9</v>
      </c>
      <c r="EN20">
        <f>HLOOKUP(EN$14,גיליון4!$A$1:$C$21,$A20+1,TRUE)</f>
        <v>-0.2</v>
      </c>
      <c r="EO20">
        <f t="shared" si="46"/>
        <v>69.442861912138198</v>
      </c>
      <c r="EP20">
        <f t="shared" si="47"/>
        <v>11.557138087861802</v>
      </c>
      <c r="ER20">
        <f>HLOOKUP(ER$14,גיליון2!$A$1:$C$21,$A20+1,TRUE)</f>
        <v>0.25</v>
      </c>
      <c r="ES20">
        <f>HLOOKUP(ES$14,גיליון3!$A$1:$C$21,$A20+1,TRUE)</f>
        <v>0.33333333333333331</v>
      </c>
      <c r="ET20">
        <f>HLOOKUP(ET$14,גיליון4!$A$1:$C$21,$A20+1,TRUE)</f>
        <v>-5</v>
      </c>
      <c r="EU20">
        <f t="shared" si="48"/>
        <v>-49.374420261588412</v>
      </c>
      <c r="EV20">
        <f t="shared" si="49"/>
        <v>130.3744202615884</v>
      </c>
      <c r="EX20">
        <f>HLOOKUP(EX$14,גיליון2!$A$1:$C$21,$A20+1,TRUE)</f>
        <v>0.25</v>
      </c>
      <c r="EY20">
        <f>HLOOKUP(EY$14,גיליון3!$A$1:$C$21,$A20+1,TRUE)</f>
        <v>0.33333333333333331</v>
      </c>
      <c r="EZ20">
        <f>HLOOKUP(EZ$14,גיליון4!$A$1:$C$21,$A20+1,TRUE)</f>
        <v>25</v>
      </c>
      <c r="FA20">
        <f t="shared" si="50"/>
        <v>79.251766894346162</v>
      </c>
      <c r="FB20">
        <f t="shared" si="51"/>
        <v>1.7482331056538385</v>
      </c>
      <c r="FD20">
        <f>HLOOKUP(FD$14,גיליון2!$A$1:$C$21,$A20+1,TRUE)</f>
        <v>0.25</v>
      </c>
      <c r="FE20">
        <f>HLOOKUP(FE$14,גיליון3!$A$1:$C$21,$A20+1,TRUE)</f>
        <v>0.33333333333333331</v>
      </c>
      <c r="FF20">
        <f>HLOOKUP(FF$14,גיליון4!$A$1:$C$21,$A20+1,TRUE)</f>
        <v>-0.2</v>
      </c>
      <c r="FG20">
        <f t="shared" si="52"/>
        <v>60.772460120277366</v>
      </c>
      <c r="FH20">
        <f t="shared" si="53"/>
        <v>20.227539879722634</v>
      </c>
    </row>
    <row r="21" spans="1:164" x14ac:dyDescent="0.35">
      <c r="A21">
        <v>7</v>
      </c>
      <c r="B21">
        <f>data!A10</f>
        <v>73</v>
      </c>
      <c r="D21">
        <f>HLOOKUP(D$14,גיליון2!$A$1:$C$21,$A21+1,TRUE)</f>
        <v>9</v>
      </c>
      <c r="E21">
        <f>HLOOKUP(E$14,גיליון3!$A$1:$C$21,$A21+1,TRUE)</f>
        <v>-3</v>
      </c>
      <c r="F21">
        <f>HLOOKUP(F$14,גיליון4!$A$1:$C$21,$A21+1,TRUE)</f>
        <v>5</v>
      </c>
      <c r="G21">
        <f t="shared" si="0"/>
        <v>104.12314498485505</v>
      </c>
      <c r="H21">
        <f t="shared" si="1"/>
        <v>31.123144984855045</v>
      </c>
      <c r="J21">
        <f>HLOOKUP(J$14,גיליון2!$A$1:$C$21,$A21+1,TRUE)</f>
        <v>9</v>
      </c>
      <c r="K21">
        <f>HLOOKUP(K$14,גיליון3!$A$1:$C$21,$A21+1,TRUE)</f>
        <v>-3</v>
      </c>
      <c r="L21">
        <f>HLOOKUP(L$14,גיליון4!$A$1:$C$21,$A21+1,TRUE)</f>
        <v>25</v>
      </c>
      <c r="M21">
        <f t="shared" si="2"/>
        <v>73.427464019856629</v>
      </c>
      <c r="N21">
        <f t="shared" si="3"/>
        <v>0.42746401985662885</v>
      </c>
      <c r="P21">
        <f>HLOOKUP(P$14,גיליון2!$A$1:$C$21,$A21+1,TRUE)</f>
        <v>9</v>
      </c>
      <c r="Q21">
        <f>HLOOKUP(Q$14,גיליון3!$A$1:$C$21,$A21+1,TRUE)</f>
        <v>-3</v>
      </c>
      <c r="R21">
        <f>HLOOKUP(R$14,גיליון4!$A$1:$C$21,$A21+1,TRUE)</f>
        <v>0.2</v>
      </c>
      <c r="S21">
        <f t="shared" si="4"/>
        <v>94.412598473989036</v>
      </c>
      <c r="T21">
        <f t="shared" si="5"/>
        <v>21.412598473989036</v>
      </c>
      <c r="V21">
        <f>HLOOKUP(V$14,גיליון2!$A$1:$C$21,$A21+1,TRUE)</f>
        <v>9</v>
      </c>
      <c r="W21">
        <f>HLOOKUP(W$14,גיליון3!$A$1:$C$21,$A21+1,TRUE)</f>
        <v>9</v>
      </c>
      <c r="X21">
        <f>HLOOKUP(X$14,גיליון4!$A$1:$C$21,$A21+1,TRUE)</f>
        <v>5</v>
      </c>
      <c r="Y21">
        <f t="shared" si="6"/>
        <v>117.56497673804635</v>
      </c>
      <c r="Z21">
        <f t="shared" si="7"/>
        <v>44.564976738046354</v>
      </c>
      <c r="AB21">
        <f>HLOOKUP(AB$14,גיליון2!$A$1:$C$21,$A21+1,TRUE)</f>
        <v>9</v>
      </c>
      <c r="AC21">
        <f>HLOOKUP(AC$14,גיליון3!$A$1:$C$21,$A21+1,TRUE)</f>
        <v>9</v>
      </c>
      <c r="AD21">
        <f>HLOOKUP(AD$14,גיליון4!$A$1:$C$21,$A21+1,TRUE)</f>
        <v>25</v>
      </c>
      <c r="AE21">
        <f t="shared" si="8"/>
        <v>74.808419274441249</v>
      </c>
      <c r="AF21">
        <f t="shared" si="9"/>
        <v>1.8084192744412491</v>
      </c>
      <c r="AH21">
        <f>HLOOKUP(AH$14,גיליון2!$A$1:$C$21,$A21+1,TRUE)</f>
        <v>9</v>
      </c>
      <c r="AI21">
        <f>HLOOKUP(AI$14,גיליון3!$A$1:$C$21,$A21+1,TRUE)</f>
        <v>9</v>
      </c>
      <c r="AJ21">
        <f>HLOOKUP(AJ$14,גיליון4!$A$1:$C$21,$A21+1,TRUE)</f>
        <v>0.2</v>
      </c>
      <c r="AK21">
        <f t="shared" si="10"/>
        <v>110.62441749548684</v>
      </c>
      <c r="AL21">
        <f t="shared" si="11"/>
        <v>37.624417495486838</v>
      </c>
      <c r="AN21">
        <f>HLOOKUP(AN$14,גיליון2!$A$1:$C$21,$A21+1,TRUE)</f>
        <v>9</v>
      </c>
      <c r="AO21">
        <f>HLOOKUP(AO$14,גיליון3!$A$1:$C$21,$A21+1,TRUE)</f>
        <v>-0.33333333333333331</v>
      </c>
      <c r="AP21">
        <f>HLOOKUP(AP$14,גיליון4!$A$1:$C$21,$A21+1,TRUE)</f>
        <v>5</v>
      </c>
      <c r="AQ21">
        <f t="shared" si="12"/>
        <v>118.76110799421423</v>
      </c>
      <c r="AR21">
        <f t="shared" si="13"/>
        <v>45.761107994214228</v>
      </c>
      <c r="AT21">
        <f>HLOOKUP(AT$14,גיליון2!$A$1:$C$21,$A21+1,TRUE)</f>
        <v>9</v>
      </c>
      <c r="AU21">
        <f>HLOOKUP(AU$14,גיליון3!$A$1:$C$21,$A21+1,TRUE)</f>
        <v>-0.33333333333333331</v>
      </c>
      <c r="AV21">
        <f>HLOOKUP(AV$14,גיליון4!$A$1:$C$21,$A21+1,TRUE)</f>
        <v>25</v>
      </c>
      <c r="AW21">
        <f t="shared" si="14"/>
        <v>74.185197295831401</v>
      </c>
      <c r="AX21">
        <f t="shared" si="15"/>
        <v>1.1851972958314008</v>
      </c>
      <c r="AZ21">
        <f>HLOOKUP(AZ$14,גיליון2!$A$1:$C$21,$A21+1,TRUE)</f>
        <v>9</v>
      </c>
      <c r="BA21">
        <f>HLOOKUP(BA$14,גיליון3!$A$1:$C$21,$A21+1,TRUE)</f>
        <v>-0.33333333333333331</v>
      </c>
      <c r="BB21">
        <f>HLOOKUP(BB$14,גיליון4!$A$1:$C$21,$A21+1,TRUE)</f>
        <v>0.2</v>
      </c>
      <c r="BC21">
        <f t="shared" si="16"/>
        <v>117.82721618754509</v>
      </c>
      <c r="BD21">
        <f t="shared" si="17"/>
        <v>44.827216187545091</v>
      </c>
      <c r="BF21">
        <f>HLOOKUP(BF$14,גיליון2!$A$1:$C$21,$A21+1,TRUE)</f>
        <v>81</v>
      </c>
      <c r="BG21">
        <f>HLOOKUP(BG$14,גיליון3!$A$1:$C$21,$A21+1,TRUE)</f>
        <v>-3</v>
      </c>
      <c r="BH21">
        <f>HLOOKUP(BH$14,גיליון4!$A$1:$C$21,$A21+1,TRUE)</f>
        <v>5</v>
      </c>
      <c r="BI21">
        <f t="shared" si="18"/>
        <v>102.33657176980765</v>
      </c>
      <c r="BJ21">
        <f t="shared" si="19"/>
        <v>29.336571769807648</v>
      </c>
      <c r="BL21">
        <f>HLOOKUP(BL$14,גיליון2!$A$1:$C$21,$A21+1,TRUE)</f>
        <v>81</v>
      </c>
      <c r="BM21">
        <f>HLOOKUP(BM$14,גיליון3!$A$1:$C$21,$A21+1,TRUE)</f>
        <v>-3</v>
      </c>
      <c r="BN21">
        <f>HLOOKUP(BN$14,גיליון4!$A$1:$C$21,$A21+1,TRUE)</f>
        <v>25</v>
      </c>
      <c r="BO21">
        <f t="shared" si="20"/>
        <v>73.280905027363886</v>
      </c>
      <c r="BP21">
        <f t="shared" si="21"/>
        <v>0.28090502736388601</v>
      </c>
      <c r="BR21">
        <f>HLOOKUP(BR$14,גיליון2!$A$1:$C$21,$A21+1,TRUE)</f>
        <v>81</v>
      </c>
      <c r="BS21">
        <f>HLOOKUP(BS$14,גיליון3!$A$1:$C$21,$A21+1,TRUE)</f>
        <v>-3</v>
      </c>
      <c r="BT21">
        <f>HLOOKUP(BT$14,גיליון4!$A$1:$C$21,$A21+1,TRUE)</f>
        <v>0.2</v>
      </c>
      <c r="BU21">
        <f t="shared" si="22"/>
        <v>88.82892316160806</v>
      </c>
      <c r="BV21">
        <f t="shared" si="23"/>
        <v>15.82892316160806</v>
      </c>
      <c r="BX21">
        <f>HLOOKUP(BX$14,גיליון2!$A$1:$C$21,$A21+1,TRUE)</f>
        <v>81</v>
      </c>
      <c r="BY21">
        <f>HLOOKUP(BY$14,גיליון3!$A$1:$C$21,$A21+1,TRUE)</f>
        <v>9</v>
      </c>
      <c r="BZ21">
        <f>HLOOKUP(BZ$14,גיליון4!$A$1:$C$21,$A21+1,TRUE)</f>
        <v>5</v>
      </c>
      <c r="CA21">
        <f t="shared" si="24"/>
        <v>111.51368305363336</v>
      </c>
      <c r="CB21">
        <f t="shared" si="25"/>
        <v>38.513683053633358</v>
      </c>
      <c r="CD21">
        <f>HLOOKUP(CD$14,גיליון2!$A$1:$C$21,$A21+1,TRUE)</f>
        <v>81</v>
      </c>
      <c r="CE21">
        <f>HLOOKUP(CE$14,גיליון3!$A$1:$C$21,$A21+1,TRUE)</f>
        <v>9</v>
      </c>
      <c r="CF21">
        <f>HLOOKUP(CF$14,גיליון4!$A$1:$C$21,$A21+1,TRUE)</f>
        <v>25</v>
      </c>
      <c r="CG21">
        <f t="shared" si="26"/>
        <v>74.49257954472246</v>
      </c>
      <c r="CH21">
        <f t="shared" si="27"/>
        <v>1.4925795447224601</v>
      </c>
      <c r="CJ21">
        <f>HLOOKUP(CJ$14,גיליון2!$A$1:$C$21,$A21+1,TRUE)</f>
        <v>81</v>
      </c>
      <c r="CK21">
        <f>HLOOKUP(CK$14,גיליון3!$A$1:$C$21,$A21+1,TRUE)</f>
        <v>9</v>
      </c>
      <c r="CL21">
        <f>HLOOKUP(CL$14,גיליון4!$A$1:$C$21,$A21+1,TRUE)</f>
        <v>0.2</v>
      </c>
      <c r="CM21">
        <f t="shared" si="28"/>
        <v>97.648507844156015</v>
      </c>
      <c r="CN21">
        <f t="shared" si="29"/>
        <v>24.648507844156015</v>
      </c>
      <c r="CP21">
        <f>HLOOKUP(CP$14,גיליון2!$A$1:$C$21,$A21+1,TRUE)</f>
        <v>81</v>
      </c>
      <c r="CQ21">
        <f>HLOOKUP(CQ$14,גיליון3!$A$1:$C$21,$A21+1,TRUE)</f>
        <v>-0.33333333333333331</v>
      </c>
      <c r="CR21">
        <f>HLOOKUP(CR$14,גיליון4!$A$1:$C$21,$A21+1,TRUE)</f>
        <v>5</v>
      </c>
      <c r="CS21">
        <f t="shared" si="30"/>
        <v>113.73982446886876</v>
      </c>
      <c r="CT21">
        <f t="shared" si="31"/>
        <v>40.739824468868761</v>
      </c>
      <c r="CV21">
        <f>HLOOKUP(CV$14,גיליון2!$A$1:$C$21,$A21+1,TRUE)</f>
        <v>81</v>
      </c>
      <c r="CW21">
        <f>HLOOKUP(CW$14,גיליון3!$A$1:$C$21,$A21+1,TRUE)</f>
        <v>-0.33333333333333331</v>
      </c>
      <c r="CX21">
        <f>HLOOKUP(CX$14,גיליון4!$A$1:$C$21,$A21+1,TRUE)</f>
        <v>25</v>
      </c>
      <c r="CY21">
        <f t="shared" si="32"/>
        <v>74.039362800462968</v>
      </c>
      <c r="CZ21">
        <f t="shared" si="33"/>
        <v>1.0393628004629676</v>
      </c>
      <c r="DB21">
        <f>HLOOKUP(DB$14,גיליון2!$A$1:$C$21,$A21+1,TRUE)</f>
        <v>81</v>
      </c>
      <c r="DC21">
        <f>HLOOKUP(DC$14,גיליון3!$A$1:$C$21,$A21+1,TRUE)</f>
        <v>-0.33333333333333331</v>
      </c>
      <c r="DD21">
        <f>HLOOKUP(DD$14,גיליון4!$A$1:$C$21,$A21+1,TRUE)</f>
        <v>0.2</v>
      </c>
      <c r="DE21">
        <f t="shared" si="34"/>
        <v>107.17898069599133</v>
      </c>
      <c r="DF21">
        <f t="shared" si="35"/>
        <v>34.178980695991328</v>
      </c>
      <c r="DH21">
        <f>HLOOKUP(DH$14,גיליון2!$A$1:$C$21,$A21+1,TRUE)</f>
        <v>0.1111111111111111</v>
      </c>
      <c r="DI21">
        <f>HLOOKUP(DI$14,גיליון3!$A$1:$C$21,$A21+1,TRUE)</f>
        <v>-3</v>
      </c>
      <c r="DJ21">
        <f>HLOOKUP(DJ$14,גיליון4!$A$1:$C$21,$A21+1,TRUE)</f>
        <v>5</v>
      </c>
      <c r="DK21">
        <f t="shared" si="36"/>
        <v>80.950879135469037</v>
      </c>
      <c r="DL21">
        <f t="shared" si="37"/>
        <v>7.9508791354690374</v>
      </c>
      <c r="DN21">
        <f>HLOOKUP(DN$14,גיליון2!$A$1:$C$21,$A21+1,TRUE)</f>
        <v>0.1111111111111111</v>
      </c>
      <c r="DO21">
        <f>HLOOKUP(DO$14,גיליון3!$A$1:$C$21,$A21+1,TRUE)</f>
        <v>-3</v>
      </c>
      <c r="DP21">
        <f>HLOOKUP(DP$14,גיליון4!$A$1:$C$21,$A21+1,TRUE)</f>
        <v>25</v>
      </c>
      <c r="DQ21">
        <f t="shared" si="38"/>
        <v>73.216656654486115</v>
      </c>
      <c r="DR21">
        <f t="shared" si="39"/>
        <v>0.21665665448611549</v>
      </c>
      <c r="DT21">
        <f>HLOOKUP(DT$14,גיליון2!$A$1:$C$21,$A21+1,TRUE)</f>
        <v>0.1111111111111111</v>
      </c>
      <c r="DU21">
        <f>HLOOKUP(DU$14,גיליון3!$A$1:$C$21,$A21+1,TRUE)</f>
        <v>-3</v>
      </c>
      <c r="DV21">
        <f>HLOOKUP(DV$14,גיליון4!$A$1:$C$21,$A21+1,TRUE)</f>
        <v>0.2</v>
      </c>
      <c r="DW21">
        <f t="shared" si="40"/>
        <v>35.881545373087832</v>
      </c>
      <c r="DX21">
        <f t="shared" si="41"/>
        <v>37.118454626912168</v>
      </c>
      <c r="DZ21">
        <f>HLOOKUP(DZ$14,גיליון2!$A$1:$C$21,$A21+1,TRUE)</f>
        <v>0.1111111111111111</v>
      </c>
      <c r="EA21">
        <f>HLOOKUP(EA$14,גיליון3!$A$1:$C$21,$A21+1,TRUE)</f>
        <v>9</v>
      </c>
      <c r="EB21">
        <f>HLOOKUP(EB$14,גיליון4!$A$1:$C$21,$A21+1,TRUE)</f>
        <v>5</v>
      </c>
      <c r="EC21">
        <f t="shared" si="42"/>
        <v>92.101911026146198</v>
      </c>
      <c r="ED21">
        <f t="shared" si="43"/>
        <v>19.101911026146198</v>
      </c>
      <c r="EF21">
        <f>HLOOKUP(EF$14,גיליון2!$A$1:$C$21,$A21+1,TRUE)</f>
        <v>0.1111111111111111</v>
      </c>
      <c r="EG21">
        <f>HLOOKUP(EG$14,גיליון3!$A$1:$C$21,$A21+1,TRUE)</f>
        <v>9</v>
      </c>
      <c r="EH21">
        <f>HLOOKUP(EH$14,גיליון4!$A$1:$C$21,$A21+1,TRUE)</f>
        <v>25</v>
      </c>
      <c r="EI21">
        <f t="shared" si="44"/>
        <v>75.546546031921039</v>
      </c>
      <c r="EJ21">
        <f t="shared" si="45"/>
        <v>2.5465460319210393</v>
      </c>
      <c r="EL21">
        <f>HLOOKUP(EL$14,גיליון2!$A$1:$C$21,$A21+1,TRUE)</f>
        <v>0.1111111111111111</v>
      </c>
      <c r="EM21">
        <f>HLOOKUP(EM$14,גיליון3!$A$1:$C$21,$A21+1,TRUE)</f>
        <v>9</v>
      </c>
      <c r="EN21">
        <f>HLOOKUP(EN$14,גיליון4!$A$1:$C$21,$A21+1,TRUE)</f>
        <v>0.2</v>
      </c>
      <c r="EO21">
        <f t="shared" si="46"/>
        <v>54.032397042061461</v>
      </c>
      <c r="EP21">
        <f t="shared" si="47"/>
        <v>18.967602957938539</v>
      </c>
      <c r="ER21">
        <f>HLOOKUP(ER$14,גיליון2!$A$1:$C$21,$A21+1,TRUE)</f>
        <v>0.1111111111111111</v>
      </c>
      <c r="ES21">
        <f>HLOOKUP(ES$14,גיליון3!$A$1:$C$21,$A21+1,TRUE)</f>
        <v>-0.33333333333333331</v>
      </c>
      <c r="ET21">
        <f>HLOOKUP(ET$14,גיליון4!$A$1:$C$21,$A21+1,TRUE)</f>
        <v>5</v>
      </c>
      <c r="EU21">
        <f t="shared" si="48"/>
        <v>93.272852532511337</v>
      </c>
      <c r="EV21">
        <f t="shared" si="49"/>
        <v>20.272852532511337</v>
      </c>
      <c r="EX21">
        <f>HLOOKUP(EX$14,גיליון2!$A$1:$C$21,$A21+1,TRUE)</f>
        <v>0.1111111111111111</v>
      </c>
      <c r="EY21">
        <f>HLOOKUP(EY$14,גיליון3!$A$1:$C$21,$A21+1,TRUE)</f>
        <v>-0.33333333333333331</v>
      </c>
      <c r="EZ21">
        <f>HLOOKUP(EZ$14,גיליון4!$A$1:$C$21,$A21+1,TRUE)</f>
        <v>25</v>
      </c>
      <c r="FA21">
        <f t="shared" si="50"/>
        <v>75.09518681072035</v>
      </c>
      <c r="FB21">
        <f t="shared" si="51"/>
        <v>2.0951868107203495</v>
      </c>
      <c r="FD21">
        <f>HLOOKUP(FD$14,גיליון2!$A$1:$C$21,$A21+1,TRUE)</f>
        <v>0.1111111111111111</v>
      </c>
      <c r="FE21">
        <f>HLOOKUP(FE$14,גיליון3!$A$1:$C$21,$A21+1,TRUE)</f>
        <v>-0.33333333333333331</v>
      </c>
      <c r="FF21">
        <f>HLOOKUP(FF$14,גיליון4!$A$1:$C$21,$A21+1,TRUE)</f>
        <v>0.2</v>
      </c>
      <c r="FG21">
        <f t="shared" si="52"/>
        <v>43.763730333950853</v>
      </c>
      <c r="FH21">
        <f t="shared" si="53"/>
        <v>29.236269666049147</v>
      </c>
    </row>
    <row r="22" spans="1:164" x14ac:dyDescent="0.35">
      <c r="A22">
        <v>8</v>
      </c>
      <c r="B22">
        <f>data!A11</f>
        <v>78</v>
      </c>
      <c r="D22">
        <f>HLOOKUP(D$14,גיליון2!$A$1:$C$21,$A22+1,TRUE)</f>
        <v>6</v>
      </c>
      <c r="E22">
        <f>HLOOKUP(E$14,גיליון3!$A$1:$C$21,$A22+1,TRUE)</f>
        <v>1</v>
      </c>
      <c r="F22">
        <f>HLOOKUP(F$14,גיליון4!$A$1:$C$21,$A22+1,TRUE)</f>
        <v>5</v>
      </c>
      <c r="G22">
        <f t="shared" si="0"/>
        <v>123.53985213370024</v>
      </c>
      <c r="H22">
        <f t="shared" si="1"/>
        <v>45.539852133700236</v>
      </c>
      <c r="J22">
        <f>HLOOKUP(J$14,גיליון2!$A$1:$C$21,$A22+1,TRUE)</f>
        <v>6</v>
      </c>
      <c r="K22">
        <f>HLOOKUP(K$14,גיליון3!$A$1:$C$21,$A22+1,TRUE)</f>
        <v>1</v>
      </c>
      <c r="L22">
        <f>HLOOKUP(L$14,גיליון4!$A$1:$C$21,$A22+1,TRUE)</f>
        <v>25</v>
      </c>
      <c r="M22">
        <f t="shared" si="2"/>
        <v>77.368248439428157</v>
      </c>
      <c r="N22">
        <f t="shared" si="3"/>
        <v>0.63175156057184267</v>
      </c>
      <c r="P22">
        <f>HLOOKUP(P$14,גיליון2!$A$1:$C$21,$A22+1,TRUE)</f>
        <v>6</v>
      </c>
      <c r="Q22">
        <f>HLOOKUP(Q$14,גיליון3!$A$1:$C$21,$A22+1,TRUE)</f>
        <v>1</v>
      </c>
      <c r="R22">
        <f>HLOOKUP(R$14,גיליון4!$A$1:$C$21,$A22+1,TRUE)</f>
        <v>0.2</v>
      </c>
      <c r="S22">
        <f t="shared" si="4"/>
        <v>102.41425961334512</v>
      </c>
      <c r="T22">
        <f t="shared" si="5"/>
        <v>24.414259613345124</v>
      </c>
      <c r="V22">
        <f>HLOOKUP(V$14,גיליון2!$A$1:$C$21,$A22+1,TRUE)</f>
        <v>6</v>
      </c>
      <c r="W22">
        <f>HLOOKUP(W$14,גיליון3!$A$1:$C$21,$A22+1,TRUE)</f>
        <v>1</v>
      </c>
      <c r="X22">
        <f>HLOOKUP(X$14,גיליון4!$A$1:$C$21,$A22+1,TRUE)</f>
        <v>5</v>
      </c>
      <c r="Y22">
        <f t="shared" si="6"/>
        <v>110.77494304711922</v>
      </c>
      <c r="Z22">
        <f t="shared" si="7"/>
        <v>32.774943047119223</v>
      </c>
      <c r="AB22">
        <f>HLOOKUP(AB$14,גיליון2!$A$1:$C$21,$A22+1,TRUE)</f>
        <v>6</v>
      </c>
      <c r="AC22">
        <f>HLOOKUP(AC$14,גיליון3!$A$1:$C$21,$A22+1,TRUE)</f>
        <v>1</v>
      </c>
      <c r="AD22">
        <f>HLOOKUP(AD$14,גיליון4!$A$1:$C$21,$A22+1,TRUE)</f>
        <v>25</v>
      </c>
      <c r="AE22">
        <f t="shared" si="8"/>
        <v>75.378683849938795</v>
      </c>
      <c r="AF22">
        <f t="shared" si="9"/>
        <v>2.6213161500612046</v>
      </c>
      <c r="AH22">
        <f>HLOOKUP(AH$14,גיליון2!$A$1:$C$21,$A22+1,TRUE)</f>
        <v>6</v>
      </c>
      <c r="AI22">
        <f>HLOOKUP(AI$14,גיליון3!$A$1:$C$21,$A22+1,TRUE)</f>
        <v>1</v>
      </c>
      <c r="AJ22">
        <f>HLOOKUP(AJ$14,גיליון4!$A$1:$C$21,$A22+1,TRUE)</f>
        <v>0.2</v>
      </c>
      <c r="AK22">
        <f t="shared" si="10"/>
        <v>67.401783785462584</v>
      </c>
      <c r="AL22">
        <f t="shared" si="11"/>
        <v>10.598216214537416</v>
      </c>
      <c r="AN22">
        <f>HLOOKUP(AN$14,גיליון2!$A$1:$C$21,$A22+1,TRUE)</f>
        <v>6</v>
      </c>
      <c r="AO22">
        <f>HLOOKUP(AO$14,גיליון3!$A$1:$C$21,$A22+1,TRUE)</f>
        <v>1</v>
      </c>
      <c r="AP22">
        <f>HLOOKUP(AP$14,גיליון4!$A$1:$C$21,$A22+1,TRUE)</f>
        <v>5</v>
      </c>
      <c r="AQ22">
        <f t="shared" si="12"/>
        <v>103.82133494794702</v>
      </c>
      <c r="AR22">
        <f t="shared" si="13"/>
        <v>25.821334947947022</v>
      </c>
      <c r="AT22">
        <f>HLOOKUP(AT$14,גיליון2!$A$1:$C$21,$A22+1,TRUE)</f>
        <v>6</v>
      </c>
      <c r="AU22">
        <f>HLOOKUP(AU$14,גיליון3!$A$1:$C$21,$A22+1,TRUE)</f>
        <v>1</v>
      </c>
      <c r="AV22">
        <f>HLOOKUP(AV$14,גיליון4!$A$1:$C$21,$A22+1,TRUE)</f>
        <v>25</v>
      </c>
      <c r="AW22">
        <f t="shared" si="14"/>
        <v>79.398984502502088</v>
      </c>
      <c r="AX22">
        <f t="shared" si="15"/>
        <v>1.3989845025020884</v>
      </c>
      <c r="AZ22">
        <f>HLOOKUP(AZ$14,גיליון2!$A$1:$C$21,$A22+1,TRUE)</f>
        <v>6</v>
      </c>
      <c r="BA22">
        <f>HLOOKUP(BA$14,גיליון3!$A$1:$C$21,$A22+1,TRUE)</f>
        <v>1</v>
      </c>
      <c r="BB22">
        <f>HLOOKUP(BB$14,גיליון4!$A$1:$C$21,$A22+1,TRUE)</f>
        <v>0.2</v>
      </c>
      <c r="BC22">
        <f t="shared" si="16"/>
        <v>57.110238376513976</v>
      </c>
      <c r="BD22">
        <f t="shared" si="17"/>
        <v>20.889761623486024</v>
      </c>
      <c r="BF22">
        <f>HLOOKUP(BF$14,גיליון2!$A$1:$C$21,$A22+1,TRUE)</f>
        <v>36</v>
      </c>
      <c r="BG22">
        <f>HLOOKUP(BG$14,גיליון3!$A$1:$C$21,$A22+1,TRUE)</f>
        <v>1</v>
      </c>
      <c r="BH22">
        <f>HLOOKUP(BH$14,גיליון4!$A$1:$C$21,$A22+1,TRUE)</f>
        <v>5</v>
      </c>
      <c r="BI22">
        <f t="shared" si="18"/>
        <v>117.15724158718581</v>
      </c>
      <c r="BJ22">
        <f t="shared" si="19"/>
        <v>39.157241587185808</v>
      </c>
      <c r="BL22">
        <f>HLOOKUP(BL$14,גיליון2!$A$1:$C$21,$A22+1,TRUE)</f>
        <v>36</v>
      </c>
      <c r="BM22">
        <f>HLOOKUP(BM$14,גיליון3!$A$1:$C$21,$A22+1,TRUE)</f>
        <v>1</v>
      </c>
      <c r="BN22">
        <f>HLOOKUP(BN$14,גיליון4!$A$1:$C$21,$A22+1,TRUE)</f>
        <v>25</v>
      </c>
      <c r="BO22">
        <f t="shared" si="20"/>
        <v>77.351551913421773</v>
      </c>
      <c r="BP22">
        <f t="shared" si="21"/>
        <v>0.64844808657822739</v>
      </c>
      <c r="BR22">
        <f>HLOOKUP(BR$14,גיליון2!$A$1:$C$21,$A22+1,TRUE)</f>
        <v>36</v>
      </c>
      <c r="BS22">
        <f>HLOOKUP(BS$14,גיליון3!$A$1:$C$21,$A22+1,TRUE)</f>
        <v>1</v>
      </c>
      <c r="BT22">
        <f>HLOOKUP(BT$14,גיליון4!$A$1:$C$21,$A22+1,TRUE)</f>
        <v>0.2</v>
      </c>
      <c r="BU22">
        <f t="shared" si="22"/>
        <v>71.471319464094961</v>
      </c>
      <c r="BV22">
        <f t="shared" si="23"/>
        <v>6.5286805359050391</v>
      </c>
      <c r="BX22">
        <f>HLOOKUP(BX$14,גיליון2!$A$1:$C$21,$A22+1,TRUE)</f>
        <v>36</v>
      </c>
      <c r="BY22">
        <f>HLOOKUP(BY$14,גיליון3!$A$1:$C$21,$A22+1,TRUE)</f>
        <v>1</v>
      </c>
      <c r="BZ22">
        <f>HLOOKUP(BZ$14,גיליון4!$A$1:$C$21,$A22+1,TRUE)</f>
        <v>5</v>
      </c>
      <c r="CA22">
        <f t="shared" si="24"/>
        <v>103.78604859426306</v>
      </c>
      <c r="CB22">
        <f t="shared" si="25"/>
        <v>25.786048594263065</v>
      </c>
      <c r="CD22">
        <f>HLOOKUP(CD$14,גיליון2!$A$1:$C$21,$A22+1,TRUE)</f>
        <v>36</v>
      </c>
      <c r="CE22">
        <f>HLOOKUP(CE$14,גיליון3!$A$1:$C$21,$A22+1,TRUE)</f>
        <v>1</v>
      </c>
      <c r="CF22">
        <f>HLOOKUP(CF$14,גיליון4!$A$1:$C$21,$A22+1,TRUE)</f>
        <v>25</v>
      </c>
      <c r="CG22">
        <f t="shared" si="26"/>
        <v>75.815529558272544</v>
      </c>
      <c r="CH22">
        <f t="shared" si="27"/>
        <v>2.1844704417274556</v>
      </c>
      <c r="CJ22">
        <f>HLOOKUP(CJ$14,גיליון2!$A$1:$C$21,$A22+1,TRUE)</f>
        <v>36</v>
      </c>
      <c r="CK22">
        <f>HLOOKUP(CK$14,גיליון3!$A$1:$C$21,$A22+1,TRUE)</f>
        <v>1</v>
      </c>
      <c r="CL22">
        <f>HLOOKUP(CL$14,גיליון4!$A$1:$C$21,$A22+1,TRUE)</f>
        <v>0.2</v>
      </c>
      <c r="CM22">
        <f t="shared" si="28"/>
        <v>39.986772438726689</v>
      </c>
      <c r="CN22">
        <f t="shared" si="29"/>
        <v>38.013227561273311</v>
      </c>
      <c r="CP22">
        <f>HLOOKUP(CP$14,גיליון2!$A$1:$C$21,$A22+1,TRUE)</f>
        <v>36</v>
      </c>
      <c r="CQ22">
        <f>HLOOKUP(CQ$14,גיליון3!$A$1:$C$21,$A22+1,TRUE)</f>
        <v>1</v>
      </c>
      <c r="CR22">
        <f>HLOOKUP(CR$14,גיליון4!$A$1:$C$21,$A22+1,TRUE)</f>
        <v>5</v>
      </c>
      <c r="CS22">
        <f t="shared" si="30"/>
        <v>98.708459891945608</v>
      </c>
      <c r="CT22">
        <f t="shared" si="31"/>
        <v>20.708459891945608</v>
      </c>
      <c r="CV22">
        <f>HLOOKUP(CV$14,גיליון2!$A$1:$C$21,$A22+1,TRUE)</f>
        <v>36</v>
      </c>
      <c r="CW22">
        <f>HLOOKUP(CW$14,גיליון3!$A$1:$C$21,$A22+1,TRUE)</f>
        <v>1</v>
      </c>
      <c r="CX22">
        <f>HLOOKUP(CX$14,גיליון4!$A$1:$C$21,$A22+1,TRUE)</f>
        <v>25</v>
      </c>
      <c r="CY22">
        <f t="shared" si="32"/>
        <v>79.5338477269555</v>
      </c>
      <c r="CZ22">
        <f t="shared" si="33"/>
        <v>1.5338477269555</v>
      </c>
      <c r="DB22">
        <f>HLOOKUP(DB$14,גיליון2!$A$1:$C$21,$A22+1,TRUE)</f>
        <v>36</v>
      </c>
      <c r="DC22">
        <f>HLOOKUP(DC$14,גיליון3!$A$1:$C$21,$A22+1,TRUE)</f>
        <v>1</v>
      </c>
      <c r="DD22">
        <f>HLOOKUP(DD$14,גיליון4!$A$1:$C$21,$A22+1,TRUE)</f>
        <v>0.2</v>
      </c>
      <c r="DE22">
        <f t="shared" si="34"/>
        <v>27.489270410684469</v>
      </c>
      <c r="DF22">
        <f t="shared" si="35"/>
        <v>50.510729589315531</v>
      </c>
      <c r="DH22">
        <f>HLOOKUP(DH$14,גיליון2!$A$1:$C$21,$A22+1,TRUE)</f>
        <v>0.16666666666666666</v>
      </c>
      <c r="DI22">
        <f>HLOOKUP(DI$14,גיליון3!$A$1:$C$21,$A22+1,TRUE)</f>
        <v>1</v>
      </c>
      <c r="DJ22">
        <f>HLOOKUP(DJ$14,גיליון4!$A$1:$C$21,$A22+1,TRUE)</f>
        <v>5</v>
      </c>
      <c r="DK22">
        <f t="shared" si="36"/>
        <v>104.96349099338622</v>
      </c>
      <c r="DL22">
        <f t="shared" si="37"/>
        <v>26.963490993386216</v>
      </c>
      <c r="DN22">
        <f>HLOOKUP(DN$14,גיליון2!$A$1:$C$21,$A22+1,TRUE)</f>
        <v>0.16666666666666666</v>
      </c>
      <c r="DO22">
        <f>HLOOKUP(DO$14,גיליון3!$A$1:$C$21,$A22+1,TRUE)</f>
        <v>1</v>
      </c>
      <c r="DP22">
        <f>HLOOKUP(DP$14,גיליון4!$A$1:$C$21,$A22+1,TRUE)</f>
        <v>25</v>
      </c>
      <c r="DQ22">
        <f t="shared" si="38"/>
        <v>77.6714865299666</v>
      </c>
      <c r="DR22">
        <f t="shared" si="39"/>
        <v>0.32851347003339981</v>
      </c>
      <c r="DT22">
        <f>HLOOKUP(DT$14,גיליון2!$A$1:$C$21,$A22+1,TRUE)</f>
        <v>0.16666666666666666</v>
      </c>
      <c r="DU22">
        <f>HLOOKUP(DU$14,גיליון3!$A$1:$C$21,$A22+1,TRUE)</f>
        <v>1</v>
      </c>
      <c r="DV22">
        <f>HLOOKUP(DV$14,גיליון4!$A$1:$C$21,$A22+1,TRUE)</f>
        <v>0.2</v>
      </c>
      <c r="DW22">
        <f t="shared" si="40"/>
        <v>60.363952510603724</v>
      </c>
      <c r="DX22">
        <f t="shared" si="41"/>
        <v>17.636047489396276</v>
      </c>
      <c r="DZ22">
        <f>HLOOKUP(DZ$14,גיליון2!$A$1:$C$21,$A22+1,TRUE)</f>
        <v>0.16666666666666666</v>
      </c>
      <c r="EA22">
        <f>HLOOKUP(EA$14,גיליון3!$A$1:$C$21,$A22+1,TRUE)</f>
        <v>1</v>
      </c>
      <c r="EB22">
        <f>HLOOKUP(EB$14,גיליון4!$A$1:$C$21,$A22+1,TRUE)</f>
        <v>5</v>
      </c>
      <c r="EC22">
        <f t="shared" si="42"/>
        <v>99.920795364173657</v>
      </c>
      <c r="ED22">
        <f t="shared" si="43"/>
        <v>21.920795364173657</v>
      </c>
      <c r="EF22">
        <f>HLOOKUP(EF$14,גיליון2!$A$1:$C$21,$A22+1,TRUE)</f>
        <v>0.16666666666666666</v>
      </c>
      <c r="EG22">
        <f>HLOOKUP(EG$14,גיליון3!$A$1:$C$21,$A22+1,TRUE)</f>
        <v>1</v>
      </c>
      <c r="EH22">
        <f>HLOOKUP(EH$14,גיליון4!$A$1:$C$21,$A22+1,TRUE)</f>
        <v>25</v>
      </c>
      <c r="EI22">
        <f t="shared" si="44"/>
        <v>76.997830848651233</v>
      </c>
      <c r="EJ22">
        <f t="shared" si="45"/>
        <v>1.0021691513487667</v>
      </c>
      <c r="EL22">
        <f>HLOOKUP(EL$14,גיליון2!$A$1:$C$21,$A22+1,TRUE)</f>
        <v>0.16666666666666666</v>
      </c>
      <c r="EM22">
        <f>HLOOKUP(EM$14,גיליון3!$A$1:$C$21,$A22+1,TRUE)</f>
        <v>1</v>
      </c>
      <c r="EN22">
        <f>HLOOKUP(EN$14,גיליון4!$A$1:$C$21,$A22+1,TRUE)</f>
        <v>0.2</v>
      </c>
      <c r="EO22">
        <f t="shared" si="46"/>
        <v>56.401245603218186</v>
      </c>
      <c r="EP22">
        <f t="shared" si="47"/>
        <v>21.598754396781814</v>
      </c>
      <c r="ER22">
        <f>HLOOKUP(ER$14,גיליון2!$A$1:$C$21,$A22+1,TRUE)</f>
        <v>0.16666666666666666</v>
      </c>
      <c r="ES22">
        <f>HLOOKUP(ES$14,גיליון3!$A$1:$C$21,$A22+1,TRUE)</f>
        <v>1</v>
      </c>
      <c r="ET22">
        <f>HLOOKUP(ET$14,גיליון4!$A$1:$C$21,$A22+1,TRUE)</f>
        <v>5</v>
      </c>
      <c r="EU22">
        <f t="shared" si="48"/>
        <v>97.279607144452996</v>
      </c>
      <c r="EV22">
        <f t="shared" si="49"/>
        <v>19.279607144452996</v>
      </c>
      <c r="EX22">
        <f>HLOOKUP(EX$14,גיליון2!$A$1:$C$21,$A22+1,TRUE)</f>
        <v>0.16666666666666666</v>
      </c>
      <c r="EY22">
        <f>HLOOKUP(EY$14,גיליון3!$A$1:$C$21,$A22+1,TRUE)</f>
        <v>1</v>
      </c>
      <c r="EZ22">
        <f>HLOOKUP(EZ$14,גיליון4!$A$1:$C$21,$A22+1,TRUE)</f>
        <v>25</v>
      </c>
      <c r="FA22">
        <f t="shared" si="50"/>
        <v>81.019513932362756</v>
      </c>
      <c r="FB22">
        <f t="shared" si="51"/>
        <v>3.0195139323627558</v>
      </c>
      <c r="FD22">
        <f>HLOOKUP(FD$14,גיליון2!$A$1:$C$21,$A22+1,TRUE)</f>
        <v>0.16666666666666666</v>
      </c>
      <c r="FE22">
        <f>HLOOKUP(FE$14,גיליון3!$A$1:$C$21,$A22+1,TRUE)</f>
        <v>1</v>
      </c>
      <c r="FF22">
        <f>HLOOKUP(FF$14,גיליון4!$A$1:$C$21,$A22+1,TRUE)</f>
        <v>0.2</v>
      </c>
      <c r="FG22">
        <f t="shared" si="52"/>
        <v>50.35216685232367</v>
      </c>
      <c r="FH22">
        <f t="shared" si="53"/>
        <v>27.64783314767633</v>
      </c>
    </row>
    <row r="23" spans="1:164" x14ac:dyDescent="0.35">
      <c r="A23">
        <v>9</v>
      </c>
      <c r="B23">
        <f>data!A12</f>
        <v>11</v>
      </c>
      <c r="D23">
        <f>HLOOKUP(D$14,גיליון2!$A$1:$C$21,$A23+1,TRUE)</f>
        <v>10</v>
      </c>
      <c r="E23">
        <f>HLOOKUP(E$14,גיליון3!$A$1:$C$21,$A23+1,TRUE)</f>
        <v>-2</v>
      </c>
      <c r="F23">
        <f>HLOOKUP(F$14,גיליון4!$A$1:$C$21,$A23+1,TRUE)</f>
        <v>2</v>
      </c>
      <c r="G23">
        <f t="shared" si="0"/>
        <v>58.35331401743813</v>
      </c>
      <c r="H23">
        <f t="shared" si="1"/>
        <v>47.35331401743813</v>
      </c>
      <c r="J23">
        <f>HLOOKUP(J$14,גיליון2!$A$1:$C$21,$A23+1,TRUE)</f>
        <v>10</v>
      </c>
      <c r="K23">
        <f>HLOOKUP(K$14,גיליון3!$A$1:$C$21,$A23+1,TRUE)</f>
        <v>-2</v>
      </c>
      <c r="L23">
        <f>HLOOKUP(L$14,גיליון4!$A$1:$C$21,$A23+1,TRUE)</f>
        <v>4</v>
      </c>
      <c r="M23">
        <f t="shared" si="2"/>
        <v>9.9849178452232206</v>
      </c>
      <c r="N23">
        <f t="shared" si="3"/>
        <v>1.0150821547767794</v>
      </c>
      <c r="P23">
        <f>HLOOKUP(P$14,גיליון2!$A$1:$C$21,$A23+1,TRUE)</f>
        <v>10</v>
      </c>
      <c r="Q23">
        <f>HLOOKUP(Q$14,גיליון3!$A$1:$C$21,$A23+1,TRUE)</f>
        <v>-2</v>
      </c>
      <c r="R23">
        <f>HLOOKUP(R$14,גיליון4!$A$1:$C$21,$A23+1,TRUE)</f>
        <v>0.5</v>
      </c>
      <c r="S23">
        <f t="shared" si="4"/>
        <v>137.28653414453404</v>
      </c>
      <c r="T23">
        <f t="shared" si="5"/>
        <v>126.28653414453404</v>
      </c>
      <c r="V23">
        <f>HLOOKUP(V$14,גיליון2!$A$1:$C$21,$A23+1,TRUE)</f>
        <v>10</v>
      </c>
      <c r="W23">
        <f>HLOOKUP(W$14,גיליון3!$A$1:$C$21,$A23+1,TRUE)</f>
        <v>4</v>
      </c>
      <c r="X23">
        <f>HLOOKUP(X$14,גיליון4!$A$1:$C$21,$A23+1,TRUE)</f>
        <v>2</v>
      </c>
      <c r="Y23">
        <f t="shared" si="6"/>
        <v>61.231466147772295</v>
      </c>
      <c r="Z23">
        <f t="shared" si="7"/>
        <v>50.231466147772295</v>
      </c>
      <c r="AB23">
        <f>HLOOKUP(AB$14,גיליון2!$A$1:$C$21,$A23+1,TRUE)</f>
        <v>10</v>
      </c>
      <c r="AC23">
        <f>HLOOKUP(AC$14,גיליון3!$A$1:$C$21,$A23+1,TRUE)</f>
        <v>4</v>
      </c>
      <c r="AD23">
        <f>HLOOKUP(AD$14,גיליון4!$A$1:$C$21,$A23+1,TRUE)</f>
        <v>4</v>
      </c>
      <c r="AE23">
        <f t="shared" si="8"/>
        <v>9.5422877979235743</v>
      </c>
      <c r="AF23">
        <f t="shared" si="9"/>
        <v>1.4577122020764257</v>
      </c>
      <c r="AH23">
        <f>HLOOKUP(AH$14,גיליון2!$A$1:$C$21,$A23+1,TRUE)</f>
        <v>10</v>
      </c>
      <c r="AI23">
        <f>HLOOKUP(AI$14,גיליון3!$A$1:$C$21,$A23+1,TRUE)</f>
        <v>4</v>
      </c>
      <c r="AJ23">
        <f>HLOOKUP(AJ$14,גיליון4!$A$1:$C$21,$A23+1,TRUE)</f>
        <v>0.5</v>
      </c>
      <c r="AK23">
        <f t="shared" si="10"/>
        <v>128.10769691244235</v>
      </c>
      <c r="AL23">
        <f t="shared" si="11"/>
        <v>117.10769691244235</v>
      </c>
      <c r="AN23">
        <f>HLOOKUP(AN$14,גיליון2!$A$1:$C$21,$A23+1,TRUE)</f>
        <v>10</v>
      </c>
      <c r="AO23">
        <f>HLOOKUP(AO$14,גיליון3!$A$1:$C$21,$A23+1,TRUE)</f>
        <v>-0.5</v>
      </c>
      <c r="AP23">
        <f>HLOOKUP(AP$14,גיליון4!$A$1:$C$21,$A23+1,TRUE)</f>
        <v>2</v>
      </c>
      <c r="AQ23">
        <f t="shared" si="12"/>
        <v>63.711116948191759</v>
      </c>
      <c r="AR23">
        <f t="shared" si="13"/>
        <v>52.711116948191759</v>
      </c>
      <c r="AT23">
        <f>HLOOKUP(AT$14,גיליון2!$A$1:$C$21,$A23+1,TRUE)</f>
        <v>10</v>
      </c>
      <c r="AU23">
        <f>HLOOKUP(AU$14,גיליון3!$A$1:$C$21,$A23+1,TRUE)</f>
        <v>-0.5</v>
      </c>
      <c r="AV23">
        <f>HLOOKUP(AV$14,גיליון4!$A$1:$C$21,$A23+1,TRUE)</f>
        <v>4</v>
      </c>
      <c r="AW23">
        <f t="shared" si="14"/>
        <v>8.4715495533440794</v>
      </c>
      <c r="AX23">
        <f t="shared" si="15"/>
        <v>2.5284504466559206</v>
      </c>
      <c r="AZ23">
        <f>HLOOKUP(AZ$14,גיליון2!$A$1:$C$21,$A23+1,TRUE)</f>
        <v>10</v>
      </c>
      <c r="BA23">
        <f>HLOOKUP(BA$14,גיליון3!$A$1:$C$21,$A23+1,TRUE)</f>
        <v>-0.5</v>
      </c>
      <c r="BB23">
        <f>HLOOKUP(BB$14,גיליון4!$A$1:$C$21,$A23+1,TRUE)</f>
        <v>0.5</v>
      </c>
      <c r="BC23">
        <f t="shared" si="16"/>
        <v>147.55829229583708</v>
      </c>
      <c r="BD23">
        <f t="shared" si="17"/>
        <v>136.55829229583708</v>
      </c>
      <c r="BF23">
        <f>HLOOKUP(BF$14,גיליון2!$A$1:$C$21,$A23+1,TRUE)</f>
        <v>100</v>
      </c>
      <c r="BG23">
        <f>HLOOKUP(BG$14,גיליון3!$A$1:$C$21,$A23+1,TRUE)</f>
        <v>-2</v>
      </c>
      <c r="BH23">
        <f>HLOOKUP(BH$14,גיליון4!$A$1:$C$21,$A23+1,TRUE)</f>
        <v>2</v>
      </c>
      <c r="BI23">
        <f t="shared" si="18"/>
        <v>55.142582278743724</v>
      </c>
      <c r="BJ23">
        <f t="shared" si="19"/>
        <v>44.142582278743724</v>
      </c>
      <c r="BL23">
        <f>HLOOKUP(BL$14,גיליון2!$A$1:$C$21,$A23+1,TRUE)</f>
        <v>100</v>
      </c>
      <c r="BM23">
        <f>HLOOKUP(BM$14,גיליון3!$A$1:$C$21,$A23+1,TRUE)</f>
        <v>-2</v>
      </c>
      <c r="BN23">
        <f>HLOOKUP(BN$14,גיליון4!$A$1:$C$21,$A23+1,TRUE)</f>
        <v>4</v>
      </c>
      <c r="BO23">
        <f t="shared" si="20"/>
        <v>9.7270406627050203</v>
      </c>
      <c r="BP23">
        <f t="shared" si="21"/>
        <v>1.2729593372949797</v>
      </c>
      <c r="BR23">
        <f>HLOOKUP(BR$14,גיליון2!$A$1:$C$21,$A23+1,TRUE)</f>
        <v>100</v>
      </c>
      <c r="BS23">
        <f>HLOOKUP(BS$14,גיליון3!$A$1:$C$21,$A23+1,TRUE)</f>
        <v>-2</v>
      </c>
      <c r="BT23">
        <f>HLOOKUP(BT$14,גיליון4!$A$1:$C$21,$A23+1,TRUE)</f>
        <v>0.5</v>
      </c>
      <c r="BU23">
        <f t="shared" si="22"/>
        <v>142.97625665140322</v>
      </c>
      <c r="BV23">
        <f t="shared" si="23"/>
        <v>131.97625665140322</v>
      </c>
      <c r="BX23">
        <f>HLOOKUP(BX$14,גיליון2!$A$1:$C$21,$A23+1,TRUE)</f>
        <v>100</v>
      </c>
      <c r="BY23">
        <f>HLOOKUP(BY$14,גיליון3!$A$1:$C$21,$A23+1,TRUE)</f>
        <v>4</v>
      </c>
      <c r="BZ23">
        <f>HLOOKUP(BZ$14,גיליון4!$A$1:$C$21,$A23+1,TRUE)</f>
        <v>2</v>
      </c>
      <c r="CA23">
        <f t="shared" si="24"/>
        <v>50.333649358937087</v>
      </c>
      <c r="CB23">
        <f t="shared" si="25"/>
        <v>39.333649358937087</v>
      </c>
      <c r="CD23">
        <f>HLOOKUP(CD$14,גיליון2!$A$1:$C$21,$A23+1,TRUE)</f>
        <v>100</v>
      </c>
      <c r="CE23">
        <f>HLOOKUP(CE$14,גיליון3!$A$1:$C$21,$A23+1,TRUE)</f>
        <v>4</v>
      </c>
      <c r="CF23">
        <f>HLOOKUP(CF$14,גיליון4!$A$1:$C$21,$A23+1,TRUE)</f>
        <v>4</v>
      </c>
      <c r="CG23">
        <f t="shared" si="26"/>
        <v>9.0645045932771744</v>
      </c>
      <c r="CH23">
        <f t="shared" si="27"/>
        <v>1.9354954067228256</v>
      </c>
      <c r="CJ23">
        <f>HLOOKUP(CJ$14,גיליון2!$A$1:$C$21,$A23+1,TRUE)</f>
        <v>100</v>
      </c>
      <c r="CK23">
        <f>HLOOKUP(CK$14,גיליון3!$A$1:$C$21,$A23+1,TRUE)</f>
        <v>4</v>
      </c>
      <c r="CL23">
        <f>HLOOKUP(CL$14,גיליון4!$A$1:$C$21,$A23+1,TRUE)</f>
        <v>0.5</v>
      </c>
      <c r="CM23">
        <f t="shared" si="28"/>
        <v>111.69455111585829</v>
      </c>
      <c r="CN23">
        <f t="shared" si="29"/>
        <v>100.69455111585829</v>
      </c>
      <c r="CP23">
        <f>HLOOKUP(CP$14,גיליון2!$A$1:$C$21,$A23+1,TRUE)</f>
        <v>100</v>
      </c>
      <c r="CQ23">
        <f>HLOOKUP(CQ$14,גיליון3!$A$1:$C$21,$A23+1,TRUE)</f>
        <v>-0.5</v>
      </c>
      <c r="CR23">
        <f>HLOOKUP(CR$14,גיליון4!$A$1:$C$21,$A23+1,TRUE)</f>
        <v>2</v>
      </c>
      <c r="CS23">
        <f t="shared" si="30"/>
        <v>56.534763885369578</v>
      </c>
      <c r="CT23">
        <f t="shared" si="31"/>
        <v>45.534763885369578</v>
      </c>
      <c r="CV23">
        <f>HLOOKUP(CV$14,גיליון2!$A$1:$C$21,$A23+1,TRUE)</f>
        <v>100</v>
      </c>
      <c r="CW23">
        <f>HLOOKUP(CW$14,גיליון3!$A$1:$C$21,$A23+1,TRUE)</f>
        <v>-0.5</v>
      </c>
      <c r="CX23">
        <f>HLOOKUP(CX$14,גיליון4!$A$1:$C$21,$A23+1,TRUE)</f>
        <v>4</v>
      </c>
      <c r="CY23">
        <f t="shared" si="32"/>
        <v>8.1985987924671804</v>
      </c>
      <c r="CZ23">
        <f t="shared" si="33"/>
        <v>2.8014012075328196</v>
      </c>
      <c r="DB23">
        <f>HLOOKUP(DB$14,גיליון2!$A$1:$C$21,$A23+1,TRUE)</f>
        <v>100</v>
      </c>
      <c r="DC23">
        <f>HLOOKUP(DC$14,גיליון3!$A$1:$C$21,$A23+1,TRUE)</f>
        <v>-0.5</v>
      </c>
      <c r="DD23">
        <f>HLOOKUP(DD$14,גיליון4!$A$1:$C$21,$A23+1,TRUE)</f>
        <v>0.5</v>
      </c>
      <c r="DE23">
        <f t="shared" si="34"/>
        <v>147.0221310016284</v>
      </c>
      <c r="DF23">
        <f t="shared" si="35"/>
        <v>136.0221310016284</v>
      </c>
      <c r="DH23">
        <f>HLOOKUP(DH$14,גיליון2!$A$1:$C$21,$A23+1,TRUE)</f>
        <v>0.1</v>
      </c>
      <c r="DI23">
        <f>HLOOKUP(DI$14,גיליון3!$A$1:$C$21,$A23+1,TRUE)</f>
        <v>-2</v>
      </c>
      <c r="DJ23">
        <f>HLOOKUP(DJ$14,גיליון4!$A$1:$C$21,$A23+1,TRUE)</f>
        <v>2</v>
      </c>
      <c r="DK23">
        <f t="shared" si="36"/>
        <v>35.322893723406622</v>
      </c>
      <c r="DL23">
        <f t="shared" si="37"/>
        <v>24.322893723406622</v>
      </c>
      <c r="DN23">
        <f>HLOOKUP(DN$14,גיליון2!$A$1:$C$21,$A23+1,TRUE)</f>
        <v>0.1</v>
      </c>
      <c r="DO23">
        <f>HLOOKUP(DO$14,גיליון3!$A$1:$C$21,$A23+1,TRUE)</f>
        <v>-2</v>
      </c>
      <c r="DP23">
        <f>HLOOKUP(DP$14,גיליון4!$A$1:$C$21,$A23+1,TRUE)</f>
        <v>4</v>
      </c>
      <c r="DQ23">
        <f t="shared" si="38"/>
        <v>11.053706451176687</v>
      </c>
      <c r="DR23">
        <f t="shared" si="39"/>
        <v>5.3706451176687153E-2</v>
      </c>
      <c r="DT23">
        <f>HLOOKUP(DT$14,גיליון2!$A$1:$C$21,$A23+1,TRUE)</f>
        <v>0.1</v>
      </c>
      <c r="DU23">
        <f>HLOOKUP(DU$14,גיליון3!$A$1:$C$21,$A23+1,TRUE)</f>
        <v>-2</v>
      </c>
      <c r="DV23">
        <f>HLOOKUP(DV$14,גיליון4!$A$1:$C$21,$A23+1,TRUE)</f>
        <v>0.5</v>
      </c>
      <c r="DW23">
        <f t="shared" si="40"/>
        <v>49.487667835453188</v>
      </c>
      <c r="DX23">
        <f t="shared" si="41"/>
        <v>38.487667835453188</v>
      </c>
      <c r="DZ23">
        <f>HLOOKUP(DZ$14,גיליון2!$A$1:$C$21,$A23+1,TRUE)</f>
        <v>0.1</v>
      </c>
      <c r="EA23">
        <f>HLOOKUP(EA$14,גיליון3!$A$1:$C$21,$A23+1,TRUE)</f>
        <v>4</v>
      </c>
      <c r="EB23">
        <f>HLOOKUP(EB$14,גיליון4!$A$1:$C$21,$A23+1,TRUE)</f>
        <v>2</v>
      </c>
      <c r="EC23">
        <f t="shared" si="42"/>
        <v>43.642856152411746</v>
      </c>
      <c r="ED23">
        <f t="shared" si="43"/>
        <v>32.642856152411746</v>
      </c>
      <c r="EF23">
        <f>HLOOKUP(EF$14,גיליון2!$A$1:$C$21,$A23+1,TRUE)</f>
        <v>0.1</v>
      </c>
      <c r="EG23">
        <f>HLOOKUP(EG$14,גיליון3!$A$1:$C$21,$A23+1,TRUE)</f>
        <v>4</v>
      </c>
      <c r="EH23">
        <f>HLOOKUP(EH$14,גיליון4!$A$1:$C$21,$A23+1,TRUE)</f>
        <v>4</v>
      </c>
      <c r="EI23">
        <f t="shared" si="44"/>
        <v>12.747849862640679</v>
      </c>
      <c r="EJ23">
        <f t="shared" si="45"/>
        <v>1.7478498626406793</v>
      </c>
      <c r="EL23">
        <f>HLOOKUP(EL$14,גיליון2!$A$1:$C$21,$A23+1,TRUE)</f>
        <v>0.1</v>
      </c>
      <c r="EM23">
        <f>HLOOKUP(EM$14,גיליון3!$A$1:$C$21,$A23+1,TRUE)</f>
        <v>4</v>
      </c>
      <c r="EN23">
        <f>HLOOKUP(EN$14,גיליון4!$A$1:$C$21,$A23+1,TRUE)</f>
        <v>0.5</v>
      </c>
      <c r="EO23">
        <f t="shared" si="46"/>
        <v>59.411698926243133</v>
      </c>
      <c r="EP23">
        <f t="shared" si="47"/>
        <v>48.411698926243133</v>
      </c>
      <c r="ER23">
        <f>HLOOKUP(ER$14,גיליון2!$A$1:$C$21,$A23+1,TRUE)</f>
        <v>0.1</v>
      </c>
      <c r="ES23">
        <f>HLOOKUP(ES$14,גיליון3!$A$1:$C$21,$A23+1,TRUE)</f>
        <v>-0.5</v>
      </c>
      <c r="ET23">
        <f>HLOOKUP(ET$14,גיליון4!$A$1:$C$21,$A23+1,TRUE)</f>
        <v>2</v>
      </c>
      <c r="EU23">
        <f t="shared" si="48"/>
        <v>44.818129824786233</v>
      </c>
      <c r="EV23">
        <f t="shared" si="49"/>
        <v>33.818129824786233</v>
      </c>
      <c r="EX23">
        <f>HLOOKUP(EX$14,גיליון2!$A$1:$C$21,$A23+1,TRUE)</f>
        <v>0.1</v>
      </c>
      <c r="EY23">
        <f>HLOOKUP(EY$14,גיליון3!$A$1:$C$21,$A23+1,TRUE)</f>
        <v>-0.5</v>
      </c>
      <c r="EZ23">
        <f>HLOOKUP(EZ$14,גיליון4!$A$1:$C$21,$A23+1,TRUE)</f>
        <v>4</v>
      </c>
      <c r="FA23">
        <f t="shared" si="50"/>
        <v>11.114513298410237</v>
      </c>
      <c r="FB23">
        <f t="shared" si="51"/>
        <v>0.1145132984102375</v>
      </c>
      <c r="FD23">
        <f>HLOOKUP(FD$14,גיליון2!$A$1:$C$21,$A23+1,TRUE)</f>
        <v>0.1</v>
      </c>
      <c r="FE23">
        <f>HLOOKUP(FE$14,גיליון3!$A$1:$C$21,$A23+1,TRUE)</f>
        <v>-0.5</v>
      </c>
      <c r="FF23">
        <f>HLOOKUP(FF$14,גיליון4!$A$1:$C$21,$A23+1,TRUE)</f>
        <v>0.5</v>
      </c>
      <c r="FG23">
        <f t="shared" si="52"/>
        <v>55.571841569533817</v>
      </c>
      <c r="FH23">
        <f t="shared" si="53"/>
        <v>44.571841569533817</v>
      </c>
    </row>
    <row r="24" spans="1:164" x14ac:dyDescent="0.35">
      <c r="A24">
        <v>10</v>
      </c>
      <c r="B24">
        <f>data!A13</f>
        <v>51</v>
      </c>
      <c r="D24">
        <f>HLOOKUP(D$14,גיליון2!$A$1:$C$21,$A24+1,TRUE)</f>
        <v>7</v>
      </c>
      <c r="E24">
        <f>HLOOKUP(E$14,גיליון3!$A$1:$C$21,$A24+1,TRUE)</f>
        <v>2</v>
      </c>
      <c r="F24">
        <f>HLOOKUP(F$14,גיליון4!$A$1:$C$21,$A24+1,TRUE)</f>
        <v>4</v>
      </c>
      <c r="G24">
        <f t="shared" si="0"/>
        <v>115.66050283525547</v>
      </c>
      <c r="H24">
        <f t="shared" si="1"/>
        <v>64.660502835255471</v>
      </c>
      <c r="J24">
        <f>HLOOKUP(J$14,גיליון2!$A$1:$C$21,$A24+1,TRUE)</f>
        <v>7</v>
      </c>
      <c r="K24">
        <f>HLOOKUP(K$14,גיליון3!$A$1:$C$21,$A24+1,TRUE)</f>
        <v>2</v>
      </c>
      <c r="L24">
        <f>HLOOKUP(L$14,גיליון4!$A$1:$C$21,$A24+1,TRUE)</f>
        <v>16</v>
      </c>
      <c r="M24">
        <f t="shared" si="2"/>
        <v>50.705708861381666</v>
      </c>
      <c r="N24">
        <f t="shared" si="3"/>
        <v>0.294291138618334</v>
      </c>
      <c r="P24">
        <f>HLOOKUP(P$14,גיליון2!$A$1:$C$21,$A24+1,TRUE)</f>
        <v>7</v>
      </c>
      <c r="Q24">
        <f>HLOOKUP(Q$14,גיליון3!$A$1:$C$21,$A24+1,TRUE)</f>
        <v>2</v>
      </c>
      <c r="R24">
        <f>HLOOKUP(R$14,גיליון4!$A$1:$C$21,$A24+1,TRUE)</f>
        <v>0.25</v>
      </c>
      <c r="S24">
        <f t="shared" si="4"/>
        <v>130.33714527961703</v>
      </c>
      <c r="T24">
        <f t="shared" si="5"/>
        <v>79.337145279617033</v>
      </c>
      <c r="V24">
        <f>HLOOKUP(V$14,גיליון2!$A$1:$C$21,$A24+1,TRUE)</f>
        <v>7</v>
      </c>
      <c r="W24">
        <f>HLOOKUP(W$14,גיליון3!$A$1:$C$21,$A24+1,TRUE)</f>
        <v>4</v>
      </c>
      <c r="X24">
        <f>HLOOKUP(X$14,גיליון4!$A$1:$C$21,$A24+1,TRUE)</f>
        <v>4</v>
      </c>
      <c r="Y24">
        <f t="shared" si="6"/>
        <v>93.554523716947415</v>
      </c>
      <c r="Z24">
        <f t="shared" si="7"/>
        <v>42.554523716947415</v>
      </c>
      <c r="AB24">
        <f>HLOOKUP(AB$14,גיליון2!$A$1:$C$21,$A24+1,TRUE)</f>
        <v>7</v>
      </c>
      <c r="AC24">
        <f>HLOOKUP(AC$14,גיליון3!$A$1:$C$21,$A24+1,TRUE)</f>
        <v>4</v>
      </c>
      <c r="AD24">
        <f>HLOOKUP(AD$14,גיליון4!$A$1:$C$21,$A24+1,TRUE)</f>
        <v>16</v>
      </c>
      <c r="AE24">
        <f t="shared" si="8"/>
        <v>47.441702886794914</v>
      </c>
      <c r="AF24">
        <f t="shared" si="9"/>
        <v>3.5582971132050858</v>
      </c>
      <c r="AH24">
        <f>HLOOKUP(AH$14,גיליון2!$A$1:$C$21,$A24+1,TRUE)</f>
        <v>7</v>
      </c>
      <c r="AI24">
        <f>HLOOKUP(AI$14,גיליון3!$A$1:$C$21,$A24+1,TRUE)</f>
        <v>4</v>
      </c>
      <c r="AJ24">
        <f>HLOOKUP(AJ$14,גיליון4!$A$1:$C$21,$A24+1,TRUE)</f>
        <v>0.25</v>
      </c>
      <c r="AK24">
        <f t="shared" si="10"/>
        <v>85.758609439197713</v>
      </c>
      <c r="AL24">
        <f t="shared" si="11"/>
        <v>34.758609439197713</v>
      </c>
      <c r="AN24">
        <f>HLOOKUP(AN$14,גיליון2!$A$1:$C$21,$A24+1,TRUE)</f>
        <v>7</v>
      </c>
      <c r="AO24">
        <f>HLOOKUP(AO$14,גיליון3!$A$1:$C$21,$A24+1,TRUE)</f>
        <v>0.5</v>
      </c>
      <c r="AP24">
        <f>HLOOKUP(AP$14,גיליון4!$A$1:$C$21,$A24+1,TRUE)</f>
        <v>4</v>
      </c>
      <c r="AQ24">
        <f t="shared" si="12"/>
        <v>89.72789987999974</v>
      </c>
      <c r="AR24">
        <f t="shared" si="13"/>
        <v>38.72789987999974</v>
      </c>
      <c r="AT24">
        <f>HLOOKUP(AT$14,גיליון2!$A$1:$C$21,$A24+1,TRUE)</f>
        <v>7</v>
      </c>
      <c r="AU24">
        <f>HLOOKUP(AU$14,גיליון3!$A$1:$C$21,$A24+1,TRUE)</f>
        <v>0.5</v>
      </c>
      <c r="AV24">
        <f>HLOOKUP(AV$14,גיליון4!$A$1:$C$21,$A24+1,TRUE)</f>
        <v>16</v>
      </c>
      <c r="AW24">
        <f t="shared" si="14"/>
        <v>49.646007906330325</v>
      </c>
      <c r="AX24">
        <f t="shared" si="15"/>
        <v>1.3539920936696745</v>
      </c>
      <c r="AZ24">
        <f>HLOOKUP(AZ$14,גיליון2!$A$1:$C$21,$A24+1,TRUE)</f>
        <v>7</v>
      </c>
      <c r="BA24">
        <f>HLOOKUP(BA$14,גיליון3!$A$1:$C$21,$A24+1,TRUE)</f>
        <v>0.5</v>
      </c>
      <c r="BB24">
        <f>HLOOKUP(BB$14,גיליון4!$A$1:$C$21,$A24+1,TRUE)</f>
        <v>0.25</v>
      </c>
      <c r="BC24">
        <f t="shared" si="16"/>
        <v>80.99818506270185</v>
      </c>
      <c r="BD24">
        <f t="shared" si="17"/>
        <v>29.99818506270185</v>
      </c>
      <c r="BF24">
        <f>HLOOKUP(BF$14,גיליון2!$A$1:$C$21,$A24+1,TRUE)</f>
        <v>49</v>
      </c>
      <c r="BG24">
        <f>HLOOKUP(BG$14,גיליון3!$A$1:$C$21,$A24+1,TRUE)</f>
        <v>2</v>
      </c>
      <c r="BH24">
        <f>HLOOKUP(BH$14,גיליון4!$A$1:$C$21,$A24+1,TRUE)</f>
        <v>4</v>
      </c>
      <c r="BI24">
        <f t="shared" si="18"/>
        <v>108.04740974236458</v>
      </c>
      <c r="BJ24">
        <f t="shared" si="19"/>
        <v>57.047409742364579</v>
      </c>
      <c r="BL24">
        <f>HLOOKUP(BL$14,גיליון2!$A$1:$C$21,$A24+1,TRUE)</f>
        <v>49</v>
      </c>
      <c r="BM24">
        <f>HLOOKUP(BM$14,גיליון3!$A$1:$C$21,$A24+1,TRUE)</f>
        <v>2</v>
      </c>
      <c r="BN24">
        <f>HLOOKUP(BN$14,גיליון4!$A$1:$C$21,$A24+1,TRUE)</f>
        <v>16</v>
      </c>
      <c r="BO24">
        <f t="shared" si="20"/>
        <v>50.622918420520598</v>
      </c>
      <c r="BP24">
        <f t="shared" si="21"/>
        <v>0.3770815794794018</v>
      </c>
      <c r="BR24">
        <f>HLOOKUP(BR$14,גיליון2!$A$1:$C$21,$A24+1,TRUE)</f>
        <v>49</v>
      </c>
      <c r="BS24">
        <f>HLOOKUP(BS$14,גיליון3!$A$1:$C$21,$A24+1,TRUE)</f>
        <v>2</v>
      </c>
      <c r="BT24">
        <f>HLOOKUP(BT$14,גיליון4!$A$1:$C$21,$A24+1,TRUE)</f>
        <v>0.25</v>
      </c>
      <c r="BU24">
        <f t="shared" si="22"/>
        <v>102.99327538689461</v>
      </c>
      <c r="BV24">
        <f t="shared" si="23"/>
        <v>51.993275386894609</v>
      </c>
      <c r="BX24">
        <f>HLOOKUP(BX$14,גיליון2!$A$1:$C$21,$A24+1,TRUE)</f>
        <v>49</v>
      </c>
      <c r="BY24">
        <f>HLOOKUP(BY$14,גיליון3!$A$1:$C$21,$A24+1,TRUE)</f>
        <v>4</v>
      </c>
      <c r="BZ24">
        <f>HLOOKUP(BZ$14,גיליון4!$A$1:$C$21,$A24+1,TRUE)</f>
        <v>4</v>
      </c>
      <c r="CA24">
        <f t="shared" si="24"/>
        <v>86.299723534628086</v>
      </c>
      <c r="CB24">
        <f t="shared" si="25"/>
        <v>35.299723534628086</v>
      </c>
      <c r="CD24">
        <f>HLOOKUP(CD$14,גיליון2!$A$1:$C$21,$A24+1,TRUE)</f>
        <v>49</v>
      </c>
      <c r="CE24">
        <f>HLOOKUP(CE$14,גיליון3!$A$1:$C$21,$A24+1,TRUE)</f>
        <v>4</v>
      </c>
      <c r="CF24">
        <f>HLOOKUP(CF$14,גיליון4!$A$1:$C$21,$A24+1,TRUE)</f>
        <v>16</v>
      </c>
      <c r="CG24">
        <f t="shared" si="26"/>
        <v>47.730030545488731</v>
      </c>
      <c r="CH24">
        <f t="shared" si="27"/>
        <v>3.2699694545112692</v>
      </c>
      <c r="CJ24">
        <f>HLOOKUP(CJ$14,גיליון2!$A$1:$C$21,$A24+1,TRUE)</f>
        <v>49</v>
      </c>
      <c r="CK24">
        <f>HLOOKUP(CK$14,גיליון3!$A$1:$C$21,$A24+1,TRUE)</f>
        <v>4</v>
      </c>
      <c r="CL24">
        <f>HLOOKUP(CL$14,גיליון4!$A$1:$C$21,$A24+1,TRUE)</f>
        <v>0.25</v>
      </c>
      <c r="CM24">
        <f t="shared" si="28"/>
        <v>63.080919505981697</v>
      </c>
      <c r="CN24">
        <f t="shared" si="29"/>
        <v>12.080919505981697</v>
      </c>
      <c r="CP24">
        <f>HLOOKUP(CP$14,גיליון2!$A$1:$C$21,$A24+1,TRUE)</f>
        <v>49</v>
      </c>
      <c r="CQ24">
        <f>HLOOKUP(CQ$14,גיליון3!$A$1:$C$21,$A24+1,TRUE)</f>
        <v>0.5</v>
      </c>
      <c r="CR24">
        <f>HLOOKUP(CR$14,גיליון4!$A$1:$C$21,$A24+1,TRUE)</f>
        <v>4</v>
      </c>
      <c r="CS24">
        <f t="shared" si="30"/>
        <v>83.60858010958637</v>
      </c>
      <c r="CT24">
        <f t="shared" si="31"/>
        <v>32.60858010958637</v>
      </c>
      <c r="CV24">
        <f>HLOOKUP(CV$14,גיליון2!$A$1:$C$21,$A24+1,TRUE)</f>
        <v>49</v>
      </c>
      <c r="CW24">
        <f>HLOOKUP(CW$14,גיליון3!$A$1:$C$21,$A24+1,TRUE)</f>
        <v>0.5</v>
      </c>
      <c r="CX24">
        <f>HLOOKUP(CX$14,גיליון4!$A$1:$C$21,$A24+1,TRUE)</f>
        <v>16</v>
      </c>
      <c r="CY24">
        <f t="shared" si="32"/>
        <v>49.791529109257937</v>
      </c>
      <c r="CZ24">
        <f t="shared" si="33"/>
        <v>1.2084708907420634</v>
      </c>
      <c r="DB24">
        <f>HLOOKUP(DB$14,גיליון2!$A$1:$C$21,$A24+1,TRUE)</f>
        <v>49</v>
      </c>
      <c r="DC24">
        <f>HLOOKUP(DC$14,גיליון3!$A$1:$C$21,$A24+1,TRUE)</f>
        <v>0.5</v>
      </c>
      <c r="DD24">
        <f>HLOOKUP(DD$14,גיליון4!$A$1:$C$21,$A24+1,TRUE)</f>
        <v>0.25</v>
      </c>
      <c r="DE24">
        <f t="shared" si="34"/>
        <v>55.596648288597606</v>
      </c>
      <c r="DF24">
        <f t="shared" si="35"/>
        <v>4.5966482885976063</v>
      </c>
      <c r="DH24">
        <f>HLOOKUP(DH$14,גיליון2!$A$1:$C$21,$A24+1,TRUE)</f>
        <v>0.14285714285714285</v>
      </c>
      <c r="DI24">
        <f>HLOOKUP(DI$14,גיליון3!$A$1:$C$21,$A24+1,TRUE)</f>
        <v>2</v>
      </c>
      <c r="DJ24">
        <f>HLOOKUP(DJ$14,גיליון4!$A$1:$C$21,$A24+1,TRUE)</f>
        <v>4</v>
      </c>
      <c r="DK24">
        <f t="shared" si="36"/>
        <v>90.344748019141008</v>
      </c>
      <c r="DL24">
        <f t="shared" si="37"/>
        <v>39.344748019141008</v>
      </c>
      <c r="DN24">
        <f>HLOOKUP(DN$14,גיליון2!$A$1:$C$21,$A24+1,TRUE)</f>
        <v>0.14285714285714285</v>
      </c>
      <c r="DO24">
        <f>HLOOKUP(DO$14,גיליון3!$A$1:$C$21,$A24+1,TRUE)</f>
        <v>2</v>
      </c>
      <c r="DP24">
        <f>HLOOKUP(DP$14,גיליון4!$A$1:$C$21,$A24+1,TRUE)</f>
        <v>16</v>
      </c>
      <c r="DQ24">
        <f t="shared" si="38"/>
        <v>51.39716552542329</v>
      </c>
      <c r="DR24">
        <f t="shared" si="39"/>
        <v>0.39716552542328998</v>
      </c>
      <c r="DT24">
        <f>HLOOKUP(DT$14,גיליון2!$A$1:$C$21,$A24+1,TRUE)</f>
        <v>0.14285714285714285</v>
      </c>
      <c r="DU24">
        <f>HLOOKUP(DU$14,גיליון3!$A$1:$C$21,$A24+1,TRUE)</f>
        <v>2</v>
      </c>
      <c r="DV24">
        <f>HLOOKUP(DV$14,גיליון4!$A$1:$C$21,$A24+1,TRUE)</f>
        <v>0.25</v>
      </c>
      <c r="DW24">
        <f t="shared" si="40"/>
        <v>57.985352304531347</v>
      </c>
      <c r="DX24">
        <f t="shared" si="41"/>
        <v>6.9853523045313466</v>
      </c>
      <c r="DZ24">
        <f>HLOOKUP(DZ$14,גיליון2!$A$1:$C$21,$A24+1,TRUE)</f>
        <v>0.14285714285714285</v>
      </c>
      <c r="EA24">
        <f>HLOOKUP(EA$14,גיליון3!$A$1:$C$21,$A24+1,TRUE)</f>
        <v>4</v>
      </c>
      <c r="EB24">
        <f>HLOOKUP(EB$14,גיליון4!$A$1:$C$21,$A24+1,TRUE)</f>
        <v>4</v>
      </c>
      <c r="EC24">
        <f t="shared" si="42"/>
        <v>80.723659948701894</v>
      </c>
      <c r="ED24">
        <f t="shared" si="43"/>
        <v>29.723659948701894</v>
      </c>
      <c r="EF24">
        <f>HLOOKUP(EF$14,גיליון2!$A$1:$C$21,$A24+1,TRUE)</f>
        <v>0.14285714285714285</v>
      </c>
      <c r="EG24">
        <f>HLOOKUP(EG$14,גיליון3!$A$1:$C$21,$A24+1,TRUE)</f>
        <v>4</v>
      </c>
      <c r="EH24">
        <f>HLOOKUP(EH$14,גיליון4!$A$1:$C$21,$A24+1,TRUE)</f>
        <v>16</v>
      </c>
      <c r="EI24">
        <f t="shared" si="44"/>
        <v>49.338604048019022</v>
      </c>
      <c r="EJ24">
        <f t="shared" si="45"/>
        <v>1.6613959519809782</v>
      </c>
      <c r="EL24">
        <f>HLOOKUP(EL$14,גיליון2!$A$1:$C$21,$A24+1,TRUE)</f>
        <v>0.14285714285714285</v>
      </c>
      <c r="EM24">
        <f>HLOOKUP(EM$14,גיליון3!$A$1:$C$21,$A24+1,TRUE)</f>
        <v>4</v>
      </c>
      <c r="EN24">
        <f>HLOOKUP(EN$14,גיליון4!$A$1:$C$21,$A24+1,TRUE)</f>
        <v>0.25</v>
      </c>
      <c r="EO24">
        <f t="shared" si="46"/>
        <v>57.398200792481212</v>
      </c>
      <c r="EP24">
        <f t="shared" si="47"/>
        <v>6.3982007924812123</v>
      </c>
      <c r="ER24">
        <f>HLOOKUP(ER$14,גיליון2!$A$1:$C$21,$A24+1,TRUE)</f>
        <v>0.14285714285714285</v>
      </c>
      <c r="ES24">
        <f>HLOOKUP(ES$14,גיליון3!$A$1:$C$21,$A24+1,TRUE)</f>
        <v>0.5</v>
      </c>
      <c r="ET24">
        <f>HLOOKUP(ET$14,גיליון4!$A$1:$C$21,$A24+1,TRUE)</f>
        <v>4</v>
      </c>
      <c r="EU24">
        <f t="shared" si="48"/>
        <v>79.599487896047194</v>
      </c>
      <c r="EV24">
        <f t="shared" si="49"/>
        <v>28.599487896047194</v>
      </c>
      <c r="EX24">
        <f>HLOOKUP(EX$14,גיליון2!$A$1:$C$21,$A24+1,TRUE)</f>
        <v>0.14285714285714285</v>
      </c>
      <c r="EY24">
        <f>HLOOKUP(EY$14,גיליון3!$A$1:$C$21,$A24+1,TRUE)</f>
        <v>0.5</v>
      </c>
      <c r="EZ24">
        <f>HLOOKUP(EZ$14,גיליון4!$A$1:$C$21,$A24+1,TRUE)</f>
        <v>16</v>
      </c>
      <c r="FA24">
        <f t="shared" si="50"/>
        <v>51.682179960957598</v>
      </c>
      <c r="FB24">
        <f t="shared" si="51"/>
        <v>0.68217996095759759</v>
      </c>
      <c r="FD24">
        <f>HLOOKUP(FD$14,גיליון2!$A$1:$C$21,$A24+1,TRUE)</f>
        <v>0.14285714285714285</v>
      </c>
      <c r="FE24">
        <f>HLOOKUP(FE$14,גיליון3!$A$1:$C$21,$A24+1,TRUE)</f>
        <v>0.5</v>
      </c>
      <c r="FF24">
        <f>HLOOKUP(FF$14,גיליון4!$A$1:$C$21,$A24+1,TRUE)</f>
        <v>0.25</v>
      </c>
      <c r="FG24">
        <f t="shared" si="52"/>
        <v>49.326249917581215</v>
      </c>
      <c r="FH24">
        <f t="shared" si="53"/>
        <v>1.6737500824187848</v>
      </c>
    </row>
    <row r="25" spans="1:164" x14ac:dyDescent="0.35">
      <c r="A25">
        <v>11</v>
      </c>
      <c r="B25">
        <f>data!A14</f>
        <v>23</v>
      </c>
      <c r="D25">
        <f>HLOOKUP(D$14,גיליון2!$A$1:$C$21,$A25+1,TRUE)</f>
        <v>9</v>
      </c>
      <c r="E25">
        <f>HLOOKUP(E$14,גיליון3!$A$1:$C$21,$A25+1,TRUE)</f>
        <v>-5</v>
      </c>
      <c r="F25">
        <f>HLOOKUP(F$14,גיליון4!$A$1:$C$21,$A25+1,TRUE)</f>
        <v>3</v>
      </c>
      <c r="G25">
        <f t="shared" si="0"/>
        <v>51.199982813891729</v>
      </c>
      <c r="H25">
        <f t="shared" si="1"/>
        <v>28.199982813891729</v>
      </c>
      <c r="J25">
        <f>HLOOKUP(J$14,גיליון2!$A$1:$C$21,$A25+1,TRUE)</f>
        <v>9</v>
      </c>
      <c r="K25">
        <f>HLOOKUP(K$14,גיליון3!$A$1:$C$21,$A25+1,TRUE)</f>
        <v>-5</v>
      </c>
      <c r="L25">
        <f>HLOOKUP(L$14,גיליון4!$A$1:$C$21,$A25+1,TRUE)</f>
        <v>9</v>
      </c>
      <c r="M25">
        <f t="shared" si="2"/>
        <v>22.470832216478119</v>
      </c>
      <c r="N25">
        <f t="shared" si="3"/>
        <v>0.52916778352188132</v>
      </c>
      <c r="P25">
        <f>HLOOKUP(P$14,גיליון2!$A$1:$C$21,$A25+1,TRUE)</f>
        <v>9</v>
      </c>
      <c r="Q25">
        <f>HLOOKUP(Q$14,גיליון3!$A$1:$C$21,$A25+1,TRUE)</f>
        <v>-5</v>
      </c>
      <c r="R25">
        <f>HLOOKUP(R$14,גיליון4!$A$1:$C$21,$A25+1,TRUE)</f>
        <v>0.33333333333333331</v>
      </c>
      <c r="S25">
        <f t="shared" si="4"/>
        <v>78.729438056570501</v>
      </c>
      <c r="T25">
        <f t="shared" si="5"/>
        <v>55.729438056570501</v>
      </c>
      <c r="V25">
        <f>HLOOKUP(V$14,גיליון2!$A$1:$C$21,$A25+1,TRUE)</f>
        <v>9</v>
      </c>
      <c r="W25">
        <f>HLOOKUP(W$14,גיליון3!$A$1:$C$21,$A25+1,TRUE)</f>
        <v>25</v>
      </c>
      <c r="X25">
        <f>HLOOKUP(X$14,גיליון4!$A$1:$C$21,$A25+1,TRUE)</f>
        <v>3</v>
      </c>
      <c r="Y25">
        <f t="shared" si="6"/>
        <v>78.854984324794827</v>
      </c>
      <c r="Z25">
        <f t="shared" si="7"/>
        <v>55.854984324794827</v>
      </c>
      <c r="AB25">
        <f>HLOOKUP(AB$14,גיליון2!$A$1:$C$21,$A25+1,TRUE)</f>
        <v>9</v>
      </c>
      <c r="AC25">
        <f>HLOOKUP(AC$14,גיליון3!$A$1:$C$21,$A25+1,TRUE)</f>
        <v>25</v>
      </c>
      <c r="AD25">
        <f>HLOOKUP(AD$14,גיליון4!$A$1:$C$21,$A25+1,TRUE)</f>
        <v>9</v>
      </c>
      <c r="AE25">
        <f t="shared" si="8"/>
        <v>26.088724331917433</v>
      </c>
      <c r="AF25">
        <f t="shared" si="9"/>
        <v>3.0887243319174331</v>
      </c>
      <c r="AH25">
        <f>HLOOKUP(AH$14,גיליון2!$A$1:$C$21,$A25+1,TRUE)</f>
        <v>9</v>
      </c>
      <c r="AI25">
        <f>HLOOKUP(AI$14,גיליון3!$A$1:$C$21,$A25+1,TRUE)</f>
        <v>25</v>
      </c>
      <c r="AJ25">
        <f>HLOOKUP(AJ$14,גיליון4!$A$1:$C$21,$A25+1,TRUE)</f>
        <v>0.33333333333333331</v>
      </c>
      <c r="AK25">
        <f t="shared" si="10"/>
        <v>153.38932136400521</v>
      </c>
      <c r="AL25">
        <f t="shared" si="11"/>
        <v>130.38932136400521</v>
      </c>
      <c r="AN25">
        <f>HLOOKUP(AN$14,גיליון2!$A$1:$C$21,$A25+1,TRUE)</f>
        <v>9</v>
      </c>
      <c r="AO25">
        <f>HLOOKUP(AO$14,גיליון3!$A$1:$C$21,$A25+1,TRUE)</f>
        <v>-0.2</v>
      </c>
      <c r="AP25">
        <f>HLOOKUP(AP$14,גיליון4!$A$1:$C$21,$A25+1,TRUE)</f>
        <v>3</v>
      </c>
      <c r="AQ25">
        <f t="shared" si="12"/>
        <v>79.068978731240165</v>
      </c>
      <c r="AR25">
        <f t="shared" si="13"/>
        <v>56.068978731240165</v>
      </c>
      <c r="AT25">
        <f>HLOOKUP(AT$14,גיליון2!$A$1:$C$21,$A25+1,TRUE)</f>
        <v>9</v>
      </c>
      <c r="AU25">
        <f>HLOOKUP(AU$14,גיליון3!$A$1:$C$21,$A25+1,TRUE)</f>
        <v>-0.2</v>
      </c>
      <c r="AV25">
        <f>HLOOKUP(AV$14,גיליון4!$A$1:$C$21,$A25+1,TRUE)</f>
        <v>9</v>
      </c>
      <c r="AW25">
        <f t="shared" si="14"/>
        <v>25.174099887728612</v>
      </c>
      <c r="AX25">
        <f t="shared" si="15"/>
        <v>2.1740998877286124</v>
      </c>
      <c r="AZ25">
        <f>HLOOKUP(AZ$14,גיליון2!$A$1:$C$21,$A25+1,TRUE)</f>
        <v>9</v>
      </c>
      <c r="BA25">
        <f>HLOOKUP(BA$14,גיליון3!$A$1:$C$21,$A25+1,TRUE)</f>
        <v>-0.2</v>
      </c>
      <c r="BB25">
        <f>HLOOKUP(BB$14,גיליון4!$A$1:$C$21,$A25+1,TRUE)</f>
        <v>0.33333333333333331</v>
      </c>
      <c r="BC25">
        <f t="shared" si="16"/>
        <v>121.84548940591213</v>
      </c>
      <c r="BD25">
        <f t="shared" si="17"/>
        <v>98.845489405912133</v>
      </c>
      <c r="BF25">
        <f>HLOOKUP(BF$14,גיליון2!$A$1:$C$21,$A25+1,TRUE)</f>
        <v>81</v>
      </c>
      <c r="BG25">
        <f>HLOOKUP(BG$14,גיליון3!$A$1:$C$21,$A25+1,TRUE)</f>
        <v>-5</v>
      </c>
      <c r="BH25">
        <f>HLOOKUP(BH$14,גיליון4!$A$1:$C$21,$A25+1,TRUE)</f>
        <v>3</v>
      </c>
      <c r="BI25">
        <f t="shared" si="18"/>
        <v>48.490466676864877</v>
      </c>
      <c r="BJ25">
        <f t="shared" si="19"/>
        <v>25.490466676864877</v>
      </c>
      <c r="BL25">
        <f>HLOOKUP(BL$14,גיליון2!$A$1:$C$21,$A25+1,TRUE)</f>
        <v>81</v>
      </c>
      <c r="BM25">
        <f>HLOOKUP(BM$14,גיליון3!$A$1:$C$21,$A25+1,TRUE)</f>
        <v>-5</v>
      </c>
      <c r="BN25">
        <f>HLOOKUP(BN$14,גיליון4!$A$1:$C$21,$A25+1,TRUE)</f>
        <v>9</v>
      </c>
      <c r="BO25">
        <f t="shared" si="20"/>
        <v>22.341974912196601</v>
      </c>
      <c r="BP25">
        <f t="shared" si="21"/>
        <v>0.65802508780339863</v>
      </c>
      <c r="BR25">
        <f>HLOOKUP(BR$14,גיליון2!$A$1:$C$21,$A25+1,TRUE)</f>
        <v>81</v>
      </c>
      <c r="BS25">
        <f>HLOOKUP(BS$14,גיליון3!$A$1:$C$21,$A25+1,TRUE)</f>
        <v>-5</v>
      </c>
      <c r="BT25">
        <f>HLOOKUP(BT$14,גיליון4!$A$1:$C$21,$A25+1,TRUE)</f>
        <v>0.33333333333333331</v>
      </c>
      <c r="BU25">
        <f t="shared" si="22"/>
        <v>74.635658977630641</v>
      </c>
      <c r="BV25">
        <f t="shared" si="23"/>
        <v>51.635658977630641</v>
      </c>
      <c r="BX25">
        <f>HLOOKUP(BX$14,גיליון2!$A$1:$C$21,$A25+1,TRUE)</f>
        <v>81</v>
      </c>
      <c r="BY25">
        <f>HLOOKUP(BY$14,גיליון3!$A$1:$C$21,$A25+1,TRUE)</f>
        <v>25</v>
      </c>
      <c r="BZ25">
        <f>HLOOKUP(BZ$14,גיליון4!$A$1:$C$21,$A25+1,TRUE)</f>
        <v>3</v>
      </c>
      <c r="CA25">
        <f t="shared" si="24"/>
        <v>79.477353505226958</v>
      </c>
      <c r="CB25">
        <f t="shared" si="25"/>
        <v>56.477353505226958</v>
      </c>
      <c r="CD25">
        <f>HLOOKUP(CD$14,גיליון2!$A$1:$C$21,$A25+1,TRUE)</f>
        <v>81</v>
      </c>
      <c r="CE25">
        <f>HLOOKUP(CE$14,גיליון3!$A$1:$C$21,$A25+1,TRUE)</f>
        <v>25</v>
      </c>
      <c r="CF25">
        <f>HLOOKUP(CF$14,גיליון4!$A$1:$C$21,$A25+1,TRUE)</f>
        <v>9</v>
      </c>
      <c r="CG25">
        <f t="shared" si="26"/>
        <v>25.580259623755257</v>
      </c>
      <c r="CH25">
        <f t="shared" si="27"/>
        <v>2.5802596237552571</v>
      </c>
      <c r="CJ25">
        <f>HLOOKUP(CJ$14,גיליון2!$A$1:$C$21,$A25+1,TRUE)</f>
        <v>81</v>
      </c>
      <c r="CK25">
        <f>HLOOKUP(CK$14,גיליון3!$A$1:$C$21,$A25+1,TRUE)</f>
        <v>25</v>
      </c>
      <c r="CL25">
        <f>HLOOKUP(CL$14,גיליון4!$A$1:$C$21,$A25+1,TRUE)</f>
        <v>0.33333333333333331</v>
      </c>
      <c r="CM25">
        <f t="shared" si="28"/>
        <v>170.18857320063699</v>
      </c>
      <c r="CN25">
        <f t="shared" si="29"/>
        <v>147.18857320063699</v>
      </c>
      <c r="CP25">
        <f>HLOOKUP(CP$14,גיליון2!$A$1:$C$21,$A25+1,TRUE)</f>
        <v>81</v>
      </c>
      <c r="CQ25">
        <f>HLOOKUP(CQ$14,גיליון3!$A$1:$C$21,$A25+1,TRUE)</f>
        <v>-0.2</v>
      </c>
      <c r="CR25">
        <f>HLOOKUP(CR$14,גיליון4!$A$1:$C$21,$A25+1,TRUE)</f>
        <v>3</v>
      </c>
      <c r="CS25">
        <f t="shared" si="30"/>
        <v>72.295117250611426</v>
      </c>
      <c r="CT25">
        <f t="shared" si="31"/>
        <v>49.295117250611426</v>
      </c>
      <c r="CV25">
        <f>HLOOKUP(CV$14,גיליון2!$A$1:$C$21,$A25+1,TRUE)</f>
        <v>81</v>
      </c>
      <c r="CW25">
        <f>HLOOKUP(CW$14,גיליון3!$A$1:$C$21,$A25+1,TRUE)</f>
        <v>-0.2</v>
      </c>
      <c r="CX25">
        <f>HLOOKUP(CX$14,גיליון4!$A$1:$C$21,$A25+1,TRUE)</f>
        <v>9</v>
      </c>
      <c r="CY25">
        <f t="shared" si="32"/>
        <v>25.090592251004193</v>
      </c>
      <c r="CZ25">
        <f t="shared" si="33"/>
        <v>2.0905922510041925</v>
      </c>
      <c r="DB25">
        <f>HLOOKUP(DB$14,גיליון2!$A$1:$C$21,$A25+1,TRUE)</f>
        <v>81</v>
      </c>
      <c r="DC25">
        <f>HLOOKUP(DC$14,גיליון3!$A$1:$C$21,$A25+1,TRUE)</f>
        <v>-0.2</v>
      </c>
      <c r="DD25">
        <f>HLOOKUP(DD$14,גיליון4!$A$1:$C$21,$A25+1,TRUE)</f>
        <v>0.33333333333333331</v>
      </c>
      <c r="DE25">
        <f t="shared" si="34"/>
        <v>110.89204220154782</v>
      </c>
      <c r="DF25">
        <f t="shared" si="35"/>
        <v>87.892042201547824</v>
      </c>
      <c r="DH25">
        <f>HLOOKUP(DH$14,גיליון2!$A$1:$C$21,$A25+1,TRUE)</f>
        <v>0.1111111111111111</v>
      </c>
      <c r="DI25">
        <f>HLOOKUP(DI$14,גיליון3!$A$1:$C$21,$A25+1,TRUE)</f>
        <v>-5</v>
      </c>
      <c r="DJ25">
        <f>HLOOKUP(DJ$14,גיליון4!$A$1:$C$21,$A25+1,TRUE)</f>
        <v>3</v>
      </c>
      <c r="DK25">
        <f t="shared" si="36"/>
        <v>39.687190582684266</v>
      </c>
      <c r="DL25">
        <f t="shared" si="37"/>
        <v>16.687190582684266</v>
      </c>
      <c r="DN25">
        <f>HLOOKUP(DN$14,גיליון2!$A$1:$C$21,$A25+1,TRUE)</f>
        <v>0.1111111111111111</v>
      </c>
      <c r="DO25">
        <f>HLOOKUP(DO$14,גיליון3!$A$1:$C$21,$A25+1,TRUE)</f>
        <v>-5</v>
      </c>
      <c r="DP25">
        <f>HLOOKUP(DP$14,גיליון4!$A$1:$C$21,$A25+1,TRUE)</f>
        <v>9</v>
      </c>
      <c r="DQ25">
        <f t="shared" si="38"/>
        <v>23.246048832945078</v>
      </c>
      <c r="DR25">
        <f t="shared" si="39"/>
        <v>0.24604883294507829</v>
      </c>
      <c r="DT25">
        <f>HLOOKUP(DT$14,גיליון2!$A$1:$C$21,$A25+1,TRUE)</f>
        <v>0.1111111111111111</v>
      </c>
      <c r="DU25">
        <f>HLOOKUP(DU$14,גיליון3!$A$1:$C$21,$A25+1,TRUE)</f>
        <v>-5</v>
      </c>
      <c r="DV25">
        <f>HLOOKUP(DV$14,גיליון4!$A$1:$C$21,$A25+1,TRUE)</f>
        <v>0.33333333333333331</v>
      </c>
      <c r="DW25">
        <f t="shared" si="40"/>
        <v>38.271207924515934</v>
      </c>
      <c r="DX25">
        <f t="shared" si="41"/>
        <v>15.271207924515934</v>
      </c>
      <c r="DZ25">
        <f>HLOOKUP(DZ$14,גיליון2!$A$1:$C$21,$A25+1,TRUE)</f>
        <v>0.1111111111111111</v>
      </c>
      <c r="EA25">
        <f>HLOOKUP(EA$14,גיליון3!$A$1:$C$21,$A25+1,TRUE)</f>
        <v>25</v>
      </c>
      <c r="EB25">
        <f>HLOOKUP(EB$14,גיליון4!$A$1:$C$21,$A25+1,TRUE)</f>
        <v>3</v>
      </c>
      <c r="EC25">
        <f t="shared" si="42"/>
        <v>58.369038907784798</v>
      </c>
      <c r="ED25">
        <f t="shared" si="43"/>
        <v>35.369038907784798</v>
      </c>
      <c r="EF25">
        <f>HLOOKUP(EF$14,גיליון2!$A$1:$C$21,$A25+1,TRUE)</f>
        <v>0.1111111111111111</v>
      </c>
      <c r="EG25">
        <f>HLOOKUP(EG$14,גיליון3!$A$1:$C$21,$A25+1,TRUE)</f>
        <v>25</v>
      </c>
      <c r="EH25">
        <f>HLOOKUP(EH$14,גיליון4!$A$1:$C$21,$A25+1,TRUE)</f>
        <v>9</v>
      </c>
      <c r="EI25">
        <f t="shared" si="44"/>
        <v>25.748847734178735</v>
      </c>
      <c r="EJ25">
        <f t="shared" si="45"/>
        <v>2.7488477341787352</v>
      </c>
      <c r="EL25">
        <f>HLOOKUP(EL$14,גיליון2!$A$1:$C$21,$A25+1,TRUE)</f>
        <v>0.1111111111111111</v>
      </c>
      <c r="EM25">
        <f>HLOOKUP(EM$14,גיליון3!$A$1:$C$21,$A25+1,TRUE)</f>
        <v>25</v>
      </c>
      <c r="EN25">
        <f>HLOOKUP(EN$14,גיליון4!$A$1:$C$21,$A25+1,TRUE)</f>
        <v>0.33333333333333331</v>
      </c>
      <c r="EO25">
        <f t="shared" si="46"/>
        <v>85.866218480877464</v>
      </c>
      <c r="EP25">
        <f t="shared" si="47"/>
        <v>62.866218480877464</v>
      </c>
      <c r="ER25">
        <f>HLOOKUP(ER$14,גיליון2!$A$1:$C$21,$A25+1,TRUE)</f>
        <v>0.1111111111111111</v>
      </c>
      <c r="ES25">
        <f>HLOOKUP(ES$14,גיליון3!$A$1:$C$21,$A25+1,TRUE)</f>
        <v>-0.2</v>
      </c>
      <c r="ET25">
        <f>HLOOKUP(ET$14,גיליון4!$A$1:$C$21,$A25+1,TRUE)</f>
        <v>3</v>
      </c>
      <c r="EU25">
        <f t="shared" si="48"/>
        <v>61.366595491312701</v>
      </c>
      <c r="EV25">
        <f t="shared" si="49"/>
        <v>38.366595491312701</v>
      </c>
      <c r="EX25">
        <f>HLOOKUP(EX$14,גיליון2!$A$1:$C$21,$A25+1,TRUE)</f>
        <v>0.1111111111111111</v>
      </c>
      <c r="EY25">
        <f>HLOOKUP(EY$14,גיליון3!$A$1:$C$21,$A25+1,TRUE)</f>
        <v>-0.2</v>
      </c>
      <c r="EZ25">
        <f>HLOOKUP(EZ$14,גיליון4!$A$1:$C$21,$A25+1,TRUE)</f>
        <v>9</v>
      </c>
      <c r="FA25">
        <f t="shared" si="50"/>
        <v>27.479066694839872</v>
      </c>
      <c r="FB25">
        <f t="shared" si="51"/>
        <v>4.4790666948398723</v>
      </c>
      <c r="FD25">
        <f>HLOOKUP(FD$14,גיליון2!$A$1:$C$21,$A25+1,TRUE)</f>
        <v>0.1111111111111111</v>
      </c>
      <c r="FE25">
        <f>HLOOKUP(FE$14,גיליון3!$A$1:$C$21,$A25+1,TRUE)</f>
        <v>-0.2</v>
      </c>
      <c r="FF25">
        <f>HLOOKUP(FF$14,גיליון4!$A$1:$C$21,$A25+1,TRUE)</f>
        <v>0.33333333333333331</v>
      </c>
      <c r="FG25">
        <f t="shared" si="52"/>
        <v>48.964481618904912</v>
      </c>
      <c r="FH25">
        <f t="shared" si="53"/>
        <v>25.964481618904912</v>
      </c>
    </row>
    <row r="26" spans="1:164" x14ac:dyDescent="0.35">
      <c r="A26">
        <v>12</v>
      </c>
      <c r="B26">
        <f>data!A15</f>
        <v>150</v>
      </c>
      <c r="D26">
        <f>HLOOKUP(D$14,גיליון2!$A$1:$C$21,$A26+1,TRUE)</f>
        <v>8</v>
      </c>
      <c r="E26">
        <f>HLOOKUP(E$14,גיליון3!$A$1:$C$21,$A26+1,TRUE)</f>
        <v>2</v>
      </c>
      <c r="F26">
        <f>HLOOKUP(F$14,גיליון4!$A$1:$C$21,$A26+1,TRUE)</f>
        <v>7</v>
      </c>
      <c r="G26">
        <f t="shared" si="0"/>
        <v>176.04577662375939</v>
      </c>
      <c r="H26">
        <f t="shared" si="1"/>
        <v>26.045776623759394</v>
      </c>
      <c r="J26">
        <f>HLOOKUP(J$14,גיליון2!$A$1:$C$21,$A26+1,TRUE)</f>
        <v>8</v>
      </c>
      <c r="K26">
        <f>HLOOKUP(K$14,גיליון3!$A$1:$C$21,$A26+1,TRUE)</f>
        <v>2</v>
      </c>
      <c r="L26">
        <f>HLOOKUP(L$14,גיליון4!$A$1:$C$21,$A26+1,TRUE)</f>
        <v>49</v>
      </c>
      <c r="M26">
        <f t="shared" si="2"/>
        <v>151.81488086742468</v>
      </c>
      <c r="N26">
        <f t="shared" si="3"/>
        <v>1.8148808674246766</v>
      </c>
      <c r="P26">
        <f>HLOOKUP(P$14,גיליון2!$A$1:$C$21,$A26+1,TRUE)</f>
        <v>8</v>
      </c>
      <c r="Q26">
        <f>HLOOKUP(Q$14,גיליון3!$A$1:$C$21,$A26+1,TRUE)</f>
        <v>2</v>
      </c>
      <c r="R26">
        <f>HLOOKUP(R$14,גיליון4!$A$1:$C$21,$A26+1,TRUE)</f>
        <v>0.14285714285714285</v>
      </c>
      <c r="S26">
        <f t="shared" si="4"/>
        <v>137.03370120954469</v>
      </c>
      <c r="T26">
        <f t="shared" si="5"/>
        <v>12.966298790455312</v>
      </c>
      <c r="V26">
        <f>HLOOKUP(V$14,גיליון2!$A$1:$C$21,$A26+1,TRUE)</f>
        <v>8</v>
      </c>
      <c r="W26">
        <f>HLOOKUP(W$14,גיליון3!$A$1:$C$21,$A26+1,TRUE)</f>
        <v>4</v>
      </c>
      <c r="X26">
        <f>HLOOKUP(X$14,גיליון4!$A$1:$C$21,$A26+1,TRUE)</f>
        <v>7</v>
      </c>
      <c r="Y26">
        <f t="shared" si="6"/>
        <v>154.24116698655661</v>
      </c>
      <c r="Z26">
        <f t="shared" si="7"/>
        <v>4.2411669865566068</v>
      </c>
      <c r="AB26">
        <f>HLOOKUP(AB$14,גיליון2!$A$1:$C$21,$A26+1,TRUE)</f>
        <v>8</v>
      </c>
      <c r="AC26">
        <f>HLOOKUP(AC$14,גיליון3!$A$1:$C$21,$A26+1,TRUE)</f>
        <v>4</v>
      </c>
      <c r="AD26">
        <f>HLOOKUP(AD$14,גיליון4!$A$1:$C$21,$A26+1,TRUE)</f>
        <v>49</v>
      </c>
      <c r="AE26">
        <f t="shared" si="8"/>
        <v>148.93321079541383</v>
      </c>
      <c r="AF26">
        <f t="shared" si="9"/>
        <v>1.066789204586172</v>
      </c>
      <c r="AH26">
        <f>HLOOKUP(AH$14,גיליון2!$A$1:$C$21,$A26+1,TRUE)</f>
        <v>8</v>
      </c>
      <c r="AI26">
        <f>HLOOKUP(AI$14,גיליון3!$A$1:$C$21,$A26+1,TRUE)</f>
        <v>4</v>
      </c>
      <c r="AJ26">
        <f>HLOOKUP(AJ$14,גיליון4!$A$1:$C$21,$A26+1,TRUE)</f>
        <v>0.14285714285714285</v>
      </c>
      <c r="AK26">
        <f t="shared" si="10"/>
        <v>87.538788052096066</v>
      </c>
      <c r="AL26">
        <f t="shared" si="11"/>
        <v>62.461211947903934</v>
      </c>
      <c r="AN26">
        <f>HLOOKUP(AN$14,גיליון2!$A$1:$C$21,$A26+1,TRUE)</f>
        <v>8</v>
      </c>
      <c r="AO26">
        <f>HLOOKUP(AO$14,גיליון3!$A$1:$C$21,$A26+1,TRUE)</f>
        <v>0.5</v>
      </c>
      <c r="AP26">
        <f>HLOOKUP(AP$14,גיליון4!$A$1:$C$21,$A26+1,TRUE)</f>
        <v>7</v>
      </c>
      <c r="AQ26">
        <f t="shared" si="12"/>
        <v>150.17175426344627</v>
      </c>
      <c r="AR26">
        <f t="shared" si="13"/>
        <v>0.17175426344627454</v>
      </c>
      <c r="AT26">
        <f>HLOOKUP(AT$14,גיליון2!$A$1:$C$21,$A26+1,TRUE)</f>
        <v>8</v>
      </c>
      <c r="AU26">
        <f>HLOOKUP(AU$14,גיליון3!$A$1:$C$21,$A26+1,TRUE)</f>
        <v>0.5</v>
      </c>
      <c r="AV26">
        <f>HLOOKUP(AV$14,גיליון4!$A$1:$C$21,$A26+1,TRUE)</f>
        <v>49</v>
      </c>
      <c r="AW26">
        <f t="shared" si="14"/>
        <v>151.4528939634169</v>
      </c>
      <c r="AX26">
        <f t="shared" si="15"/>
        <v>1.4528939634168978</v>
      </c>
      <c r="AZ26">
        <f>HLOOKUP(AZ$14,גיליון2!$A$1:$C$21,$A26+1,TRUE)</f>
        <v>8</v>
      </c>
      <c r="BA26">
        <f>HLOOKUP(BA$14,גיליון3!$A$1:$C$21,$A26+1,TRUE)</f>
        <v>0.5</v>
      </c>
      <c r="BB26">
        <f>HLOOKUP(BB$14,גיליון4!$A$1:$C$21,$A26+1,TRUE)</f>
        <v>0.14285714285714285</v>
      </c>
      <c r="BC26">
        <f t="shared" si="16"/>
        <v>86.814519169979647</v>
      </c>
      <c r="BD26">
        <f t="shared" si="17"/>
        <v>63.185480830020353</v>
      </c>
      <c r="BF26">
        <f>HLOOKUP(BF$14,גיליון2!$A$1:$C$21,$A26+1,TRUE)</f>
        <v>64</v>
      </c>
      <c r="BG26">
        <f>HLOOKUP(BG$14,גיליון3!$A$1:$C$21,$A26+1,TRUE)</f>
        <v>2</v>
      </c>
      <c r="BH26">
        <f>HLOOKUP(BH$14,גיליון4!$A$1:$C$21,$A26+1,TRUE)</f>
        <v>7</v>
      </c>
      <c r="BI26">
        <f t="shared" si="18"/>
        <v>172.20658308584311</v>
      </c>
      <c r="BJ26">
        <f t="shared" si="19"/>
        <v>22.206583085843107</v>
      </c>
      <c r="BL26">
        <f>HLOOKUP(BL$14,גיליון2!$A$1:$C$21,$A26+1,TRUE)</f>
        <v>64</v>
      </c>
      <c r="BM26">
        <f>HLOOKUP(BM$14,גיליון3!$A$1:$C$21,$A26+1,TRUE)</f>
        <v>2</v>
      </c>
      <c r="BN26">
        <f>HLOOKUP(BN$14,גיליון4!$A$1:$C$21,$A26+1,TRUE)</f>
        <v>49</v>
      </c>
      <c r="BO26">
        <f t="shared" si="20"/>
        <v>151.68915294272421</v>
      </c>
      <c r="BP26">
        <f t="shared" si="21"/>
        <v>1.6891529427242062</v>
      </c>
      <c r="BR26">
        <f>HLOOKUP(BR$14,גיליון2!$A$1:$C$21,$A26+1,TRUE)</f>
        <v>64</v>
      </c>
      <c r="BS26">
        <f>HLOOKUP(BS$14,גיליון3!$A$1:$C$21,$A26+1,TRUE)</f>
        <v>2</v>
      </c>
      <c r="BT26">
        <f>HLOOKUP(BT$14,גיליון4!$A$1:$C$21,$A26+1,TRUE)</f>
        <v>0.14285714285714285</v>
      </c>
      <c r="BU26">
        <f t="shared" si="22"/>
        <v>117.18489450866132</v>
      </c>
      <c r="BV26">
        <f t="shared" si="23"/>
        <v>32.815105491338684</v>
      </c>
      <c r="BX26">
        <f>HLOOKUP(BX$14,גיליון2!$A$1:$C$21,$A26+1,TRUE)</f>
        <v>64</v>
      </c>
      <c r="BY26">
        <f>HLOOKUP(BY$14,גיליון3!$A$1:$C$21,$A26+1,TRUE)</f>
        <v>4</v>
      </c>
      <c r="BZ26">
        <f>HLOOKUP(BZ$14,גיליון4!$A$1:$C$21,$A26+1,TRUE)</f>
        <v>7</v>
      </c>
      <c r="CA26">
        <f t="shared" si="24"/>
        <v>147.72816439155622</v>
      </c>
      <c r="CB26">
        <f t="shared" si="25"/>
        <v>2.2718356084437801</v>
      </c>
      <c r="CD26">
        <f>HLOOKUP(CD$14,גיליון2!$A$1:$C$21,$A26+1,TRUE)</f>
        <v>64</v>
      </c>
      <c r="CE26">
        <f>HLOOKUP(CE$14,גיליון3!$A$1:$C$21,$A26+1,TRUE)</f>
        <v>4</v>
      </c>
      <c r="CF26">
        <f>HLOOKUP(CF$14,גיליון4!$A$1:$C$21,$A26+1,TRUE)</f>
        <v>49</v>
      </c>
      <c r="CG26">
        <f t="shared" si="26"/>
        <v>148.8646434736595</v>
      </c>
      <c r="CH26">
        <f t="shared" si="27"/>
        <v>1.1353565263405017</v>
      </c>
      <c r="CJ26">
        <f>HLOOKUP(CJ$14,גיליון2!$A$1:$C$21,$A26+1,TRUE)</f>
        <v>64</v>
      </c>
      <c r="CK26">
        <f>HLOOKUP(CK$14,גיליון3!$A$1:$C$21,$A26+1,TRUE)</f>
        <v>4</v>
      </c>
      <c r="CL26">
        <f>HLOOKUP(CL$14,גיליון4!$A$1:$C$21,$A26+1,TRUE)</f>
        <v>0.14285714285714285</v>
      </c>
      <c r="CM26">
        <f t="shared" si="28"/>
        <v>63.854690157756259</v>
      </c>
      <c r="CN26">
        <f t="shared" si="29"/>
        <v>86.145309842243734</v>
      </c>
      <c r="CP26">
        <f>HLOOKUP(CP$14,גיליון2!$A$1:$C$21,$A26+1,TRUE)</f>
        <v>64</v>
      </c>
      <c r="CQ26">
        <f>HLOOKUP(CQ$14,גיליון3!$A$1:$C$21,$A26+1,TRUE)</f>
        <v>0.5</v>
      </c>
      <c r="CR26">
        <f>HLOOKUP(CR$14,גיליון4!$A$1:$C$21,$A26+1,TRUE)</f>
        <v>7</v>
      </c>
      <c r="CS26">
        <f t="shared" si="30"/>
        <v>146.24050695667034</v>
      </c>
      <c r="CT26">
        <f t="shared" si="31"/>
        <v>3.7594930433296554</v>
      </c>
      <c r="CV26">
        <f>HLOOKUP(CV$14,גיליון2!$A$1:$C$21,$A26+1,TRUE)</f>
        <v>64</v>
      </c>
      <c r="CW26">
        <f>HLOOKUP(CW$14,גיליון3!$A$1:$C$21,$A26+1,TRUE)</f>
        <v>0.5</v>
      </c>
      <c r="CX26">
        <f>HLOOKUP(CX$14,גיליון4!$A$1:$C$21,$A26+1,TRUE)</f>
        <v>49</v>
      </c>
      <c r="CY26">
        <f t="shared" si="32"/>
        <v>151.27190178801015</v>
      </c>
      <c r="CZ26">
        <f t="shared" si="33"/>
        <v>1.2719017880101546</v>
      </c>
      <c r="DB26">
        <f>HLOOKUP(DB$14,גיליון2!$A$1:$C$21,$A26+1,TRUE)</f>
        <v>64</v>
      </c>
      <c r="DC26">
        <f>HLOOKUP(DC$14,גיליון3!$A$1:$C$21,$A26+1,TRUE)</f>
        <v>0.5</v>
      </c>
      <c r="DD26">
        <f>HLOOKUP(DD$14,גיליון4!$A$1:$C$21,$A26+1,TRUE)</f>
        <v>0.14285714285714285</v>
      </c>
      <c r="DE26">
        <f t="shared" si="34"/>
        <v>66.815076866587063</v>
      </c>
      <c r="DF26">
        <f t="shared" si="35"/>
        <v>83.184923133412937</v>
      </c>
      <c r="DH26">
        <f>HLOOKUP(DH$14,גיליון2!$A$1:$C$21,$A26+1,TRUE)</f>
        <v>0.125</v>
      </c>
      <c r="DI26">
        <f>HLOOKUP(DI$14,גיליון3!$A$1:$C$21,$A26+1,TRUE)</f>
        <v>2</v>
      </c>
      <c r="DJ26">
        <f>HLOOKUP(DJ$14,גיליון4!$A$1:$C$21,$A26+1,TRUE)</f>
        <v>7</v>
      </c>
      <c r="DK26">
        <f t="shared" si="36"/>
        <v>136.99691639802398</v>
      </c>
      <c r="DL26">
        <f t="shared" si="37"/>
        <v>13.003083601976016</v>
      </c>
      <c r="DN26">
        <f>HLOOKUP(DN$14,גיליון2!$A$1:$C$21,$A26+1,TRUE)</f>
        <v>0.125</v>
      </c>
      <c r="DO26">
        <f>HLOOKUP(DO$14,גיליון3!$A$1:$C$21,$A26+1,TRUE)</f>
        <v>2</v>
      </c>
      <c r="DP26">
        <f>HLOOKUP(DP$14,גיליון4!$A$1:$C$21,$A26+1,TRUE)</f>
        <v>49</v>
      </c>
      <c r="DQ26">
        <f t="shared" si="38"/>
        <v>150.26129021443828</v>
      </c>
      <c r="DR26">
        <f t="shared" si="39"/>
        <v>0.26129021443827583</v>
      </c>
      <c r="DT26">
        <f>HLOOKUP(DT$14,גיליון2!$A$1:$C$21,$A26+1,TRUE)</f>
        <v>0.125</v>
      </c>
      <c r="DU26">
        <f>HLOOKUP(DU$14,גיליון3!$A$1:$C$21,$A26+1,TRUE)</f>
        <v>2</v>
      </c>
      <c r="DV26">
        <f>HLOOKUP(DV$14,גיליון4!$A$1:$C$21,$A26+1,TRUE)</f>
        <v>0.14285714285714285</v>
      </c>
      <c r="DW26">
        <f t="shared" si="40"/>
        <v>47.52605570756716</v>
      </c>
      <c r="DX26">
        <f t="shared" si="41"/>
        <v>102.47394429243283</v>
      </c>
      <c r="DZ26">
        <f>HLOOKUP(DZ$14,גיליון2!$A$1:$C$21,$A26+1,TRUE)</f>
        <v>0.125</v>
      </c>
      <c r="EA26">
        <f>HLOOKUP(EA$14,גיליון3!$A$1:$C$21,$A26+1,TRUE)</f>
        <v>4</v>
      </c>
      <c r="EB26">
        <f>HLOOKUP(EB$14,גיליון4!$A$1:$C$21,$A26+1,TRUE)</f>
        <v>7</v>
      </c>
      <c r="EC26">
        <f t="shared" si="42"/>
        <v>126.21589663985201</v>
      </c>
      <c r="ED26">
        <f t="shared" si="43"/>
        <v>23.784103360147995</v>
      </c>
      <c r="EF26">
        <f>HLOOKUP(EF$14,גיליון2!$A$1:$C$21,$A26+1,TRUE)</f>
        <v>0.125</v>
      </c>
      <c r="EG26">
        <f>HLOOKUP(EG$14,גיליון3!$A$1:$C$21,$A26+1,TRUE)</f>
        <v>4</v>
      </c>
      <c r="EH26">
        <f>HLOOKUP(EH$14,גיליון4!$A$1:$C$21,$A26+1,TRUE)</f>
        <v>49</v>
      </c>
      <c r="EI26">
        <f t="shared" si="44"/>
        <v>148.43664526217714</v>
      </c>
      <c r="EJ26">
        <f t="shared" si="45"/>
        <v>1.5633547378228627</v>
      </c>
      <c r="EL26">
        <f>HLOOKUP(EL$14,גיליון2!$A$1:$C$21,$A26+1,TRUE)</f>
        <v>0.125</v>
      </c>
      <c r="EM26">
        <f>HLOOKUP(EM$14,גיליון3!$A$1:$C$21,$A26+1,TRUE)</f>
        <v>4</v>
      </c>
      <c r="EN26">
        <f>HLOOKUP(EN$14,גיליון4!$A$1:$C$21,$A26+1,TRUE)</f>
        <v>0.14285714285714285</v>
      </c>
      <c r="EO26">
        <f t="shared" si="46"/>
        <v>46.936847074450696</v>
      </c>
      <c r="EP26">
        <f t="shared" si="47"/>
        <v>103.0631529255493</v>
      </c>
      <c r="ER26">
        <f>HLOOKUP(ER$14,גיליון2!$A$1:$C$21,$A26+1,TRUE)</f>
        <v>0.125</v>
      </c>
      <c r="ES26">
        <f>HLOOKUP(ES$14,גיליון3!$A$1:$C$21,$A26+1,TRUE)</f>
        <v>0.5</v>
      </c>
      <c r="ET26">
        <f>HLOOKUP(ET$14,גיליון4!$A$1:$C$21,$A26+1,TRUE)</f>
        <v>7</v>
      </c>
      <c r="EU26">
        <f t="shared" si="48"/>
        <v>124.87604430910793</v>
      </c>
      <c r="EV26">
        <f t="shared" si="49"/>
        <v>25.123955690892075</v>
      </c>
      <c r="EX26">
        <f>HLOOKUP(EX$14,גיליון2!$A$1:$C$21,$A26+1,TRUE)</f>
        <v>0.125</v>
      </c>
      <c r="EY26">
        <f>HLOOKUP(EY$14,גיליון3!$A$1:$C$21,$A26+1,TRUE)</f>
        <v>0.5</v>
      </c>
      <c r="EZ26">
        <f>HLOOKUP(EZ$14,גיליון4!$A$1:$C$21,$A26+1,TRUE)</f>
        <v>49</v>
      </c>
      <c r="FA26">
        <f t="shared" si="50"/>
        <v>150.79718616657775</v>
      </c>
      <c r="FB26">
        <f t="shared" si="51"/>
        <v>0.79718616657774533</v>
      </c>
      <c r="FD26">
        <f>HLOOKUP(FD$14,גיליון2!$A$1:$C$21,$A26+1,TRUE)</f>
        <v>0.125</v>
      </c>
      <c r="FE26">
        <f>HLOOKUP(FE$14,גיליון3!$A$1:$C$21,$A26+1,TRUE)</f>
        <v>0.5</v>
      </c>
      <c r="FF26">
        <f>HLOOKUP(FF$14,גיליון4!$A$1:$C$21,$A26+1,TRUE)</f>
        <v>0.14285714285714285</v>
      </c>
      <c r="FG26">
        <f t="shared" si="52"/>
        <v>39.214787643112004</v>
      </c>
      <c r="FH26">
        <f t="shared" si="53"/>
        <v>110.785212356888</v>
      </c>
    </row>
    <row r="27" spans="1:164" x14ac:dyDescent="0.35">
      <c r="A27">
        <v>13</v>
      </c>
      <c r="B27">
        <f>data!A16</f>
        <v>156</v>
      </c>
      <c r="D27">
        <f>HLOOKUP(D$14,גיליון2!$A$1:$C$21,$A27+1,TRUE)</f>
        <v>1</v>
      </c>
      <c r="E27">
        <f>HLOOKUP(E$14,גיליון3!$A$1:$C$21,$A27+1,TRUE)</f>
        <v>-1</v>
      </c>
      <c r="F27">
        <f>HLOOKUP(F$14,גיליון4!$A$1:$C$21,$A27+1,TRUE)</f>
        <v>7</v>
      </c>
      <c r="G27">
        <f t="shared" si="0"/>
        <v>128.64989687545264</v>
      </c>
      <c r="H27">
        <f t="shared" si="1"/>
        <v>27.35010312454736</v>
      </c>
      <c r="J27">
        <f>HLOOKUP(J$14,גיליון2!$A$1:$C$21,$A27+1,TRUE)</f>
        <v>1</v>
      </c>
      <c r="K27">
        <f>HLOOKUP(K$14,גיליון3!$A$1:$C$21,$A27+1,TRUE)</f>
        <v>-1</v>
      </c>
      <c r="L27">
        <f>HLOOKUP(L$14,גיליון4!$A$1:$C$21,$A27+1,TRUE)</f>
        <v>49</v>
      </c>
      <c r="M27">
        <f t="shared" si="2"/>
        <v>149.19086929752757</v>
      </c>
      <c r="N27">
        <f t="shared" si="3"/>
        <v>6.8091307024724301</v>
      </c>
      <c r="P27">
        <f>HLOOKUP(P$14,גיליון2!$A$1:$C$21,$A27+1,TRUE)</f>
        <v>1</v>
      </c>
      <c r="Q27">
        <f>HLOOKUP(Q$14,גיליון3!$A$1:$C$21,$A27+1,TRUE)</f>
        <v>-1</v>
      </c>
      <c r="R27">
        <f>HLOOKUP(R$14,גיליון4!$A$1:$C$21,$A27+1,TRUE)</f>
        <v>0.14285714285714285</v>
      </c>
      <c r="S27">
        <f t="shared" si="4"/>
        <v>9.8190790576853608</v>
      </c>
      <c r="T27">
        <f t="shared" si="5"/>
        <v>146.18092094231463</v>
      </c>
      <c r="V27">
        <f>HLOOKUP(V$14,גיליון2!$A$1:$C$21,$A27+1,TRUE)</f>
        <v>1</v>
      </c>
      <c r="W27">
        <f>HLOOKUP(W$14,גיליון3!$A$1:$C$21,$A27+1,TRUE)</f>
        <v>1</v>
      </c>
      <c r="X27">
        <f>HLOOKUP(X$14,גיליון4!$A$1:$C$21,$A27+1,TRUE)</f>
        <v>7</v>
      </c>
      <c r="Y27">
        <f t="shared" si="6"/>
        <v>138.66088901053197</v>
      </c>
      <c r="Z27">
        <f t="shared" si="7"/>
        <v>17.339110989468026</v>
      </c>
      <c r="AB27">
        <f>HLOOKUP(AB$14,גיליון2!$A$1:$C$21,$A27+1,TRUE)</f>
        <v>1</v>
      </c>
      <c r="AC27">
        <f>HLOOKUP(AC$14,גיליון3!$A$1:$C$21,$A27+1,TRUE)</f>
        <v>1</v>
      </c>
      <c r="AD27">
        <f>HLOOKUP(AD$14,גיליון4!$A$1:$C$21,$A27+1,TRUE)</f>
        <v>49</v>
      </c>
      <c r="AE27">
        <f t="shared" si="8"/>
        <v>150.8821752616515</v>
      </c>
      <c r="AF27">
        <f t="shared" si="9"/>
        <v>5.1178247383485029</v>
      </c>
      <c r="AH27">
        <f>HLOOKUP(AH$14,גיליון2!$A$1:$C$21,$A27+1,TRUE)</f>
        <v>1</v>
      </c>
      <c r="AI27">
        <f>HLOOKUP(AI$14,גיליון3!$A$1:$C$21,$A27+1,TRUE)</f>
        <v>1</v>
      </c>
      <c r="AJ27">
        <f>HLOOKUP(AJ$14,גיליון4!$A$1:$C$21,$A27+1,TRUE)</f>
        <v>0.14285714285714285</v>
      </c>
      <c r="AK27">
        <f t="shared" si="10"/>
        <v>20.10451840012567</v>
      </c>
      <c r="AL27">
        <f t="shared" si="11"/>
        <v>135.89548159987433</v>
      </c>
      <c r="AN27">
        <f>HLOOKUP(AN$14,גיליון2!$A$1:$C$21,$A27+1,TRUE)</f>
        <v>1</v>
      </c>
      <c r="AO27">
        <f>HLOOKUP(AO$14,גיליון3!$A$1:$C$21,$A27+1,TRUE)</f>
        <v>-1</v>
      </c>
      <c r="AP27">
        <f>HLOOKUP(AP$14,גיליון4!$A$1:$C$21,$A27+1,TRUE)</f>
        <v>7</v>
      </c>
      <c r="AQ27">
        <f t="shared" si="12"/>
        <v>144.46434419809879</v>
      </c>
      <c r="AR27">
        <f t="shared" si="13"/>
        <v>11.535655801901214</v>
      </c>
      <c r="AT27">
        <f>HLOOKUP(AT$14,גיליון2!$A$1:$C$21,$A27+1,TRUE)</f>
        <v>1</v>
      </c>
      <c r="AU27">
        <f>HLOOKUP(AU$14,גיליון3!$A$1:$C$21,$A27+1,TRUE)</f>
        <v>-1</v>
      </c>
      <c r="AV27">
        <f>HLOOKUP(AV$14,גיליון4!$A$1:$C$21,$A27+1,TRUE)</f>
        <v>49</v>
      </c>
      <c r="AW27">
        <f t="shared" si="14"/>
        <v>147.85527637178933</v>
      </c>
      <c r="AX27">
        <f t="shared" si="15"/>
        <v>8.1447236282106701</v>
      </c>
      <c r="AZ27">
        <f>HLOOKUP(AZ$14,גיליון2!$A$1:$C$21,$A27+1,TRUE)</f>
        <v>1</v>
      </c>
      <c r="BA27">
        <f>HLOOKUP(BA$14,גיליון3!$A$1:$C$21,$A27+1,TRUE)</f>
        <v>-1</v>
      </c>
      <c r="BB27">
        <f>HLOOKUP(BB$14,גיליון4!$A$1:$C$21,$A27+1,TRUE)</f>
        <v>0.14285714285714285</v>
      </c>
      <c r="BC27">
        <f t="shared" si="16"/>
        <v>38.717589326727555</v>
      </c>
      <c r="BD27">
        <f t="shared" si="17"/>
        <v>117.28241067327244</v>
      </c>
      <c r="BF27">
        <f>HLOOKUP(BF$14,גיליון2!$A$1:$C$21,$A27+1,TRUE)</f>
        <v>1</v>
      </c>
      <c r="BG27">
        <f>HLOOKUP(BG$14,גיליון3!$A$1:$C$21,$A27+1,TRUE)</f>
        <v>-1</v>
      </c>
      <c r="BH27">
        <f>HLOOKUP(BH$14,גיליון4!$A$1:$C$21,$A27+1,TRUE)</f>
        <v>7</v>
      </c>
      <c r="BI27">
        <f t="shared" si="18"/>
        <v>132.7395539490353</v>
      </c>
      <c r="BJ27">
        <f t="shared" si="19"/>
        <v>23.260446050964703</v>
      </c>
      <c r="BL27">
        <f>HLOOKUP(BL$14,גיליון2!$A$1:$C$21,$A27+1,TRUE)</f>
        <v>1</v>
      </c>
      <c r="BM27">
        <f>HLOOKUP(BM$14,גיליון3!$A$1:$C$21,$A27+1,TRUE)</f>
        <v>-1</v>
      </c>
      <c r="BN27">
        <f>HLOOKUP(BN$14,גיליון4!$A$1:$C$21,$A27+1,TRUE)</f>
        <v>49</v>
      </c>
      <c r="BO27">
        <f t="shared" si="20"/>
        <v>149.26012964465153</v>
      </c>
      <c r="BP27">
        <f t="shared" si="21"/>
        <v>6.7398703553484722</v>
      </c>
      <c r="BR27">
        <f>HLOOKUP(BR$14,גיליון2!$A$1:$C$21,$A27+1,TRUE)</f>
        <v>1</v>
      </c>
      <c r="BS27">
        <f>HLOOKUP(BS$14,גיליון3!$A$1:$C$21,$A27+1,TRUE)</f>
        <v>-1</v>
      </c>
      <c r="BT27">
        <f>HLOOKUP(BT$14,גיליון4!$A$1:$C$21,$A27+1,TRUE)</f>
        <v>0.14285714285714285</v>
      </c>
      <c r="BU27">
        <f t="shared" si="22"/>
        <v>-1.3277148241952581</v>
      </c>
      <c r="BV27">
        <f t="shared" si="23"/>
        <v>157.32771482419525</v>
      </c>
      <c r="BX27">
        <f>HLOOKUP(BX$14,גיליון2!$A$1:$C$21,$A27+1,TRUE)</f>
        <v>1</v>
      </c>
      <c r="BY27">
        <f>HLOOKUP(BY$14,גיליון3!$A$1:$C$21,$A27+1,TRUE)</f>
        <v>1</v>
      </c>
      <c r="BZ27">
        <f>HLOOKUP(BZ$14,גיליון4!$A$1:$C$21,$A27+1,TRUE)</f>
        <v>7</v>
      </c>
      <c r="CA27">
        <f t="shared" si="24"/>
        <v>141.05998368245969</v>
      </c>
      <c r="CB27">
        <f t="shared" si="25"/>
        <v>14.940016317540312</v>
      </c>
      <c r="CD27">
        <f>HLOOKUP(CD$14,גיליון2!$A$1:$C$21,$A27+1,TRUE)</f>
        <v>1</v>
      </c>
      <c r="CE27">
        <f>HLOOKUP(CE$14,גיליון3!$A$1:$C$21,$A27+1,TRUE)</f>
        <v>1</v>
      </c>
      <c r="CF27">
        <f>HLOOKUP(CF$14,גיליון4!$A$1:$C$21,$A27+1,TRUE)</f>
        <v>49</v>
      </c>
      <c r="CG27">
        <f t="shared" si="26"/>
        <v>150.90436509871799</v>
      </c>
      <c r="CH27">
        <f t="shared" si="27"/>
        <v>5.0956349012820112</v>
      </c>
      <c r="CJ27">
        <f>HLOOKUP(CJ$14,גיליון2!$A$1:$C$21,$A27+1,TRUE)</f>
        <v>1</v>
      </c>
      <c r="CK27">
        <f>HLOOKUP(CK$14,גיליון3!$A$1:$C$21,$A27+1,TRUE)</f>
        <v>1</v>
      </c>
      <c r="CL27">
        <f>HLOOKUP(CL$14,גיליון4!$A$1:$C$21,$A27+1,TRUE)</f>
        <v>0.14285714285714285</v>
      </c>
      <c r="CM27">
        <f t="shared" si="28"/>
        <v>15.189901887664496</v>
      </c>
      <c r="CN27">
        <f t="shared" si="29"/>
        <v>140.81009811233551</v>
      </c>
      <c r="CP27">
        <f>HLOOKUP(CP$14,גיליון2!$A$1:$C$21,$A27+1,TRUE)</f>
        <v>1</v>
      </c>
      <c r="CQ27">
        <f>HLOOKUP(CQ$14,גיליון3!$A$1:$C$21,$A27+1,TRUE)</f>
        <v>-1</v>
      </c>
      <c r="CR27">
        <f>HLOOKUP(CR$14,גיליון4!$A$1:$C$21,$A27+1,TRUE)</f>
        <v>7</v>
      </c>
      <c r="CS27">
        <f t="shared" si="30"/>
        <v>148.94337962312875</v>
      </c>
      <c r="CT27">
        <f t="shared" si="31"/>
        <v>7.0566203768712512</v>
      </c>
      <c r="CV27">
        <f>HLOOKUP(CV$14,גיליון2!$A$1:$C$21,$A27+1,TRUE)</f>
        <v>1</v>
      </c>
      <c r="CW27">
        <f>HLOOKUP(CW$14,גיליון3!$A$1:$C$21,$A27+1,TRUE)</f>
        <v>-1</v>
      </c>
      <c r="CX27">
        <f>HLOOKUP(CX$14,גיליון4!$A$1:$C$21,$A27+1,TRUE)</f>
        <v>49</v>
      </c>
      <c r="CY27">
        <f t="shared" si="32"/>
        <v>147.94373892470938</v>
      </c>
      <c r="CZ27">
        <f t="shared" si="33"/>
        <v>8.056261075290621</v>
      </c>
      <c r="DB27">
        <f>HLOOKUP(DB$14,גיליון2!$A$1:$C$21,$A27+1,TRUE)</f>
        <v>1</v>
      </c>
      <c r="DC27">
        <f>HLOOKUP(DC$14,גיליון3!$A$1:$C$21,$A27+1,TRUE)</f>
        <v>-1</v>
      </c>
      <c r="DD27">
        <f>HLOOKUP(DD$14,גיליון4!$A$1:$C$21,$A27+1,TRUE)</f>
        <v>0.14285714285714285</v>
      </c>
      <c r="DE27">
        <f t="shared" si="34"/>
        <v>30.696644925469478</v>
      </c>
      <c r="DF27">
        <f t="shared" si="35"/>
        <v>125.30335507453051</v>
      </c>
      <c r="DH27">
        <f>HLOOKUP(DH$14,גיליון2!$A$1:$C$21,$A27+1,TRUE)</f>
        <v>1</v>
      </c>
      <c r="DI27">
        <f>HLOOKUP(DI$14,גיליון3!$A$1:$C$21,$A27+1,TRUE)</f>
        <v>-1</v>
      </c>
      <c r="DJ27">
        <f>HLOOKUP(DJ$14,גיליון4!$A$1:$C$21,$A27+1,TRUE)</f>
        <v>7</v>
      </c>
      <c r="DK27">
        <f t="shared" si="36"/>
        <v>225.48209356561972</v>
      </c>
      <c r="DL27">
        <f t="shared" si="37"/>
        <v>69.482093565619721</v>
      </c>
      <c r="DN27">
        <f>HLOOKUP(DN$14,גיליון2!$A$1:$C$21,$A27+1,TRUE)</f>
        <v>1</v>
      </c>
      <c r="DO27">
        <f>HLOOKUP(DO$14,גיליון3!$A$1:$C$21,$A27+1,TRUE)</f>
        <v>-1</v>
      </c>
      <c r="DP27">
        <f>HLOOKUP(DP$14,גיליון4!$A$1:$C$21,$A27+1,TRUE)</f>
        <v>49</v>
      </c>
      <c r="DQ27">
        <f t="shared" si="38"/>
        <v>156.07391307440565</v>
      </c>
      <c r="DR27">
        <f t="shared" si="39"/>
        <v>7.3913074405652424E-2</v>
      </c>
      <c r="DT27">
        <f>HLOOKUP(DT$14,גיליון2!$A$1:$C$21,$A27+1,TRUE)</f>
        <v>1</v>
      </c>
      <c r="DU27">
        <f>HLOOKUP(DU$14,גיליון3!$A$1:$C$21,$A27+1,TRUE)</f>
        <v>-1</v>
      </c>
      <c r="DV27">
        <f>HLOOKUP(DV$14,גיליון4!$A$1:$C$21,$A27+1,TRUE)</f>
        <v>0.14285714285714285</v>
      </c>
      <c r="DW27">
        <f t="shared" si="40"/>
        <v>295.61492560848217</v>
      </c>
      <c r="DX27">
        <f t="shared" si="41"/>
        <v>139.61492560848217</v>
      </c>
      <c r="DZ27">
        <f>HLOOKUP(DZ$14,גיליון2!$A$1:$C$21,$A27+1,TRUE)</f>
        <v>1</v>
      </c>
      <c r="EA27">
        <f>HLOOKUP(EA$14,גיליון3!$A$1:$C$21,$A27+1,TRUE)</f>
        <v>1</v>
      </c>
      <c r="EB27">
        <f>HLOOKUP(EB$14,גיליון4!$A$1:$C$21,$A27+1,TRUE)</f>
        <v>7</v>
      </c>
      <c r="EC27">
        <f t="shared" si="42"/>
        <v>234.47457623555528</v>
      </c>
      <c r="ED27">
        <f t="shared" si="43"/>
        <v>78.474576235555276</v>
      </c>
      <c r="EF27">
        <f>HLOOKUP(EF$14,גיליון2!$A$1:$C$21,$A27+1,TRUE)</f>
        <v>1</v>
      </c>
      <c r="EG27">
        <f>HLOOKUP(EG$14,גיליון3!$A$1:$C$21,$A27+1,TRUE)</f>
        <v>1</v>
      </c>
      <c r="EH27">
        <f>HLOOKUP(EH$14,גיליון4!$A$1:$C$21,$A27+1,TRUE)</f>
        <v>49</v>
      </c>
      <c r="EI27">
        <f t="shared" si="44"/>
        <v>158.58866023394387</v>
      </c>
      <c r="EJ27">
        <f t="shared" si="45"/>
        <v>2.5886602339438696</v>
      </c>
      <c r="EL27">
        <f>HLOOKUP(EL$14,גיליון2!$A$1:$C$21,$A27+1,TRUE)</f>
        <v>1</v>
      </c>
      <c r="EM27">
        <f>HLOOKUP(EM$14,גיליון3!$A$1:$C$21,$A27+1,TRUE)</f>
        <v>1</v>
      </c>
      <c r="EN27">
        <f>HLOOKUP(EN$14,גיליון4!$A$1:$C$21,$A27+1,TRUE)</f>
        <v>0.14285714285714285</v>
      </c>
      <c r="EO27">
        <f t="shared" si="46"/>
        <v>274.15424658012279</v>
      </c>
      <c r="EP27">
        <f t="shared" si="47"/>
        <v>118.15424658012279</v>
      </c>
      <c r="ER27">
        <f>HLOOKUP(ER$14,גיליון2!$A$1:$C$21,$A27+1,TRUE)</f>
        <v>1</v>
      </c>
      <c r="ES27">
        <f>HLOOKUP(ES$14,גיליון3!$A$1:$C$21,$A27+1,TRUE)</f>
        <v>-1</v>
      </c>
      <c r="ET27">
        <f>HLOOKUP(ET$14,גיליון4!$A$1:$C$21,$A27+1,TRUE)</f>
        <v>7</v>
      </c>
      <c r="EU27">
        <f t="shared" si="48"/>
        <v>234.33552915095424</v>
      </c>
      <c r="EV27">
        <f t="shared" si="49"/>
        <v>78.335529150954244</v>
      </c>
      <c r="EX27">
        <f>HLOOKUP(EX$14,גיליון2!$A$1:$C$21,$A27+1,TRUE)</f>
        <v>1</v>
      </c>
      <c r="EY27">
        <f>HLOOKUP(EY$14,גיליון3!$A$1:$C$21,$A27+1,TRUE)</f>
        <v>-1</v>
      </c>
      <c r="EZ27">
        <f>HLOOKUP(EZ$14,גיליון4!$A$1:$C$21,$A27+1,TRUE)</f>
        <v>49</v>
      </c>
      <c r="FA27">
        <f t="shared" si="50"/>
        <v>154.21020756589394</v>
      </c>
      <c r="FB27">
        <f t="shared" si="51"/>
        <v>1.7897924341060616</v>
      </c>
      <c r="FD27">
        <f>HLOOKUP(FD$14,גיליון2!$A$1:$C$21,$A27+1,TRUE)</f>
        <v>1</v>
      </c>
      <c r="FE27">
        <f>HLOOKUP(FE$14,גיליון3!$A$1:$C$21,$A27+1,TRUE)</f>
        <v>-1</v>
      </c>
      <c r="FF27">
        <f>HLOOKUP(FF$14,גיליון4!$A$1:$C$21,$A27+1,TRUE)</f>
        <v>0.14285714285714285</v>
      </c>
      <c r="FG27">
        <f t="shared" si="52"/>
        <v>303.19482946995817</v>
      </c>
      <c r="FH27">
        <f t="shared" si="53"/>
        <v>147.19482946995817</v>
      </c>
    </row>
    <row r="28" spans="1:164" x14ac:dyDescent="0.35">
      <c r="A28">
        <v>14</v>
      </c>
      <c r="B28">
        <f>data!A17</f>
        <v>106</v>
      </c>
      <c r="D28">
        <f>HLOOKUP(D$14,גיליון2!$A$1:$C$21,$A28+1,TRUE)</f>
        <v>6</v>
      </c>
      <c r="E28">
        <f>HLOOKUP(E$14,גיליון3!$A$1:$C$21,$A28+1,TRUE)</f>
        <v>-4</v>
      </c>
      <c r="F28">
        <f>HLOOKUP(F$14,גיליון4!$A$1:$C$21,$A28+1,TRUE)</f>
        <v>6</v>
      </c>
      <c r="G28">
        <f t="shared" si="0"/>
        <v>104.90339171320838</v>
      </c>
      <c r="H28">
        <f t="shared" si="1"/>
        <v>1.0966082867916214</v>
      </c>
      <c r="J28">
        <f>HLOOKUP(J$14,גיליון2!$A$1:$C$21,$A28+1,TRUE)</f>
        <v>6</v>
      </c>
      <c r="K28">
        <f>HLOOKUP(K$14,גיליון3!$A$1:$C$21,$A28+1,TRUE)</f>
        <v>-4</v>
      </c>
      <c r="L28">
        <f>HLOOKUP(L$14,גיליון4!$A$1:$C$21,$A28+1,TRUE)</f>
        <v>36</v>
      </c>
      <c r="M28">
        <f t="shared" si="2"/>
        <v>106.29169696647622</v>
      </c>
      <c r="N28">
        <f t="shared" si="3"/>
        <v>0.29169696647622345</v>
      </c>
      <c r="P28">
        <f>HLOOKUP(P$14,גיליון2!$A$1:$C$21,$A28+1,TRUE)</f>
        <v>6</v>
      </c>
      <c r="Q28">
        <f>HLOOKUP(Q$14,גיליון3!$A$1:$C$21,$A28+1,TRUE)</f>
        <v>-4</v>
      </c>
      <c r="R28">
        <f>HLOOKUP(R$14,גיליון4!$A$1:$C$21,$A28+1,TRUE)</f>
        <v>0.16666666666666666</v>
      </c>
      <c r="S28">
        <f t="shared" si="4"/>
        <v>41.278151896864927</v>
      </c>
      <c r="T28">
        <f t="shared" si="5"/>
        <v>64.721848103135073</v>
      </c>
      <c r="V28">
        <f>HLOOKUP(V$14,גיליון2!$A$1:$C$21,$A28+1,TRUE)</f>
        <v>6</v>
      </c>
      <c r="W28">
        <f>HLOOKUP(W$14,גיליון3!$A$1:$C$21,$A28+1,TRUE)</f>
        <v>16</v>
      </c>
      <c r="X28">
        <f>HLOOKUP(X$14,גיליון4!$A$1:$C$21,$A28+1,TRUE)</f>
        <v>6</v>
      </c>
      <c r="Y28">
        <f t="shared" si="6"/>
        <v>130.51624231531025</v>
      </c>
      <c r="Z28">
        <f t="shared" si="7"/>
        <v>24.516242315310251</v>
      </c>
      <c r="AB28">
        <f>HLOOKUP(AB$14,גיליון2!$A$1:$C$21,$A28+1,TRUE)</f>
        <v>6</v>
      </c>
      <c r="AC28">
        <f>HLOOKUP(AC$14,גיליון3!$A$1:$C$21,$A28+1,TRUE)</f>
        <v>16</v>
      </c>
      <c r="AD28">
        <f>HLOOKUP(AD$14,גיליון4!$A$1:$C$21,$A28+1,TRUE)</f>
        <v>36</v>
      </c>
      <c r="AE28">
        <f t="shared" si="8"/>
        <v>109.89966722134912</v>
      </c>
      <c r="AF28">
        <f t="shared" si="9"/>
        <v>3.8996672213491195</v>
      </c>
      <c r="AH28">
        <f>HLOOKUP(AH$14,גיליון2!$A$1:$C$21,$A28+1,TRUE)</f>
        <v>6</v>
      </c>
      <c r="AI28">
        <f>HLOOKUP(AI$14,גיליון3!$A$1:$C$21,$A28+1,TRUE)</f>
        <v>16</v>
      </c>
      <c r="AJ28">
        <f>HLOOKUP(AJ$14,גיליון4!$A$1:$C$21,$A28+1,TRUE)</f>
        <v>0.16666666666666666</v>
      </c>
      <c r="AK28">
        <f t="shared" si="10"/>
        <v>97.239428313458788</v>
      </c>
      <c r="AL28">
        <f t="shared" si="11"/>
        <v>8.760571686541212</v>
      </c>
      <c r="AN28">
        <f>HLOOKUP(AN$14,גיליון2!$A$1:$C$21,$A28+1,TRUE)</f>
        <v>6</v>
      </c>
      <c r="AO28">
        <f>HLOOKUP(AO$14,גיליון3!$A$1:$C$21,$A28+1,TRUE)</f>
        <v>-0.25</v>
      </c>
      <c r="AP28">
        <f>HLOOKUP(AP$14,גיליון4!$A$1:$C$21,$A28+1,TRUE)</f>
        <v>6</v>
      </c>
      <c r="AQ28">
        <f t="shared" si="12"/>
        <v>131.1485909771157</v>
      </c>
      <c r="AR28">
        <f t="shared" si="13"/>
        <v>25.148590977115703</v>
      </c>
      <c r="AT28">
        <f>HLOOKUP(AT$14,גיליון2!$A$1:$C$21,$A28+1,TRUE)</f>
        <v>6</v>
      </c>
      <c r="AU28">
        <f>HLOOKUP(AU$14,גיליון3!$A$1:$C$21,$A28+1,TRUE)</f>
        <v>-0.25</v>
      </c>
      <c r="AV28">
        <f>HLOOKUP(AV$14,גיליון4!$A$1:$C$21,$A28+1,TRUE)</f>
        <v>36</v>
      </c>
      <c r="AW28">
        <f t="shared" si="14"/>
        <v>109.13434198997081</v>
      </c>
      <c r="AX28">
        <f t="shared" si="15"/>
        <v>3.1343419899708067</v>
      </c>
      <c r="AZ28">
        <f>HLOOKUP(AZ$14,גיליון2!$A$1:$C$21,$A28+1,TRUE)</f>
        <v>6</v>
      </c>
      <c r="BA28">
        <f>HLOOKUP(BA$14,גיליון3!$A$1:$C$21,$A28+1,TRUE)</f>
        <v>-0.25</v>
      </c>
      <c r="BB28">
        <f>HLOOKUP(BB$14,גיליון4!$A$1:$C$21,$A28+1,TRUE)</f>
        <v>0.16666666666666666</v>
      </c>
      <c r="BC28">
        <f t="shared" si="16"/>
        <v>80.796209862000154</v>
      </c>
      <c r="BD28">
        <f t="shared" si="17"/>
        <v>25.203790137999846</v>
      </c>
      <c r="BF28">
        <f>HLOOKUP(BF$14,גיליון2!$A$1:$C$21,$A28+1,TRUE)</f>
        <v>36</v>
      </c>
      <c r="BG28">
        <f>HLOOKUP(BG$14,גיליון3!$A$1:$C$21,$A28+1,TRUE)</f>
        <v>-4</v>
      </c>
      <c r="BH28">
        <f>HLOOKUP(BH$14,גיליון4!$A$1:$C$21,$A28+1,TRUE)</f>
        <v>6</v>
      </c>
      <c r="BI28">
        <f t="shared" si="18"/>
        <v>102.06915444914284</v>
      </c>
      <c r="BJ28">
        <f t="shared" si="19"/>
        <v>3.9308455508571569</v>
      </c>
      <c r="BL28">
        <f>HLOOKUP(BL$14,גיליון2!$A$1:$C$21,$A28+1,TRUE)</f>
        <v>36</v>
      </c>
      <c r="BM28">
        <f>HLOOKUP(BM$14,גיליון3!$A$1:$C$21,$A28+1,TRUE)</f>
        <v>-4</v>
      </c>
      <c r="BN28">
        <f>HLOOKUP(BN$14,גיליון4!$A$1:$C$21,$A28+1,TRUE)</f>
        <v>36</v>
      </c>
      <c r="BO28">
        <f t="shared" si="20"/>
        <v>106.3470027648923</v>
      </c>
      <c r="BP28">
        <f t="shared" si="21"/>
        <v>0.34700276489229509</v>
      </c>
      <c r="BR28">
        <f>HLOOKUP(BR$14,גיליון2!$A$1:$C$21,$A28+1,TRUE)</f>
        <v>36</v>
      </c>
      <c r="BS28">
        <f>HLOOKUP(BS$14,גיליון3!$A$1:$C$21,$A28+1,TRUE)</f>
        <v>-4</v>
      </c>
      <c r="BT28">
        <f>HLOOKUP(BT$14,גיליון4!$A$1:$C$21,$A28+1,TRUE)</f>
        <v>0.16666666666666666</v>
      </c>
      <c r="BU28">
        <f t="shared" si="22"/>
        <v>14.767797968245098</v>
      </c>
      <c r="BV28">
        <f t="shared" si="23"/>
        <v>91.232202031754895</v>
      </c>
      <c r="BX28">
        <f>HLOOKUP(BX$14,גיליון2!$A$1:$C$21,$A28+1,TRUE)</f>
        <v>36</v>
      </c>
      <c r="BY28">
        <f>HLOOKUP(BY$14,גיליון3!$A$1:$C$21,$A28+1,TRUE)</f>
        <v>16</v>
      </c>
      <c r="BZ28">
        <f>HLOOKUP(BZ$14,גיליון4!$A$1:$C$21,$A28+1,TRUE)</f>
        <v>6</v>
      </c>
      <c r="CA28">
        <f t="shared" si="24"/>
        <v>131.44588084194226</v>
      </c>
      <c r="CB28">
        <f t="shared" si="25"/>
        <v>25.445880841942255</v>
      </c>
      <c r="CD28">
        <f>HLOOKUP(CD$14,גיליון2!$A$1:$C$21,$A28+1,TRUE)</f>
        <v>36</v>
      </c>
      <c r="CE28">
        <f>HLOOKUP(CE$14,גיליון3!$A$1:$C$21,$A28+1,TRUE)</f>
        <v>16</v>
      </c>
      <c r="CF28">
        <f>HLOOKUP(CF$14,גיליון4!$A$1:$C$21,$A28+1,TRUE)</f>
        <v>36</v>
      </c>
      <c r="CG28">
        <f t="shared" si="26"/>
        <v>110.03755215738832</v>
      </c>
      <c r="CH28">
        <f t="shared" si="27"/>
        <v>4.0375521573883191</v>
      </c>
      <c r="CJ28">
        <f>HLOOKUP(CJ$14,גיליון2!$A$1:$C$21,$A28+1,TRUE)</f>
        <v>36</v>
      </c>
      <c r="CK28">
        <f>HLOOKUP(CK$14,גיליון3!$A$1:$C$21,$A28+1,TRUE)</f>
        <v>16</v>
      </c>
      <c r="CL28">
        <f>HLOOKUP(CL$14,גיליון4!$A$1:$C$21,$A28+1,TRUE)</f>
        <v>0.16666666666666666</v>
      </c>
      <c r="CM28">
        <f t="shared" si="28"/>
        <v>96.140924959688974</v>
      </c>
      <c r="CN28">
        <f t="shared" si="29"/>
        <v>9.8590750403110263</v>
      </c>
      <c r="CP28">
        <f>HLOOKUP(CP$14,גיליון2!$A$1:$C$21,$A28+1,TRUE)</f>
        <v>36</v>
      </c>
      <c r="CQ28">
        <f>HLOOKUP(CQ$14,גיליון3!$A$1:$C$21,$A28+1,TRUE)</f>
        <v>-0.25</v>
      </c>
      <c r="CR28">
        <f>HLOOKUP(CR$14,גיליון4!$A$1:$C$21,$A28+1,TRUE)</f>
        <v>6</v>
      </c>
      <c r="CS28">
        <f t="shared" si="30"/>
        <v>127.77745507664213</v>
      </c>
      <c r="CT28">
        <f t="shared" si="31"/>
        <v>21.777455076642127</v>
      </c>
      <c r="CV28">
        <f>HLOOKUP(CV$14,גיליון2!$A$1:$C$21,$A28+1,TRUE)</f>
        <v>36</v>
      </c>
      <c r="CW28">
        <f>HLOOKUP(CW$14,גיליון3!$A$1:$C$21,$A28+1,TRUE)</f>
        <v>-0.25</v>
      </c>
      <c r="CX28">
        <f>HLOOKUP(CX$14,גיליון4!$A$1:$C$21,$A28+1,TRUE)</f>
        <v>36</v>
      </c>
      <c r="CY28">
        <f t="shared" si="32"/>
        <v>109.39444083442559</v>
      </c>
      <c r="CZ28">
        <f t="shared" si="33"/>
        <v>3.3944408344255947</v>
      </c>
      <c r="DB28">
        <f>HLOOKUP(DB$14,גיליון2!$A$1:$C$21,$A28+1,TRUE)</f>
        <v>36</v>
      </c>
      <c r="DC28">
        <f>HLOOKUP(DC$14,גיליון3!$A$1:$C$21,$A28+1,TRUE)</f>
        <v>-0.25</v>
      </c>
      <c r="DD28">
        <f>HLOOKUP(DD$14,גיליון4!$A$1:$C$21,$A28+1,TRUE)</f>
        <v>0.16666666666666666</v>
      </c>
      <c r="DE28">
        <f t="shared" si="34"/>
        <v>53.826563744477397</v>
      </c>
      <c r="DF28">
        <f t="shared" si="35"/>
        <v>52.173436255522603</v>
      </c>
      <c r="DH28">
        <f>HLOOKUP(DH$14,גיליון2!$A$1:$C$21,$A28+1,TRUE)</f>
        <v>0.16666666666666666</v>
      </c>
      <c r="DI28">
        <f>HLOOKUP(DI$14,גיליון3!$A$1:$C$21,$A28+1,TRUE)</f>
        <v>-4</v>
      </c>
      <c r="DJ28">
        <f>HLOOKUP(DJ$14,גיליון4!$A$1:$C$21,$A28+1,TRUE)</f>
        <v>6</v>
      </c>
      <c r="DK28">
        <f t="shared" si="36"/>
        <v>99.25774803390587</v>
      </c>
      <c r="DL28">
        <f t="shared" si="37"/>
        <v>6.7422519660941305</v>
      </c>
      <c r="DN28">
        <f>HLOOKUP(DN$14,גיליון2!$A$1:$C$21,$A28+1,TRUE)</f>
        <v>0.16666666666666666</v>
      </c>
      <c r="DO28">
        <f>HLOOKUP(DO$14,גיליון3!$A$1:$C$21,$A28+1,TRUE)</f>
        <v>-4</v>
      </c>
      <c r="DP28">
        <f>HLOOKUP(DP$14,גיליון4!$A$1:$C$21,$A28+1,TRUE)</f>
        <v>36</v>
      </c>
      <c r="DQ28">
        <f t="shared" si="38"/>
        <v>105.8105628701144</v>
      </c>
      <c r="DR28">
        <f t="shared" si="39"/>
        <v>0.18943712988560435</v>
      </c>
      <c r="DT28">
        <f>HLOOKUP(DT$14,גיליון2!$A$1:$C$21,$A28+1,TRUE)</f>
        <v>0.16666666666666666</v>
      </c>
      <c r="DU28">
        <f>HLOOKUP(DU$14,גיליון3!$A$1:$C$21,$A28+1,TRUE)</f>
        <v>-4</v>
      </c>
      <c r="DV28">
        <f>HLOOKUP(DV$14,גיליון4!$A$1:$C$21,$A28+1,TRUE)</f>
        <v>0.16666666666666666</v>
      </c>
      <c r="DW28">
        <f t="shared" si="40"/>
        <v>48.307449996500011</v>
      </c>
      <c r="DX28">
        <f t="shared" si="41"/>
        <v>57.692550003499989</v>
      </c>
      <c r="DZ28">
        <f>HLOOKUP(DZ$14,גיליון2!$A$1:$C$21,$A28+1,TRUE)</f>
        <v>0.16666666666666666</v>
      </c>
      <c r="EA28">
        <f>HLOOKUP(EA$14,גיליון3!$A$1:$C$21,$A28+1,TRUE)</f>
        <v>16</v>
      </c>
      <c r="EB28">
        <f>HLOOKUP(EB$14,גיליון4!$A$1:$C$21,$A28+1,TRUE)</f>
        <v>6</v>
      </c>
      <c r="EC28">
        <f t="shared" si="42"/>
        <v>114.00315645791309</v>
      </c>
      <c r="ED28">
        <f t="shared" si="43"/>
        <v>8.0031564579130929</v>
      </c>
      <c r="EF28">
        <f>HLOOKUP(EF$14,גיליון2!$A$1:$C$21,$A28+1,TRUE)</f>
        <v>0.16666666666666666</v>
      </c>
      <c r="EG28">
        <f>HLOOKUP(EG$14,גיליון3!$A$1:$C$21,$A28+1,TRUE)</f>
        <v>16</v>
      </c>
      <c r="EH28">
        <f>HLOOKUP(EH$14,גיליון4!$A$1:$C$21,$A28+1,TRUE)</f>
        <v>36</v>
      </c>
      <c r="EI28">
        <f t="shared" si="44"/>
        <v>108.547986288633</v>
      </c>
      <c r="EJ28">
        <f t="shared" si="45"/>
        <v>2.5479862886329983</v>
      </c>
      <c r="EL28">
        <f>HLOOKUP(EL$14,גיליון2!$A$1:$C$21,$A28+1,TRUE)</f>
        <v>0.16666666666666666</v>
      </c>
      <c r="EM28">
        <f>HLOOKUP(EM$14,גיליון3!$A$1:$C$21,$A28+1,TRUE)</f>
        <v>16</v>
      </c>
      <c r="EN28">
        <f>HLOOKUP(EN$14,גיליון4!$A$1:$C$21,$A28+1,TRUE)</f>
        <v>0.16666666666666666</v>
      </c>
      <c r="EO28">
        <f t="shared" si="46"/>
        <v>77.778177712470423</v>
      </c>
      <c r="EP28">
        <f t="shared" si="47"/>
        <v>28.221822287529577</v>
      </c>
      <c r="ER28">
        <f>HLOOKUP(ER$14,גיליון2!$A$1:$C$21,$A28+1,TRUE)</f>
        <v>0.16666666666666666</v>
      </c>
      <c r="ES28">
        <f>HLOOKUP(ES$14,גיליון3!$A$1:$C$21,$A28+1,TRUE)</f>
        <v>-0.25</v>
      </c>
      <c r="ET28">
        <f>HLOOKUP(ET$14,גיליון4!$A$1:$C$21,$A28+1,TRUE)</f>
        <v>6</v>
      </c>
      <c r="EU28">
        <f t="shared" si="48"/>
        <v>115.67056535317626</v>
      </c>
      <c r="EV28">
        <f t="shared" si="49"/>
        <v>9.6705653531762579</v>
      </c>
      <c r="EX28">
        <f>HLOOKUP(EX$14,גיליון2!$A$1:$C$21,$A28+1,TRUE)</f>
        <v>0.16666666666666666</v>
      </c>
      <c r="EY28">
        <f>HLOOKUP(EY$14,גיליון3!$A$1:$C$21,$A28+1,TRUE)</f>
        <v>-0.25</v>
      </c>
      <c r="EZ28">
        <f>HLOOKUP(EZ$14,גיליון4!$A$1:$C$21,$A28+1,TRUE)</f>
        <v>36</v>
      </c>
      <c r="FA28">
        <f t="shared" si="50"/>
        <v>109.12766200219701</v>
      </c>
      <c r="FB28">
        <f t="shared" si="51"/>
        <v>3.1276620021970132</v>
      </c>
      <c r="FD28">
        <f>HLOOKUP(FD$14,גיליון2!$A$1:$C$21,$A28+1,TRUE)</f>
        <v>0.16666666666666666</v>
      </c>
      <c r="FE28">
        <f>HLOOKUP(FE$14,גיליון3!$A$1:$C$21,$A28+1,TRUE)</f>
        <v>-0.25</v>
      </c>
      <c r="FF28">
        <f>HLOOKUP(FF$14,גיליון4!$A$1:$C$21,$A28+1,TRUE)</f>
        <v>0.16666666666666666</v>
      </c>
      <c r="FG28">
        <f t="shared" si="52"/>
        <v>57.715303598759689</v>
      </c>
      <c r="FH28">
        <f t="shared" si="53"/>
        <v>48.284696401240311</v>
      </c>
    </row>
    <row r="29" spans="1:164" x14ac:dyDescent="0.35">
      <c r="A29">
        <v>15</v>
      </c>
      <c r="B29">
        <f>data!A18</f>
        <v>7</v>
      </c>
      <c r="D29">
        <f>HLOOKUP(D$14,גיליון2!$A$1:$C$21,$A29+1,TRUE)</f>
        <v>8</v>
      </c>
      <c r="E29">
        <f>HLOOKUP(E$14,גיליון3!$A$1:$C$21,$A29+1,TRUE)</f>
        <v>3</v>
      </c>
      <c r="F29">
        <f>HLOOKUP(F$14,גיליון4!$A$1:$C$21,$A29+1,TRUE)</f>
        <v>-1</v>
      </c>
      <c r="G29">
        <f t="shared" si="0"/>
        <v>32.00019019886642</v>
      </c>
      <c r="H29">
        <f t="shared" si="1"/>
        <v>25.00019019886642</v>
      </c>
      <c r="J29">
        <f>HLOOKUP(J$14,גיליון2!$A$1:$C$21,$A29+1,TRUE)</f>
        <v>8</v>
      </c>
      <c r="K29">
        <f>HLOOKUP(K$14,גיליון3!$A$1:$C$21,$A29+1,TRUE)</f>
        <v>3</v>
      </c>
      <c r="L29">
        <f>HLOOKUP(L$14,גיליון4!$A$1:$C$21,$A29+1,TRUE)</f>
        <v>1</v>
      </c>
      <c r="M29">
        <f t="shared" si="2"/>
        <v>5.6531659850417082</v>
      </c>
      <c r="N29">
        <f t="shared" si="3"/>
        <v>1.3468340149582918</v>
      </c>
      <c r="P29">
        <f>HLOOKUP(P$14,גיליון2!$A$1:$C$21,$A29+1,TRUE)</f>
        <v>8</v>
      </c>
      <c r="Q29">
        <f>HLOOKUP(Q$14,גיליון3!$A$1:$C$21,$A29+1,TRUE)</f>
        <v>3</v>
      </c>
      <c r="R29">
        <f>HLOOKUP(R$14,גיליון4!$A$1:$C$21,$A29+1,TRUE)</f>
        <v>-1</v>
      </c>
      <c r="S29">
        <f t="shared" si="4"/>
        <v>80.514570923668799</v>
      </c>
      <c r="T29">
        <f t="shared" si="5"/>
        <v>73.514570923668799</v>
      </c>
      <c r="V29">
        <f>HLOOKUP(V$14,גיליון2!$A$1:$C$21,$A29+1,TRUE)</f>
        <v>8</v>
      </c>
      <c r="W29">
        <f>HLOOKUP(W$14,גיליון3!$A$1:$C$21,$A29+1,TRUE)</f>
        <v>9</v>
      </c>
      <c r="X29">
        <f>HLOOKUP(X$14,גיליון4!$A$1:$C$21,$A29+1,TRUE)</f>
        <v>-1</v>
      </c>
      <c r="Y29">
        <f t="shared" si="6"/>
        <v>-1.5897539982908455</v>
      </c>
      <c r="Z29">
        <f t="shared" si="7"/>
        <v>8.5897539982908455</v>
      </c>
      <c r="AB29">
        <f>HLOOKUP(AB$14,גיליון2!$A$1:$C$21,$A29+1,TRUE)</f>
        <v>8</v>
      </c>
      <c r="AC29">
        <f>HLOOKUP(AC$14,גיליון3!$A$1:$C$21,$A29+1,TRUE)</f>
        <v>9</v>
      </c>
      <c r="AD29">
        <f>HLOOKUP(AD$14,גיליון4!$A$1:$C$21,$A29+1,TRUE)</f>
        <v>1</v>
      </c>
      <c r="AE29">
        <f t="shared" si="8"/>
        <v>1.0769604589083999</v>
      </c>
      <c r="AF29">
        <f t="shared" si="9"/>
        <v>5.9230395410916001</v>
      </c>
      <c r="AH29">
        <f>HLOOKUP(AH$14,גיליון2!$A$1:$C$21,$A29+1,TRUE)</f>
        <v>8</v>
      </c>
      <c r="AI29">
        <f>HLOOKUP(AI$14,גיליון3!$A$1:$C$21,$A29+1,TRUE)</f>
        <v>9</v>
      </c>
      <c r="AJ29">
        <f>HLOOKUP(AJ$14,גיליון4!$A$1:$C$21,$A29+1,TRUE)</f>
        <v>-1</v>
      </c>
      <c r="AK29">
        <f t="shared" si="10"/>
        <v>24.187177018556312</v>
      </c>
      <c r="AL29">
        <f t="shared" si="11"/>
        <v>17.187177018556312</v>
      </c>
      <c r="AN29">
        <f>HLOOKUP(AN$14,גיליון2!$A$1:$C$21,$A29+1,TRUE)</f>
        <v>8</v>
      </c>
      <c r="AO29">
        <f>HLOOKUP(AO$14,גיליון3!$A$1:$C$21,$A29+1,TRUE)</f>
        <v>0.33333333333333331</v>
      </c>
      <c r="AP29">
        <f>HLOOKUP(AP$14,גיליון4!$A$1:$C$21,$A29+1,TRUE)</f>
        <v>-1</v>
      </c>
      <c r="AQ29">
        <f t="shared" si="12"/>
        <v>-4.1712692855960256</v>
      </c>
      <c r="AR29">
        <f t="shared" si="13"/>
        <v>11.171269285596026</v>
      </c>
      <c r="AT29">
        <f>HLOOKUP(AT$14,גיליון2!$A$1:$C$21,$A29+1,TRUE)</f>
        <v>8</v>
      </c>
      <c r="AU29">
        <f>HLOOKUP(AU$14,גיליון3!$A$1:$C$21,$A29+1,TRUE)</f>
        <v>0.33333333333333331</v>
      </c>
      <c r="AV29">
        <f>HLOOKUP(AV$14,גיליון4!$A$1:$C$21,$A29+1,TRUE)</f>
        <v>1</v>
      </c>
      <c r="AW29">
        <f t="shared" si="14"/>
        <v>2.4824471011161582</v>
      </c>
      <c r="AX29">
        <f t="shared" si="15"/>
        <v>4.5175528988838423</v>
      </c>
      <c r="AZ29">
        <f>HLOOKUP(AZ$14,גיליון2!$A$1:$C$21,$A29+1,TRUE)</f>
        <v>8</v>
      </c>
      <c r="BA29">
        <f>HLOOKUP(BA$14,גיליון3!$A$1:$C$21,$A29+1,TRUE)</f>
        <v>0.33333333333333331</v>
      </c>
      <c r="BB29">
        <f>HLOOKUP(BB$14,גיליון4!$A$1:$C$21,$A29+1,TRUE)</f>
        <v>-1</v>
      </c>
      <c r="BC29">
        <f t="shared" si="16"/>
        <v>32.561763768062676</v>
      </c>
      <c r="BD29">
        <f t="shared" si="17"/>
        <v>25.561763768062676</v>
      </c>
      <c r="BF29">
        <f>HLOOKUP(BF$14,גיליון2!$A$1:$C$21,$A29+1,TRUE)</f>
        <v>64</v>
      </c>
      <c r="BG29">
        <f>HLOOKUP(BG$14,גיליון3!$A$1:$C$21,$A29+1,TRUE)</f>
        <v>3</v>
      </c>
      <c r="BH29">
        <f>HLOOKUP(BH$14,גיליון4!$A$1:$C$21,$A29+1,TRUE)</f>
        <v>-1</v>
      </c>
      <c r="BI29">
        <f t="shared" si="18"/>
        <v>19.838872240843585</v>
      </c>
      <c r="BJ29">
        <f t="shared" si="19"/>
        <v>12.838872240843585</v>
      </c>
      <c r="BL29">
        <f>HLOOKUP(BL$14,גיליון2!$A$1:$C$21,$A29+1,TRUE)</f>
        <v>64</v>
      </c>
      <c r="BM29">
        <f>HLOOKUP(BM$14,גיליון3!$A$1:$C$21,$A29+1,TRUE)</f>
        <v>3</v>
      </c>
      <c r="BN29">
        <f>HLOOKUP(BN$14,גיליון4!$A$1:$C$21,$A29+1,TRUE)</f>
        <v>1</v>
      </c>
      <c r="BO29">
        <f t="shared" si="20"/>
        <v>5.488118709998675</v>
      </c>
      <c r="BP29">
        <f t="shared" si="21"/>
        <v>1.511881290001325</v>
      </c>
      <c r="BR29">
        <f>HLOOKUP(BR$14,גיליון2!$A$1:$C$21,$A29+1,TRUE)</f>
        <v>64</v>
      </c>
      <c r="BS29">
        <f>HLOOKUP(BS$14,גיליון3!$A$1:$C$21,$A29+1,TRUE)</f>
        <v>3</v>
      </c>
      <c r="BT29">
        <f>HLOOKUP(BT$14,גיליון4!$A$1:$C$21,$A29+1,TRUE)</f>
        <v>-1</v>
      </c>
      <c r="BU29">
        <f t="shared" si="22"/>
        <v>61.998389014743239</v>
      </c>
      <c r="BV29">
        <f t="shared" si="23"/>
        <v>54.998389014743239</v>
      </c>
      <c r="BX29">
        <f>HLOOKUP(BX$14,גיליון2!$A$1:$C$21,$A29+1,TRUE)</f>
        <v>64</v>
      </c>
      <c r="BY29">
        <f>HLOOKUP(BY$14,גיליון3!$A$1:$C$21,$A29+1,TRUE)</f>
        <v>9</v>
      </c>
      <c r="BZ29">
        <f>HLOOKUP(BZ$14,גיליון4!$A$1:$C$21,$A29+1,TRUE)</f>
        <v>-1</v>
      </c>
      <c r="CA29">
        <f t="shared" si="24"/>
        <v>-10.280561668812101</v>
      </c>
      <c r="CB29">
        <f t="shared" si="25"/>
        <v>17.280561668812101</v>
      </c>
      <c r="CD29">
        <f>HLOOKUP(CD$14,גיליון2!$A$1:$C$21,$A29+1,TRUE)</f>
        <v>64</v>
      </c>
      <c r="CE29">
        <f>HLOOKUP(CE$14,גיליון3!$A$1:$C$21,$A29+1,TRUE)</f>
        <v>9</v>
      </c>
      <c r="CF29">
        <f>HLOOKUP(CF$14,גיליון4!$A$1:$C$21,$A29+1,TRUE)</f>
        <v>1</v>
      </c>
      <c r="CG29">
        <f t="shared" si="26"/>
        <v>1.1439716300507814</v>
      </c>
      <c r="CH29">
        <f t="shared" si="27"/>
        <v>5.8560283699492182</v>
      </c>
      <c r="CJ29">
        <f>HLOOKUP(CJ$14,גיליון2!$A$1:$C$21,$A29+1,TRUE)</f>
        <v>64</v>
      </c>
      <c r="CK29">
        <f>HLOOKUP(CK$14,גיליון3!$A$1:$C$21,$A29+1,TRUE)</f>
        <v>9</v>
      </c>
      <c r="CL29">
        <f>HLOOKUP(CL$14,גיליון4!$A$1:$C$21,$A29+1,TRUE)</f>
        <v>-1</v>
      </c>
      <c r="CM29">
        <f t="shared" si="28"/>
        <v>-2.1449451099594228</v>
      </c>
      <c r="CN29">
        <f t="shared" si="29"/>
        <v>9.1449451099594228</v>
      </c>
      <c r="CP29">
        <f>HLOOKUP(CP$14,גיליון2!$A$1:$C$21,$A29+1,TRUE)</f>
        <v>64</v>
      </c>
      <c r="CQ29">
        <f>HLOOKUP(CQ$14,גיליון3!$A$1:$C$21,$A29+1,TRUE)</f>
        <v>0.33333333333333331</v>
      </c>
      <c r="CR29">
        <f>HLOOKUP(CR$14,גיליון4!$A$1:$C$21,$A29+1,TRUE)</f>
        <v>-1</v>
      </c>
      <c r="CS29">
        <f t="shared" si="30"/>
        <v>-14.600871970248384</v>
      </c>
      <c r="CT29">
        <f t="shared" si="31"/>
        <v>21.600871970248384</v>
      </c>
      <c r="CV29">
        <f>HLOOKUP(CV$14,גיליון2!$A$1:$C$21,$A29+1,TRUE)</f>
        <v>64</v>
      </c>
      <c r="CW29">
        <f>HLOOKUP(CW$14,גיליון3!$A$1:$C$21,$A29+1,TRUE)</f>
        <v>0.33333333333333331</v>
      </c>
      <c r="CX29">
        <f>HLOOKUP(CX$14,גיליון4!$A$1:$C$21,$A29+1,TRUE)</f>
        <v>1</v>
      </c>
      <c r="CY29">
        <f t="shared" si="32"/>
        <v>2.5706642987760526</v>
      </c>
      <c r="CZ29">
        <f t="shared" si="33"/>
        <v>4.4293357012239474</v>
      </c>
      <c r="DB29">
        <f>HLOOKUP(DB$14,גיליון2!$A$1:$C$21,$A29+1,TRUE)</f>
        <v>64</v>
      </c>
      <c r="DC29">
        <f>HLOOKUP(DC$14,גיליון3!$A$1:$C$21,$A29+1,TRUE)</f>
        <v>0.33333333333333331</v>
      </c>
      <c r="DD29">
        <f>HLOOKUP(DD$14,גיליון4!$A$1:$C$21,$A29+1,TRUE)</f>
        <v>-1</v>
      </c>
      <c r="DE29">
        <f t="shared" si="34"/>
        <v>13.112359712942968</v>
      </c>
      <c r="DF29">
        <f t="shared" si="35"/>
        <v>6.1123597129429683</v>
      </c>
      <c r="DH29">
        <f>HLOOKUP(DH$14,גיליון2!$A$1:$C$21,$A29+1,TRUE)</f>
        <v>0.125</v>
      </c>
      <c r="DI29">
        <f>HLOOKUP(DI$14,גיליון3!$A$1:$C$21,$A29+1,TRUE)</f>
        <v>3</v>
      </c>
      <c r="DJ29">
        <f>HLOOKUP(DJ$14,גיליון4!$A$1:$C$21,$A29+1,TRUE)</f>
        <v>-1</v>
      </c>
      <c r="DK29">
        <f t="shared" si="36"/>
        <v>11.448543040694009</v>
      </c>
      <c r="DL29">
        <f t="shared" si="37"/>
        <v>4.448543040694009</v>
      </c>
      <c r="DN29">
        <f>HLOOKUP(DN$14,גיליון2!$A$1:$C$21,$A29+1,TRUE)</f>
        <v>0.125</v>
      </c>
      <c r="DO29">
        <f>HLOOKUP(DO$14,גיליון3!$A$1:$C$21,$A29+1,TRUE)</f>
        <v>3</v>
      </c>
      <c r="DP29">
        <f>HLOOKUP(DP$14,גיליון4!$A$1:$C$21,$A29+1,TRUE)</f>
        <v>1</v>
      </c>
      <c r="DQ29">
        <f t="shared" si="38"/>
        <v>7.1745672612083524</v>
      </c>
      <c r="DR29">
        <f t="shared" si="39"/>
        <v>0.17456726120835242</v>
      </c>
      <c r="DT29">
        <f>HLOOKUP(DT$14,גיליון2!$A$1:$C$21,$A29+1,TRUE)</f>
        <v>0.125</v>
      </c>
      <c r="DU29">
        <f>HLOOKUP(DU$14,גיליון3!$A$1:$C$21,$A29+1,TRUE)</f>
        <v>3</v>
      </c>
      <c r="DV29">
        <f>HLOOKUP(DV$14,גיליון4!$A$1:$C$21,$A29+1,TRUE)</f>
        <v>-1</v>
      </c>
      <c r="DW29">
        <f t="shared" si="40"/>
        <v>-6.5899302401510056</v>
      </c>
      <c r="DX29">
        <f t="shared" si="41"/>
        <v>13.589930240151006</v>
      </c>
      <c r="DZ29">
        <f>HLOOKUP(DZ$14,גיליון2!$A$1:$C$21,$A29+1,TRUE)</f>
        <v>0.125</v>
      </c>
      <c r="EA29">
        <f>HLOOKUP(EA$14,גיליון3!$A$1:$C$21,$A29+1,TRUE)</f>
        <v>9</v>
      </c>
      <c r="EB29">
        <f>HLOOKUP(EB$14,גיליון4!$A$1:$C$21,$A29+1,TRUE)</f>
        <v>-1</v>
      </c>
      <c r="EC29">
        <f t="shared" si="42"/>
        <v>-1.573834313548625</v>
      </c>
      <c r="ED29">
        <f t="shared" si="43"/>
        <v>8.573834313548625</v>
      </c>
      <c r="EF29">
        <f>HLOOKUP(EF$14,גיליון2!$A$1:$C$21,$A29+1,TRUE)</f>
        <v>0.125</v>
      </c>
      <c r="EG29">
        <f>HLOOKUP(EG$14,גיליון3!$A$1:$C$21,$A29+1,TRUE)</f>
        <v>9</v>
      </c>
      <c r="EH29">
        <f>HLOOKUP(EH$14,גיליון4!$A$1:$C$21,$A29+1,TRUE)</f>
        <v>1</v>
      </c>
      <c r="EI29">
        <f t="shared" si="44"/>
        <v>3.4853877538652731</v>
      </c>
      <c r="EJ29">
        <f t="shared" si="45"/>
        <v>3.5146122461347269</v>
      </c>
      <c r="EL29">
        <f>HLOOKUP(EL$14,גיליון2!$A$1:$C$21,$A29+1,TRUE)</f>
        <v>0.125</v>
      </c>
      <c r="EM29">
        <f>HLOOKUP(EM$14,גיליון3!$A$1:$C$21,$A29+1,TRUE)</f>
        <v>9</v>
      </c>
      <c r="EN29">
        <f>HLOOKUP(EN$14,גיליון4!$A$1:$C$21,$A29+1,TRUE)</f>
        <v>-1</v>
      </c>
      <c r="EO29">
        <f t="shared" si="46"/>
        <v>-6.460490584487367</v>
      </c>
      <c r="EP29">
        <f t="shared" si="47"/>
        <v>13.460490584487367</v>
      </c>
      <c r="ER29">
        <f>HLOOKUP(ER$14,גיליון2!$A$1:$C$21,$A29+1,TRUE)</f>
        <v>0.125</v>
      </c>
      <c r="ES29">
        <f>HLOOKUP(ES$14,גיליון3!$A$1:$C$21,$A29+1,TRUE)</f>
        <v>0.33333333333333331</v>
      </c>
      <c r="ET29">
        <f>HLOOKUP(ET$14,גיליון4!$A$1:$C$21,$A29+1,TRUE)</f>
        <v>-1</v>
      </c>
      <c r="EU29">
        <f t="shared" si="48"/>
        <v>-1.3068874204583718</v>
      </c>
      <c r="EV29">
        <f t="shared" si="49"/>
        <v>8.3068874204583718</v>
      </c>
      <c r="EX29">
        <f>HLOOKUP(EX$14,גיליון2!$A$1:$C$21,$A29+1,TRUE)</f>
        <v>0.125</v>
      </c>
      <c r="EY29">
        <f>HLOOKUP(EY$14,גיליון3!$A$1:$C$21,$A29+1,TRUE)</f>
        <v>0.33333333333333331</v>
      </c>
      <c r="EZ29">
        <f>HLOOKUP(EZ$14,גיליון4!$A$1:$C$21,$A29+1,TRUE)</f>
        <v>1</v>
      </c>
      <c r="FA29">
        <f t="shared" si="50"/>
        <v>5.6848003033342378</v>
      </c>
      <c r="FB29">
        <f t="shared" si="51"/>
        <v>1.3151996966657622</v>
      </c>
      <c r="FD29">
        <f>HLOOKUP(FD$14,גיליון2!$A$1:$C$21,$A29+1,TRUE)</f>
        <v>0.125</v>
      </c>
      <c r="FE29">
        <f>HLOOKUP(FE$14,גיליון3!$A$1:$C$21,$A29+1,TRUE)</f>
        <v>0.33333333333333331</v>
      </c>
      <c r="FF29">
        <f>HLOOKUP(FF$14,גיליון4!$A$1:$C$21,$A29+1,TRUE)</f>
        <v>-1</v>
      </c>
      <c r="FG29">
        <f t="shared" si="52"/>
        <v>-12.314084569892628</v>
      </c>
      <c r="FH29">
        <f t="shared" si="53"/>
        <v>19.314084569892628</v>
      </c>
    </row>
    <row r="30" spans="1:164" x14ac:dyDescent="0.35">
      <c r="A30">
        <v>16</v>
      </c>
      <c r="B30">
        <f>data!A19</f>
        <v>197</v>
      </c>
      <c r="D30">
        <f>HLOOKUP(D$14,גיליון2!$A$1:$C$21,$A30+1,TRUE)</f>
        <v>6</v>
      </c>
      <c r="E30">
        <f>HLOOKUP(E$14,גיליון3!$A$1:$C$21,$A30+1,TRUE)</f>
        <v>3</v>
      </c>
      <c r="F30">
        <f>HLOOKUP(F$14,גיליון4!$A$1:$C$21,$A30+1,TRUE)</f>
        <v>8</v>
      </c>
      <c r="G30">
        <f t="shared" si="0"/>
        <v>195.40825513914962</v>
      </c>
      <c r="H30">
        <f t="shared" si="1"/>
        <v>1.5917448608503832</v>
      </c>
      <c r="J30">
        <f>HLOOKUP(J$14,גיליון2!$A$1:$C$21,$A30+1,TRUE)</f>
        <v>6</v>
      </c>
      <c r="K30">
        <f>HLOOKUP(K$14,גיליון3!$A$1:$C$21,$A30+1,TRUE)</f>
        <v>3</v>
      </c>
      <c r="L30">
        <f>HLOOKUP(L$14,גיליון4!$A$1:$C$21,$A30+1,TRUE)</f>
        <v>64</v>
      </c>
      <c r="M30">
        <f t="shared" si="2"/>
        <v>198.81989288626491</v>
      </c>
      <c r="N30">
        <f t="shared" si="3"/>
        <v>1.8198928862649097</v>
      </c>
      <c r="P30">
        <f>HLOOKUP(P$14,גיליון2!$A$1:$C$21,$A30+1,TRUE)</f>
        <v>6</v>
      </c>
      <c r="Q30">
        <f>HLOOKUP(Q$14,גיליון3!$A$1:$C$21,$A30+1,TRUE)</f>
        <v>3</v>
      </c>
      <c r="R30">
        <f>HLOOKUP(R$14,גיליון4!$A$1:$C$21,$A30+1,TRUE)</f>
        <v>0.125</v>
      </c>
      <c r="S30">
        <f t="shared" si="4"/>
        <v>121.58599836509404</v>
      </c>
      <c r="T30">
        <f t="shared" si="5"/>
        <v>75.414001634905958</v>
      </c>
      <c r="V30">
        <f>HLOOKUP(V$14,גיליון2!$A$1:$C$21,$A30+1,TRUE)</f>
        <v>6</v>
      </c>
      <c r="W30">
        <f>HLOOKUP(W$14,גיליון3!$A$1:$C$21,$A30+1,TRUE)</f>
        <v>9</v>
      </c>
      <c r="X30">
        <f>HLOOKUP(X$14,גיליון4!$A$1:$C$21,$A30+1,TRUE)</f>
        <v>8</v>
      </c>
      <c r="Y30">
        <f t="shared" si="6"/>
        <v>169.37739679613082</v>
      </c>
      <c r="Z30">
        <f t="shared" si="7"/>
        <v>27.622603203869176</v>
      </c>
      <c r="AB30">
        <f>HLOOKUP(AB$14,גיליון2!$A$1:$C$21,$A30+1,TRUE)</f>
        <v>6</v>
      </c>
      <c r="AC30">
        <f>HLOOKUP(AC$14,גיליון3!$A$1:$C$21,$A30+1,TRUE)</f>
        <v>9</v>
      </c>
      <c r="AD30">
        <f>HLOOKUP(AD$14,גיליון4!$A$1:$C$21,$A30+1,TRUE)</f>
        <v>64</v>
      </c>
      <c r="AE30">
        <f t="shared" si="8"/>
        <v>195.98798164257076</v>
      </c>
      <c r="AF30">
        <f t="shared" si="9"/>
        <v>1.0120183574292412</v>
      </c>
      <c r="AH30">
        <f>HLOOKUP(AH$14,גיליון2!$A$1:$C$21,$A30+1,TRUE)</f>
        <v>6</v>
      </c>
      <c r="AI30">
        <f>HLOOKUP(AI$14,גיליון3!$A$1:$C$21,$A30+1,TRUE)</f>
        <v>9</v>
      </c>
      <c r="AJ30">
        <f>HLOOKUP(AJ$14,גיליון4!$A$1:$C$21,$A30+1,TRUE)</f>
        <v>0.125</v>
      </c>
      <c r="AK30">
        <f t="shared" si="10"/>
        <v>79.609198960323042</v>
      </c>
      <c r="AL30">
        <f t="shared" si="11"/>
        <v>117.39080103967696</v>
      </c>
      <c r="AN30">
        <f>HLOOKUP(AN$14,גיליון2!$A$1:$C$21,$A30+1,TRUE)</f>
        <v>6</v>
      </c>
      <c r="AO30">
        <f>HLOOKUP(AO$14,גיליון3!$A$1:$C$21,$A30+1,TRUE)</f>
        <v>0.33333333333333331</v>
      </c>
      <c r="AP30">
        <f>HLOOKUP(AP$14,גיליון4!$A$1:$C$21,$A30+1,TRUE)</f>
        <v>8</v>
      </c>
      <c r="AQ30">
        <f t="shared" si="12"/>
        <v>166.30985784431073</v>
      </c>
      <c r="AR30">
        <f t="shared" si="13"/>
        <v>30.690142155689273</v>
      </c>
      <c r="AT30">
        <f>HLOOKUP(AT$14,גיליון2!$A$1:$C$21,$A30+1,TRUE)</f>
        <v>6</v>
      </c>
      <c r="AU30">
        <f>HLOOKUP(AU$14,גיליון3!$A$1:$C$21,$A30+1,TRUE)</f>
        <v>0.33333333333333331</v>
      </c>
      <c r="AV30">
        <f>HLOOKUP(AV$14,גיליון4!$A$1:$C$21,$A30+1,TRUE)</f>
        <v>64</v>
      </c>
      <c r="AW30">
        <f t="shared" si="14"/>
        <v>197.69554413831614</v>
      </c>
      <c r="AX30">
        <f t="shared" si="15"/>
        <v>0.69554413831613715</v>
      </c>
      <c r="AZ30">
        <f>HLOOKUP(AZ$14,גיליון2!$A$1:$C$21,$A30+1,TRUE)</f>
        <v>6</v>
      </c>
      <c r="BA30">
        <f>HLOOKUP(BA$14,גיליון3!$A$1:$C$21,$A30+1,TRUE)</f>
        <v>0.33333333333333331</v>
      </c>
      <c r="BB30">
        <f>HLOOKUP(BB$14,גיליון4!$A$1:$C$21,$A30+1,TRUE)</f>
        <v>0.125</v>
      </c>
      <c r="BC30">
        <f t="shared" si="16"/>
        <v>66.857003013754664</v>
      </c>
      <c r="BD30">
        <f t="shared" si="17"/>
        <v>130.14299698624535</v>
      </c>
      <c r="BF30">
        <f>HLOOKUP(BF$14,גיליון2!$A$1:$C$21,$A30+1,TRUE)</f>
        <v>36</v>
      </c>
      <c r="BG30">
        <f>HLOOKUP(BG$14,גיליון3!$A$1:$C$21,$A30+1,TRUE)</f>
        <v>3</v>
      </c>
      <c r="BH30">
        <f>HLOOKUP(BH$14,גיליון4!$A$1:$C$21,$A30+1,TRUE)</f>
        <v>8</v>
      </c>
      <c r="BI30">
        <f t="shared" si="18"/>
        <v>190.92454261251422</v>
      </c>
      <c r="BJ30">
        <f t="shared" si="19"/>
        <v>6.075457387485784</v>
      </c>
      <c r="BL30">
        <f>HLOOKUP(BL$14,גיליון2!$A$1:$C$21,$A30+1,TRUE)</f>
        <v>36</v>
      </c>
      <c r="BM30">
        <f>HLOOKUP(BM$14,גיליון3!$A$1:$C$21,$A30+1,TRUE)</f>
        <v>3</v>
      </c>
      <c r="BN30">
        <f>HLOOKUP(BN$14,גיליון4!$A$1:$C$21,$A30+1,TRUE)</f>
        <v>64</v>
      </c>
      <c r="BO30">
        <f t="shared" si="20"/>
        <v>198.79800852282318</v>
      </c>
      <c r="BP30">
        <f t="shared" si="21"/>
        <v>1.7980085228231815</v>
      </c>
      <c r="BR30">
        <f>HLOOKUP(BR$14,גיליון2!$A$1:$C$21,$A30+1,TRUE)</f>
        <v>36</v>
      </c>
      <c r="BS30">
        <f>HLOOKUP(BS$14,גיליון3!$A$1:$C$21,$A30+1,TRUE)</f>
        <v>3</v>
      </c>
      <c r="BT30">
        <f>HLOOKUP(BT$14,גיליון4!$A$1:$C$21,$A30+1,TRUE)</f>
        <v>0.125</v>
      </c>
      <c r="BU30">
        <f t="shared" si="22"/>
        <v>89.040550176512028</v>
      </c>
      <c r="BV30">
        <f t="shared" si="23"/>
        <v>107.95944982348797</v>
      </c>
      <c r="BX30">
        <f>HLOOKUP(BX$14,גיליון2!$A$1:$C$21,$A30+1,TRUE)</f>
        <v>36</v>
      </c>
      <c r="BY30">
        <f>HLOOKUP(BY$14,גיליון3!$A$1:$C$21,$A30+1,TRUE)</f>
        <v>9</v>
      </c>
      <c r="BZ30">
        <f>HLOOKUP(BZ$14,גיליון4!$A$1:$C$21,$A30+1,TRUE)</f>
        <v>8</v>
      </c>
      <c r="CA30">
        <f t="shared" si="24"/>
        <v>168.03764548866533</v>
      </c>
      <c r="CB30">
        <f t="shared" si="25"/>
        <v>28.962354511334667</v>
      </c>
      <c r="CD30">
        <f>HLOOKUP(CD$14,גיליון2!$A$1:$C$21,$A30+1,TRUE)</f>
        <v>36</v>
      </c>
      <c r="CE30">
        <f>HLOOKUP(CE$14,גיליון3!$A$1:$C$21,$A30+1,TRUE)</f>
        <v>9</v>
      </c>
      <c r="CF30">
        <f>HLOOKUP(CF$14,גיליון4!$A$1:$C$21,$A30+1,TRUE)</f>
        <v>64</v>
      </c>
      <c r="CG30">
        <f t="shared" si="26"/>
        <v>196.11452954686811</v>
      </c>
      <c r="CH30">
        <f t="shared" si="27"/>
        <v>0.88547045313188733</v>
      </c>
      <c r="CJ30">
        <f>HLOOKUP(CJ$14,גיליון2!$A$1:$C$21,$A30+1,TRUE)</f>
        <v>36</v>
      </c>
      <c r="CK30">
        <f>HLOOKUP(CK$14,גיליון3!$A$1:$C$21,$A30+1,TRUE)</f>
        <v>9</v>
      </c>
      <c r="CL30">
        <f>HLOOKUP(CL$14,גיליון4!$A$1:$C$21,$A30+1,TRUE)</f>
        <v>0.125</v>
      </c>
      <c r="CM30">
        <f t="shared" si="28"/>
        <v>65.65224202420103</v>
      </c>
      <c r="CN30">
        <f t="shared" si="29"/>
        <v>131.34775797579897</v>
      </c>
      <c r="CP30">
        <f>HLOOKUP(CP$14,גיליון2!$A$1:$C$21,$A30+1,TRUE)</f>
        <v>36</v>
      </c>
      <c r="CQ30">
        <f>HLOOKUP(CQ$14,גיליון3!$A$1:$C$21,$A30+1,TRUE)</f>
        <v>0.33333333333333331</v>
      </c>
      <c r="CR30">
        <f>HLOOKUP(CR$14,גיליון4!$A$1:$C$21,$A30+1,TRUE)</f>
        <v>8</v>
      </c>
      <c r="CS30">
        <f t="shared" si="30"/>
        <v>164.16715401673864</v>
      </c>
      <c r="CT30">
        <f t="shared" si="31"/>
        <v>32.832845983261365</v>
      </c>
      <c r="CV30">
        <f>HLOOKUP(CV$14,גיליון2!$A$1:$C$21,$A30+1,TRUE)</f>
        <v>36</v>
      </c>
      <c r="CW30">
        <f>HLOOKUP(CW$14,גיליון3!$A$1:$C$21,$A30+1,TRUE)</f>
        <v>0.33333333333333331</v>
      </c>
      <c r="CX30">
        <f>HLOOKUP(CX$14,גיליון4!$A$1:$C$21,$A30+1,TRUE)</f>
        <v>64</v>
      </c>
      <c r="CY30">
        <f t="shared" si="32"/>
        <v>197.72806477250879</v>
      </c>
      <c r="CZ30">
        <f t="shared" si="33"/>
        <v>0.72806477250878743</v>
      </c>
      <c r="DB30">
        <f>HLOOKUP(DB$14,גיליון2!$A$1:$C$21,$A30+1,TRUE)</f>
        <v>36</v>
      </c>
      <c r="DC30">
        <f>HLOOKUP(DC$14,גיליון3!$A$1:$C$21,$A30+1,TRUE)</f>
        <v>0.33333333333333331</v>
      </c>
      <c r="DD30">
        <f>HLOOKUP(DD$14,גיליון4!$A$1:$C$21,$A30+1,TRUE)</f>
        <v>0.125</v>
      </c>
      <c r="DE30">
        <f t="shared" si="34"/>
        <v>38.659951864650893</v>
      </c>
      <c r="DF30">
        <f t="shared" si="35"/>
        <v>158.34004813534909</v>
      </c>
      <c r="DH30">
        <f>HLOOKUP(DH$14,גיליון2!$A$1:$C$21,$A30+1,TRUE)</f>
        <v>0.16666666666666666</v>
      </c>
      <c r="DI30">
        <f>HLOOKUP(DI$14,גיליון3!$A$1:$C$21,$A30+1,TRUE)</f>
        <v>3</v>
      </c>
      <c r="DJ30">
        <f>HLOOKUP(DJ$14,גיליון4!$A$1:$C$21,$A30+1,TRUE)</f>
        <v>8</v>
      </c>
      <c r="DK30">
        <f t="shared" si="36"/>
        <v>162.46942594991791</v>
      </c>
      <c r="DL30">
        <f t="shared" si="37"/>
        <v>34.530574050082095</v>
      </c>
      <c r="DN30">
        <f>HLOOKUP(DN$14,גיליון2!$A$1:$C$21,$A30+1,TRUE)</f>
        <v>0.16666666666666666</v>
      </c>
      <c r="DO30">
        <f>HLOOKUP(DO$14,גיליון3!$A$1:$C$21,$A30+1,TRUE)</f>
        <v>3</v>
      </c>
      <c r="DP30">
        <f>HLOOKUP(DP$14,גיליון4!$A$1:$C$21,$A30+1,TRUE)</f>
        <v>64</v>
      </c>
      <c r="DQ30">
        <f t="shared" si="38"/>
        <v>196.67167681350782</v>
      </c>
      <c r="DR30">
        <f t="shared" si="39"/>
        <v>0.3283231864921845</v>
      </c>
      <c r="DT30">
        <f>HLOOKUP(DT$14,גיליון2!$A$1:$C$21,$A30+1,TRUE)</f>
        <v>0.16666666666666666</v>
      </c>
      <c r="DU30">
        <f>HLOOKUP(DU$14,גיליון3!$A$1:$C$21,$A30+1,TRUE)</f>
        <v>3</v>
      </c>
      <c r="DV30">
        <f>HLOOKUP(DV$14,גיליון4!$A$1:$C$21,$A30+1,TRUE)</f>
        <v>0.125</v>
      </c>
      <c r="DW30">
        <f t="shared" si="40"/>
        <v>60.842803873919209</v>
      </c>
      <c r="DX30">
        <f t="shared" si="41"/>
        <v>136.15719612608081</v>
      </c>
      <c r="DZ30">
        <f>HLOOKUP(DZ$14,גיליון2!$A$1:$C$21,$A30+1,TRUE)</f>
        <v>0.16666666666666666</v>
      </c>
      <c r="EA30">
        <f>HLOOKUP(EA$14,גיליון3!$A$1:$C$21,$A30+1,TRUE)</f>
        <v>9</v>
      </c>
      <c r="EB30">
        <f>HLOOKUP(EB$14,גיליון4!$A$1:$C$21,$A30+1,TRUE)</f>
        <v>8</v>
      </c>
      <c r="EC30">
        <f t="shared" si="42"/>
        <v>146.64660793762357</v>
      </c>
      <c r="ED30">
        <f t="shared" si="43"/>
        <v>50.353392062376429</v>
      </c>
      <c r="EF30">
        <f>HLOOKUP(EF$14,גיליון2!$A$1:$C$21,$A30+1,TRUE)</f>
        <v>0.16666666666666666</v>
      </c>
      <c r="EG30">
        <f>HLOOKUP(EG$14,גיליון3!$A$1:$C$21,$A30+1,TRUE)</f>
        <v>9</v>
      </c>
      <c r="EH30">
        <f>HLOOKUP(EH$14,גיליון4!$A$1:$C$21,$A30+1,TRUE)</f>
        <v>64</v>
      </c>
      <c r="EI30">
        <f t="shared" si="44"/>
        <v>193.52468888914211</v>
      </c>
      <c r="EJ30">
        <f t="shared" si="45"/>
        <v>3.4753111108578878</v>
      </c>
      <c r="EL30">
        <f>HLOOKUP(EL$14,גיליון2!$A$1:$C$21,$A30+1,TRUE)</f>
        <v>0.16666666666666666</v>
      </c>
      <c r="EM30">
        <f>HLOOKUP(EM$14,גיליון3!$A$1:$C$21,$A30+1,TRUE)</f>
        <v>9</v>
      </c>
      <c r="EN30">
        <f>HLOOKUP(EN$14,גיליון4!$A$1:$C$21,$A30+1,TRUE)</f>
        <v>0.125</v>
      </c>
      <c r="EO30">
        <f t="shared" si="46"/>
        <v>64.742172989792408</v>
      </c>
      <c r="EP30">
        <f t="shared" si="47"/>
        <v>132.25782701020759</v>
      </c>
      <c r="ER30">
        <f>HLOOKUP(ER$14,גיליון2!$A$1:$C$21,$A30+1,TRUE)</f>
        <v>0.16666666666666666</v>
      </c>
      <c r="ES30">
        <f>HLOOKUP(ES$14,גיליון3!$A$1:$C$21,$A30+1,TRUE)</f>
        <v>0.33333333333333331</v>
      </c>
      <c r="ET30">
        <f>HLOOKUP(ET$14,גיליון4!$A$1:$C$21,$A30+1,TRUE)</f>
        <v>8</v>
      </c>
      <c r="EU30">
        <f t="shared" si="48"/>
        <v>146.10039032973646</v>
      </c>
      <c r="EV30">
        <f t="shared" si="49"/>
        <v>50.899609670263544</v>
      </c>
      <c r="EX30">
        <f>HLOOKUP(EX$14,גיליון2!$A$1:$C$21,$A30+1,TRUE)</f>
        <v>0.16666666666666666</v>
      </c>
      <c r="EY30">
        <f>HLOOKUP(EY$14,גיליון3!$A$1:$C$21,$A30+1,TRUE)</f>
        <v>0.33333333333333331</v>
      </c>
      <c r="EZ30">
        <f>HLOOKUP(EZ$14,גיליון4!$A$1:$C$21,$A30+1,TRUE)</f>
        <v>64</v>
      </c>
      <c r="FA30">
        <f t="shared" si="50"/>
        <v>195.71873250688492</v>
      </c>
      <c r="FB30">
        <f t="shared" si="51"/>
        <v>1.2812674931150809</v>
      </c>
      <c r="FD30">
        <f>HLOOKUP(FD$14,גיליון2!$A$1:$C$21,$A30+1,TRUE)</f>
        <v>0.16666666666666666</v>
      </c>
      <c r="FE30">
        <f>HLOOKUP(FE$14,גיליון3!$A$1:$C$21,$A30+1,TRUE)</f>
        <v>0.33333333333333331</v>
      </c>
      <c r="FF30">
        <f>HLOOKUP(FF$14,גיליון4!$A$1:$C$21,$A30+1,TRUE)</f>
        <v>0.125</v>
      </c>
      <c r="FG30">
        <f t="shared" si="52"/>
        <v>51.639730859365031</v>
      </c>
      <c r="FH30">
        <f t="shared" si="53"/>
        <v>145.36026914063495</v>
      </c>
    </row>
    <row r="31" spans="1:164" x14ac:dyDescent="0.35">
      <c r="A31">
        <v>17</v>
      </c>
      <c r="B31">
        <f>data!A20</f>
        <v>47</v>
      </c>
      <c r="D31">
        <f>HLOOKUP(D$14,גיליון2!$A$1:$C$21,$A31+1,TRUE)</f>
        <v>8</v>
      </c>
      <c r="E31">
        <f>HLOOKUP(E$14,גיליון3!$A$1:$C$21,$A31+1,TRUE)</f>
        <v>-2</v>
      </c>
      <c r="F31">
        <f>HLOOKUP(F$14,גיליון4!$A$1:$C$21,$A31+1,TRUE)</f>
        <v>-4</v>
      </c>
      <c r="G31">
        <f t="shared" si="0"/>
        <v>-62.417233559569731</v>
      </c>
      <c r="H31">
        <f t="shared" si="1"/>
        <v>109.41723355956972</v>
      </c>
      <c r="J31">
        <f>HLOOKUP(J$14,גיליון2!$A$1:$C$21,$A31+1,TRUE)</f>
        <v>8</v>
      </c>
      <c r="K31">
        <f>HLOOKUP(K$14,גיליון3!$A$1:$C$21,$A31+1,TRUE)</f>
        <v>-2</v>
      </c>
      <c r="L31">
        <f>HLOOKUP(L$14,גיליון4!$A$1:$C$21,$A31+1,TRUE)</f>
        <v>16</v>
      </c>
      <c r="M31">
        <f t="shared" si="2"/>
        <v>46.836616710952079</v>
      </c>
      <c r="N31">
        <f t="shared" si="3"/>
        <v>0.16338328904792121</v>
      </c>
      <c r="P31">
        <f>HLOOKUP(P$14,גיליון2!$A$1:$C$21,$A31+1,TRUE)</f>
        <v>8</v>
      </c>
      <c r="Q31">
        <f>HLOOKUP(Q$14,גיליון3!$A$1:$C$21,$A31+1,TRUE)</f>
        <v>-2</v>
      </c>
      <c r="R31">
        <f>HLOOKUP(R$14,גיליון4!$A$1:$C$21,$A31+1,TRUE)</f>
        <v>-0.25</v>
      </c>
      <c r="S31">
        <f t="shared" si="4"/>
        <v>66.225086553910998</v>
      </c>
      <c r="T31">
        <f t="shared" si="5"/>
        <v>19.225086553910998</v>
      </c>
      <c r="V31">
        <f>HLOOKUP(V$14,גיליון2!$A$1:$C$21,$A31+1,TRUE)</f>
        <v>8</v>
      </c>
      <c r="W31">
        <f>HLOOKUP(W$14,גיליון3!$A$1:$C$21,$A31+1,TRUE)</f>
        <v>4</v>
      </c>
      <c r="X31">
        <f>HLOOKUP(X$14,גיליון4!$A$1:$C$21,$A31+1,TRUE)</f>
        <v>-4</v>
      </c>
      <c r="Y31">
        <f t="shared" si="6"/>
        <v>-60.141820391446089</v>
      </c>
      <c r="Z31">
        <f t="shared" si="7"/>
        <v>107.14182039144609</v>
      </c>
      <c r="AB31">
        <f>HLOOKUP(AB$14,גיליון2!$A$1:$C$21,$A31+1,TRUE)</f>
        <v>8</v>
      </c>
      <c r="AC31">
        <f>HLOOKUP(AC$14,גיליון3!$A$1:$C$21,$A31+1,TRUE)</f>
        <v>4</v>
      </c>
      <c r="AD31">
        <f>HLOOKUP(AD$14,גיליון4!$A$1:$C$21,$A31+1,TRUE)</f>
        <v>16</v>
      </c>
      <c r="AE31">
        <f t="shared" si="8"/>
        <v>47.146364120764936</v>
      </c>
      <c r="AF31">
        <f t="shared" si="9"/>
        <v>0.14636412076493599</v>
      </c>
      <c r="AH31">
        <f>HLOOKUP(AH$14,גיליון2!$A$1:$C$21,$A31+1,TRUE)</f>
        <v>8</v>
      </c>
      <c r="AI31">
        <f>HLOOKUP(AI$14,גיליון3!$A$1:$C$21,$A31+1,TRUE)</f>
        <v>4</v>
      </c>
      <c r="AJ31">
        <f>HLOOKUP(AJ$14,גיליון4!$A$1:$C$21,$A31+1,TRUE)</f>
        <v>-0.25</v>
      </c>
      <c r="AK31">
        <f t="shared" si="10"/>
        <v>62.095408803343233</v>
      </c>
      <c r="AL31">
        <f t="shared" si="11"/>
        <v>15.095408803343233</v>
      </c>
      <c r="AN31">
        <f>HLOOKUP(AN$14,גיליון2!$A$1:$C$21,$A31+1,TRUE)</f>
        <v>8</v>
      </c>
      <c r="AO31">
        <f>HLOOKUP(AO$14,גיליון3!$A$1:$C$21,$A31+1,TRUE)</f>
        <v>-0.5</v>
      </c>
      <c r="AP31">
        <f>HLOOKUP(AP$14,גיליון4!$A$1:$C$21,$A31+1,TRUE)</f>
        <v>-4</v>
      </c>
      <c r="AQ31">
        <f t="shared" si="12"/>
        <v>-57.176591818701297</v>
      </c>
      <c r="AR31">
        <f t="shared" si="13"/>
        <v>104.1765918187013</v>
      </c>
      <c r="AT31">
        <f>HLOOKUP(AT$14,גיליון2!$A$1:$C$21,$A31+1,TRUE)</f>
        <v>8</v>
      </c>
      <c r="AU31">
        <f>HLOOKUP(AU$14,גיליון3!$A$1:$C$21,$A31+1,TRUE)</f>
        <v>-0.5</v>
      </c>
      <c r="AV31">
        <f>HLOOKUP(AV$14,גיליון4!$A$1:$C$21,$A31+1,TRUE)</f>
        <v>16</v>
      </c>
      <c r="AW31">
        <f t="shared" si="14"/>
        <v>46.008907623722124</v>
      </c>
      <c r="AX31">
        <f t="shared" si="15"/>
        <v>0.9910923762778765</v>
      </c>
      <c r="AZ31">
        <f>HLOOKUP(AZ$14,גיליון2!$A$1:$C$21,$A31+1,TRUE)</f>
        <v>8</v>
      </c>
      <c r="BA31">
        <f>HLOOKUP(BA$14,גיליון3!$A$1:$C$21,$A31+1,TRUE)</f>
        <v>-0.5</v>
      </c>
      <c r="BB31">
        <f>HLOOKUP(BB$14,גיליון4!$A$1:$C$21,$A31+1,TRUE)</f>
        <v>-0.25</v>
      </c>
      <c r="BC31">
        <f t="shared" si="16"/>
        <v>87.296075005725243</v>
      </c>
      <c r="BD31">
        <f t="shared" si="17"/>
        <v>40.296075005725243</v>
      </c>
      <c r="BF31">
        <f>HLOOKUP(BF$14,גיליון2!$A$1:$C$21,$A31+1,TRUE)</f>
        <v>64</v>
      </c>
      <c r="BG31">
        <f>HLOOKUP(BG$14,גיליון3!$A$1:$C$21,$A31+1,TRUE)</f>
        <v>-2</v>
      </c>
      <c r="BH31">
        <f>HLOOKUP(BH$14,גיליון4!$A$1:$C$21,$A31+1,TRUE)</f>
        <v>-4</v>
      </c>
      <c r="BI31">
        <f t="shared" si="18"/>
        <v>-74.93399862674201</v>
      </c>
      <c r="BJ31">
        <f t="shared" si="19"/>
        <v>121.93399862674201</v>
      </c>
      <c r="BL31">
        <f>HLOOKUP(BL$14,גיליון2!$A$1:$C$21,$A31+1,TRUE)</f>
        <v>64</v>
      </c>
      <c r="BM31">
        <f>HLOOKUP(BM$14,גיליון3!$A$1:$C$21,$A31+1,TRUE)</f>
        <v>-2</v>
      </c>
      <c r="BN31">
        <f>HLOOKUP(BN$14,גיליון4!$A$1:$C$21,$A31+1,TRUE)</f>
        <v>16</v>
      </c>
      <c r="BO31">
        <f t="shared" si="20"/>
        <v>46.745748082205566</v>
      </c>
      <c r="BP31">
        <f t="shared" si="21"/>
        <v>0.25425191779443423</v>
      </c>
      <c r="BR31">
        <f>HLOOKUP(BR$14,גיליון2!$A$1:$C$21,$A31+1,TRUE)</f>
        <v>64</v>
      </c>
      <c r="BS31">
        <f>HLOOKUP(BS$14,גיליון3!$A$1:$C$21,$A31+1,TRUE)</f>
        <v>-2</v>
      </c>
      <c r="BT31">
        <f>HLOOKUP(BT$14,גיליון4!$A$1:$C$21,$A31+1,TRUE)</f>
        <v>-0.25</v>
      </c>
      <c r="BU31">
        <f t="shared" si="22"/>
        <v>50.629275186511379</v>
      </c>
      <c r="BV31">
        <f t="shared" si="23"/>
        <v>3.6292751865113786</v>
      </c>
      <c r="BX31">
        <f>HLOOKUP(BX$14,גיליון2!$A$1:$C$21,$A31+1,TRUE)</f>
        <v>64</v>
      </c>
      <c r="BY31">
        <f>HLOOKUP(BY$14,גיליון3!$A$1:$C$21,$A31+1,TRUE)</f>
        <v>4</v>
      </c>
      <c r="BZ31">
        <f>HLOOKUP(BZ$14,גיליון4!$A$1:$C$21,$A31+1,TRUE)</f>
        <v>-4</v>
      </c>
      <c r="CA31">
        <f t="shared" si="24"/>
        <v>-73.013680197108812</v>
      </c>
      <c r="CB31">
        <f t="shared" si="25"/>
        <v>120.01368019710881</v>
      </c>
      <c r="CD31">
        <f>HLOOKUP(CD$14,גיליון2!$A$1:$C$21,$A31+1,TRUE)</f>
        <v>64</v>
      </c>
      <c r="CE31">
        <f>HLOOKUP(CE$14,גיליון3!$A$1:$C$21,$A31+1,TRUE)</f>
        <v>4</v>
      </c>
      <c r="CF31">
        <f>HLOOKUP(CF$14,גיליון4!$A$1:$C$21,$A31+1,TRUE)</f>
        <v>16</v>
      </c>
      <c r="CG31">
        <f t="shared" si="26"/>
        <v>47.228041807284768</v>
      </c>
      <c r="CH31">
        <f t="shared" si="27"/>
        <v>0.22804180728476808</v>
      </c>
      <c r="CJ31">
        <f>HLOOKUP(CJ$14,גיליון2!$A$1:$C$21,$A31+1,TRUE)</f>
        <v>64</v>
      </c>
      <c r="CK31">
        <f>HLOOKUP(CK$14,גיליון3!$A$1:$C$21,$A31+1,TRUE)</f>
        <v>4</v>
      </c>
      <c r="CL31">
        <f>HLOOKUP(CL$14,גיליון4!$A$1:$C$21,$A31+1,TRUE)</f>
        <v>-0.25</v>
      </c>
      <c r="CM31">
        <f t="shared" si="28"/>
        <v>34.447078219833372</v>
      </c>
      <c r="CN31">
        <f t="shared" si="29"/>
        <v>12.552921780166628</v>
      </c>
      <c r="CP31">
        <f>HLOOKUP(CP$14,גיליון2!$A$1:$C$21,$A31+1,TRUE)</f>
        <v>64</v>
      </c>
      <c r="CQ31">
        <f>HLOOKUP(CQ$14,גיליון3!$A$1:$C$21,$A31+1,TRUE)</f>
        <v>-0.5</v>
      </c>
      <c r="CR31">
        <f>HLOOKUP(CR$14,גיליון4!$A$1:$C$21,$A31+1,TRUE)</f>
        <v>-4</v>
      </c>
      <c r="CS31">
        <f t="shared" si="30"/>
        <v>-69.479316210518775</v>
      </c>
      <c r="CT31">
        <f t="shared" si="31"/>
        <v>116.47931621051877</v>
      </c>
      <c r="CV31">
        <f>HLOOKUP(CV$14,גיליון2!$A$1:$C$21,$A31+1,TRUE)</f>
        <v>64</v>
      </c>
      <c r="CW31">
        <f>HLOOKUP(CW$14,גיליון3!$A$1:$C$21,$A31+1,TRUE)</f>
        <v>-0.5</v>
      </c>
      <c r="CX31">
        <f>HLOOKUP(CX$14,גיליון4!$A$1:$C$21,$A31+1,TRUE)</f>
        <v>16</v>
      </c>
      <c r="CY31">
        <f t="shared" si="32"/>
        <v>46.141479387821434</v>
      </c>
      <c r="CZ31">
        <f t="shared" si="33"/>
        <v>0.85852061217856601</v>
      </c>
      <c r="DB31">
        <f>HLOOKUP(DB$14,גיליון2!$A$1:$C$21,$A31+1,TRUE)</f>
        <v>64</v>
      </c>
      <c r="DC31">
        <f>HLOOKUP(DC$14,גיליון3!$A$1:$C$21,$A31+1,TRUE)</f>
        <v>-0.5</v>
      </c>
      <c r="DD31">
        <f>HLOOKUP(DD$14,גיליון4!$A$1:$C$21,$A31+1,TRUE)</f>
        <v>-0.25</v>
      </c>
      <c r="DE31">
        <f t="shared" si="34"/>
        <v>69.480907085359888</v>
      </c>
      <c r="DF31">
        <f t="shared" si="35"/>
        <v>22.480907085359888</v>
      </c>
      <c r="DH31">
        <f>HLOOKUP(DH$14,גיליון2!$A$1:$C$21,$A31+1,TRUE)</f>
        <v>0.125</v>
      </c>
      <c r="DI31">
        <f>HLOOKUP(DI$14,גיליון3!$A$1:$C$21,$A31+1,TRUE)</f>
        <v>-2</v>
      </c>
      <c r="DJ31">
        <f>HLOOKUP(DJ$14,גיליון4!$A$1:$C$21,$A31+1,TRUE)</f>
        <v>-4</v>
      </c>
      <c r="DK31">
        <f t="shared" si="36"/>
        <v>-59.226185533774029</v>
      </c>
      <c r="DL31">
        <f t="shared" si="37"/>
        <v>106.22618553377403</v>
      </c>
      <c r="DN31">
        <f>HLOOKUP(DN$14,גיליון2!$A$1:$C$21,$A31+1,TRUE)</f>
        <v>0.125</v>
      </c>
      <c r="DO31">
        <f>HLOOKUP(DO$14,גיליון3!$A$1:$C$21,$A31+1,TRUE)</f>
        <v>-2</v>
      </c>
      <c r="DP31">
        <f>HLOOKUP(DP$14,גיליון4!$A$1:$C$21,$A31+1,TRUE)</f>
        <v>16</v>
      </c>
      <c r="DQ31">
        <f t="shared" si="38"/>
        <v>47.318788377356171</v>
      </c>
      <c r="DR31">
        <f t="shared" si="39"/>
        <v>0.31878837735617083</v>
      </c>
      <c r="DT31">
        <f>HLOOKUP(DT$14,גיליון2!$A$1:$C$21,$A31+1,TRUE)</f>
        <v>0.125</v>
      </c>
      <c r="DU31">
        <f>HLOOKUP(DU$14,גיליון3!$A$1:$C$21,$A31+1,TRUE)</f>
        <v>-2</v>
      </c>
      <c r="DV31">
        <f>HLOOKUP(DV$14,גיליון4!$A$1:$C$21,$A31+1,TRUE)</f>
        <v>-0.25</v>
      </c>
      <c r="DW31">
        <f t="shared" si="40"/>
        <v>19.873611243730576</v>
      </c>
      <c r="DX31">
        <f t="shared" si="41"/>
        <v>27.126388756269424</v>
      </c>
      <c r="DZ31">
        <f>HLOOKUP(DZ$14,גיליון2!$A$1:$C$21,$A31+1,TRUE)</f>
        <v>0.125</v>
      </c>
      <c r="EA31">
        <f>HLOOKUP(EA$14,גיליון3!$A$1:$C$21,$A31+1,TRUE)</f>
        <v>4</v>
      </c>
      <c r="EB31">
        <f>HLOOKUP(EB$14,גיליון4!$A$1:$C$21,$A31+1,TRUE)</f>
        <v>-4</v>
      </c>
      <c r="EC31">
        <f t="shared" si="42"/>
        <v>-48.662787099882188</v>
      </c>
      <c r="ED31">
        <f t="shared" si="43"/>
        <v>95.662787099882195</v>
      </c>
      <c r="EF31">
        <f>HLOOKUP(EF$14,גיליון2!$A$1:$C$21,$A31+1,TRUE)</f>
        <v>0.125</v>
      </c>
      <c r="EG31">
        <f>HLOOKUP(EG$14,גיליון3!$A$1:$C$21,$A31+1,TRUE)</f>
        <v>4</v>
      </c>
      <c r="EH31">
        <f>HLOOKUP(EH$14,גיליון4!$A$1:$C$21,$A31+1,TRUE)</f>
        <v>16</v>
      </c>
      <c r="EI31">
        <f t="shared" si="44"/>
        <v>49.13774446964635</v>
      </c>
      <c r="EJ31">
        <f t="shared" si="45"/>
        <v>2.1377444696463499</v>
      </c>
      <c r="EL31">
        <f>HLOOKUP(EL$14,גיליון2!$A$1:$C$21,$A31+1,TRUE)</f>
        <v>0.125</v>
      </c>
      <c r="EM31">
        <f>HLOOKUP(EM$14,גיליון3!$A$1:$C$21,$A31+1,TRUE)</f>
        <v>4</v>
      </c>
      <c r="EN31">
        <f>HLOOKUP(EN$14,גיליון4!$A$1:$C$21,$A31+1,TRUE)</f>
        <v>-0.25</v>
      </c>
      <c r="EO31">
        <f t="shared" si="46"/>
        <v>25.927817664071341</v>
      </c>
      <c r="EP31">
        <f t="shared" si="47"/>
        <v>21.072182335928659</v>
      </c>
      <c r="ER31">
        <f>HLOOKUP(ER$14,גיליון2!$A$1:$C$21,$A31+1,TRUE)</f>
        <v>0.125</v>
      </c>
      <c r="ES31">
        <f>HLOOKUP(ES$14,גיליון3!$A$1:$C$21,$A31+1,TRUE)</f>
        <v>-0.5</v>
      </c>
      <c r="ET31">
        <f>HLOOKUP(ET$14,גיליון4!$A$1:$C$21,$A31+1,TRUE)</f>
        <v>-4</v>
      </c>
      <c r="EU31">
        <f t="shared" si="48"/>
        <v>-47.037463958824148</v>
      </c>
      <c r="EV31">
        <f t="shared" si="49"/>
        <v>94.037463958824148</v>
      </c>
      <c r="EX31">
        <f>HLOOKUP(EX$14,גיליון2!$A$1:$C$21,$A31+1,TRUE)</f>
        <v>0.125</v>
      </c>
      <c r="EY31">
        <f>HLOOKUP(EY$14,גיליון3!$A$1:$C$21,$A31+1,TRUE)</f>
        <v>-0.5</v>
      </c>
      <c r="EZ31">
        <f>HLOOKUP(EZ$14,גיליון4!$A$1:$C$21,$A31+1,TRUE)</f>
        <v>16</v>
      </c>
      <c r="FA31">
        <f t="shared" si="50"/>
        <v>47.494881017469645</v>
      </c>
      <c r="FB31">
        <f t="shared" si="51"/>
        <v>0.49488101746964475</v>
      </c>
      <c r="FD31">
        <f>HLOOKUP(FD$14,גיליון2!$A$1:$C$21,$A31+1,TRUE)</f>
        <v>0.125</v>
      </c>
      <c r="FE31">
        <f>HLOOKUP(FE$14,גיליון3!$A$1:$C$21,$A31+1,TRUE)</f>
        <v>-0.5</v>
      </c>
      <c r="FF31">
        <f>HLOOKUP(FF$14,גיליון4!$A$1:$C$21,$A31+1,TRUE)</f>
        <v>-0.25</v>
      </c>
      <c r="FG31">
        <f t="shared" si="52"/>
        <v>28.214330913851803</v>
      </c>
      <c r="FH31">
        <f t="shared" si="53"/>
        <v>18.785669086148197</v>
      </c>
    </row>
    <row r="32" spans="1:164" x14ac:dyDescent="0.35">
      <c r="A32">
        <v>18</v>
      </c>
      <c r="B32">
        <f>data!A21</f>
        <v>147</v>
      </c>
      <c r="D32">
        <f>HLOOKUP(D$14,גיליון2!$A$1:$C$21,$A32+1,TRUE)</f>
        <v>4</v>
      </c>
      <c r="E32">
        <f>HLOOKUP(E$14,גיליון3!$A$1:$C$21,$A32+1,TRUE)</f>
        <v>-3</v>
      </c>
      <c r="F32">
        <f>HLOOKUP(F$14,גיליון4!$A$1:$C$21,$A32+1,TRUE)</f>
        <v>7</v>
      </c>
      <c r="G32">
        <f t="shared" si="0"/>
        <v>124.2658702285986</v>
      </c>
      <c r="H32">
        <f t="shared" si="1"/>
        <v>22.734129771401399</v>
      </c>
      <c r="J32">
        <f>HLOOKUP(J$14,גיליון2!$A$1:$C$21,$A32+1,TRUE)</f>
        <v>4</v>
      </c>
      <c r="K32">
        <f>HLOOKUP(K$14,גיליון3!$A$1:$C$21,$A32+1,TRUE)</f>
        <v>-3</v>
      </c>
      <c r="L32">
        <f>HLOOKUP(L$14,גיליון4!$A$1:$C$21,$A32+1,TRUE)</f>
        <v>49</v>
      </c>
      <c r="M32">
        <f t="shared" si="2"/>
        <v>147.16670788588533</v>
      </c>
      <c r="N32">
        <f t="shared" si="3"/>
        <v>0.16670788588533014</v>
      </c>
      <c r="P32">
        <f>HLOOKUP(P$14,גיליון2!$A$1:$C$21,$A32+1,TRUE)</f>
        <v>4</v>
      </c>
      <c r="Q32">
        <f>HLOOKUP(Q$14,גיליון3!$A$1:$C$21,$A32+1,TRUE)</f>
        <v>-3</v>
      </c>
      <c r="R32">
        <f>HLOOKUP(R$14,גיליון4!$A$1:$C$21,$A32+1,TRUE)</f>
        <v>0.14285714285714285</v>
      </c>
      <c r="S32">
        <f t="shared" si="4"/>
        <v>25.474471671360121</v>
      </c>
      <c r="T32">
        <f t="shared" si="5"/>
        <v>121.52552832863988</v>
      </c>
      <c r="V32">
        <f>HLOOKUP(V$14,גיליון2!$A$1:$C$21,$A32+1,TRUE)</f>
        <v>4</v>
      </c>
      <c r="W32">
        <f>HLOOKUP(W$14,גיליון3!$A$1:$C$21,$A32+1,TRUE)</f>
        <v>9</v>
      </c>
      <c r="X32">
        <f>HLOOKUP(X$14,גיליון4!$A$1:$C$21,$A32+1,TRUE)</f>
        <v>7</v>
      </c>
      <c r="Y32">
        <f t="shared" si="6"/>
        <v>145.45092270145909</v>
      </c>
      <c r="Z32">
        <f t="shared" si="7"/>
        <v>1.549077298540908</v>
      </c>
      <c r="AB32">
        <f>HLOOKUP(AB$14,גיליון2!$A$1:$C$21,$A32+1,TRUE)</f>
        <v>4</v>
      </c>
      <c r="AC32">
        <f>HLOOKUP(AC$14,גיליון3!$A$1:$C$21,$A32+1,TRUE)</f>
        <v>9</v>
      </c>
      <c r="AD32">
        <f>HLOOKUP(AD$14,גיליון4!$A$1:$C$21,$A32+1,TRUE)</f>
        <v>49</v>
      </c>
      <c r="AE32">
        <f t="shared" si="8"/>
        <v>150.31191068615394</v>
      </c>
      <c r="AF32">
        <f t="shared" si="9"/>
        <v>3.3119106861539365</v>
      </c>
      <c r="AH32">
        <f>HLOOKUP(AH$14,גיליון2!$A$1:$C$21,$A32+1,TRUE)</f>
        <v>4</v>
      </c>
      <c r="AI32">
        <f>HLOOKUP(AI$14,גיליון3!$A$1:$C$21,$A32+1,TRUE)</f>
        <v>9</v>
      </c>
      <c r="AJ32">
        <f>HLOOKUP(AJ$14,גיליון4!$A$1:$C$21,$A32+1,TRUE)</f>
        <v>0.14285714285714285</v>
      </c>
      <c r="AK32">
        <f t="shared" si="10"/>
        <v>63.327152110149918</v>
      </c>
      <c r="AL32">
        <f t="shared" si="11"/>
        <v>83.67284788985009</v>
      </c>
      <c r="AN32">
        <f>HLOOKUP(AN$14,גיליון2!$A$1:$C$21,$A32+1,TRUE)</f>
        <v>4</v>
      </c>
      <c r="AO32">
        <f>HLOOKUP(AO$14,גיליון3!$A$1:$C$21,$A32+1,TRUE)</f>
        <v>-0.33333333333333331</v>
      </c>
      <c r="AP32">
        <f>HLOOKUP(AP$14,גיליון4!$A$1:$C$21,$A32+1,TRUE)</f>
        <v>7</v>
      </c>
      <c r="AQ32">
        <f t="shared" si="12"/>
        <v>146.75985009335471</v>
      </c>
      <c r="AR32">
        <f t="shared" si="13"/>
        <v>0.24014990664528568</v>
      </c>
      <c r="AT32">
        <f>HLOOKUP(AT$14,גיליון2!$A$1:$C$21,$A32+1,TRUE)</f>
        <v>4</v>
      </c>
      <c r="AU32">
        <f>HLOOKUP(AU$14,גיליון3!$A$1:$C$21,$A32+1,TRUE)</f>
        <v>-0.33333333333333331</v>
      </c>
      <c r="AV32">
        <f>HLOOKUP(AV$14,גיליון4!$A$1:$C$21,$A32+1,TRUE)</f>
        <v>49</v>
      </c>
      <c r="AW32">
        <f t="shared" si="14"/>
        <v>149.47850553450334</v>
      </c>
      <c r="AX32">
        <f t="shared" si="15"/>
        <v>2.4785055345033413</v>
      </c>
      <c r="AZ32">
        <f>HLOOKUP(AZ$14,גיליון2!$A$1:$C$21,$A32+1,TRUE)</f>
        <v>4</v>
      </c>
      <c r="BA32">
        <f>HLOOKUP(BA$14,גיליון3!$A$1:$C$21,$A32+1,TRUE)</f>
        <v>-0.33333333333333331</v>
      </c>
      <c r="BB32">
        <f>HLOOKUP(BB$14,גיליון4!$A$1:$C$21,$A32+1,TRUE)</f>
        <v>0.14285714285714285</v>
      </c>
      <c r="BC32">
        <f t="shared" si="16"/>
        <v>58.847378441740133</v>
      </c>
      <c r="BD32">
        <f t="shared" si="17"/>
        <v>88.152621558259867</v>
      </c>
      <c r="BF32">
        <f>HLOOKUP(BF$14,גיליון2!$A$1:$C$21,$A32+1,TRUE)</f>
        <v>16</v>
      </c>
      <c r="BG32">
        <f>HLOOKUP(BG$14,גיליון3!$A$1:$C$21,$A32+1,TRUE)</f>
        <v>-3</v>
      </c>
      <c r="BH32">
        <f>HLOOKUP(BH$14,גיליון4!$A$1:$C$21,$A32+1,TRUE)</f>
        <v>7</v>
      </c>
      <c r="BI32">
        <f t="shared" si="18"/>
        <v>123.13142626718543</v>
      </c>
      <c r="BJ32">
        <f t="shared" si="19"/>
        <v>23.868573732814568</v>
      </c>
      <c r="BL32">
        <f>HLOOKUP(BL$14,גיליון2!$A$1:$C$21,$A32+1,TRUE)</f>
        <v>16</v>
      </c>
      <c r="BM32">
        <f>HLOOKUP(BM$14,גיליון3!$A$1:$C$21,$A32+1,TRUE)</f>
        <v>-3</v>
      </c>
      <c r="BN32">
        <f>HLOOKUP(BN$14,גיליון4!$A$1:$C$21,$A32+1,TRUE)</f>
        <v>49</v>
      </c>
      <c r="BO32">
        <f t="shared" si="20"/>
        <v>147.2731753385583</v>
      </c>
      <c r="BP32">
        <f t="shared" si="21"/>
        <v>0.27317533855830334</v>
      </c>
      <c r="BR32">
        <f>HLOOKUP(BR$14,גיליון2!$A$1:$C$21,$A32+1,TRUE)</f>
        <v>16</v>
      </c>
      <c r="BS32">
        <f>HLOOKUP(BS$14,גיליון3!$A$1:$C$21,$A32+1,TRUE)</f>
        <v>-3</v>
      </c>
      <c r="BT32">
        <f>HLOOKUP(BT$14,גיליון4!$A$1:$C$21,$A32+1,TRUE)</f>
        <v>0.14285714285714285</v>
      </c>
      <c r="BU32">
        <f t="shared" si="22"/>
        <v>-2.8450999603992848</v>
      </c>
      <c r="BV32">
        <f t="shared" si="23"/>
        <v>149.8450999603993</v>
      </c>
      <c r="BX32">
        <f>HLOOKUP(BX$14,גיליון2!$A$1:$C$21,$A32+1,TRUE)</f>
        <v>16</v>
      </c>
      <c r="BY32">
        <f>HLOOKUP(BY$14,גיליון3!$A$1:$C$21,$A32+1,TRUE)</f>
        <v>9</v>
      </c>
      <c r="BZ32">
        <f>HLOOKUP(BZ$14,גיליון4!$A$1:$C$21,$A32+1,TRUE)</f>
        <v>7</v>
      </c>
      <c r="CA32">
        <f t="shared" si="24"/>
        <v>146.33537893088192</v>
      </c>
      <c r="CB32">
        <f t="shared" si="25"/>
        <v>0.66462106911808405</v>
      </c>
      <c r="CD32">
        <f>HLOOKUP(CD$14,גיליון2!$A$1:$C$21,$A32+1,TRUE)</f>
        <v>16</v>
      </c>
      <c r="CE32">
        <f>HLOOKUP(CE$14,גיליון3!$A$1:$C$21,$A32+1,TRUE)</f>
        <v>9</v>
      </c>
      <c r="CF32">
        <f>HLOOKUP(CF$14,גיליון4!$A$1:$C$21,$A32+1,TRUE)</f>
        <v>49</v>
      </c>
      <c r="CG32">
        <f t="shared" si="26"/>
        <v>150.58539256157582</v>
      </c>
      <c r="CH32">
        <f t="shared" si="27"/>
        <v>3.5853925615758158</v>
      </c>
      <c r="CJ32">
        <f>HLOOKUP(CJ$14,גיליון2!$A$1:$C$21,$A32+1,TRUE)</f>
        <v>16</v>
      </c>
      <c r="CK32">
        <f>HLOOKUP(CK$14,גיליון3!$A$1:$C$21,$A32+1,TRUE)</f>
        <v>9</v>
      </c>
      <c r="CL32">
        <f>HLOOKUP(CL$14,גיליון4!$A$1:$C$21,$A32+1,TRUE)</f>
        <v>0.14285714285714285</v>
      </c>
      <c r="CM32">
        <f t="shared" si="28"/>
        <v>55.263580387041294</v>
      </c>
      <c r="CN32">
        <f t="shared" si="29"/>
        <v>91.736419612958713</v>
      </c>
      <c r="CP32">
        <f>HLOOKUP(CP$14,גיליון2!$A$1:$C$21,$A32+1,TRUE)</f>
        <v>16</v>
      </c>
      <c r="CQ32">
        <f>HLOOKUP(CQ$14,גיליון3!$A$1:$C$21,$A32+1,TRUE)</f>
        <v>-0.33333333333333331</v>
      </c>
      <c r="CR32">
        <f>HLOOKUP(CR$14,גיליון4!$A$1:$C$21,$A32+1,TRUE)</f>
        <v>7</v>
      </c>
      <c r="CS32">
        <f t="shared" si="30"/>
        <v>146.1166123454197</v>
      </c>
      <c r="CT32">
        <f t="shared" si="31"/>
        <v>0.88338765458030366</v>
      </c>
      <c r="CV32">
        <f>HLOOKUP(CV$14,גיליון2!$A$1:$C$21,$A32+1,TRUE)</f>
        <v>16</v>
      </c>
      <c r="CW32">
        <f>HLOOKUP(CW$14,גיליון3!$A$1:$C$21,$A32+1,TRUE)</f>
        <v>-0.33333333333333331</v>
      </c>
      <c r="CX32">
        <f>HLOOKUP(CX$14,גיליון4!$A$1:$C$21,$A32+1,TRUE)</f>
        <v>49</v>
      </c>
      <c r="CY32">
        <f t="shared" si="32"/>
        <v>149.74935344108985</v>
      </c>
      <c r="CZ32">
        <f t="shared" si="33"/>
        <v>2.7493534410898519</v>
      </c>
      <c r="DB32">
        <f>HLOOKUP(DB$14,גיליון2!$A$1:$C$21,$A32+1,TRUE)</f>
        <v>16</v>
      </c>
      <c r="DC32">
        <f>HLOOKUP(DC$14,גיליון3!$A$1:$C$21,$A32+1,TRUE)</f>
        <v>-0.33333333333333331</v>
      </c>
      <c r="DD32">
        <f>HLOOKUP(DD$14,גיליון4!$A$1:$C$21,$A32+1,TRUE)</f>
        <v>0.14285714285714285</v>
      </c>
      <c r="DE32">
        <f t="shared" si="34"/>
        <v>32.35982807063381</v>
      </c>
      <c r="DF32">
        <f t="shared" si="35"/>
        <v>114.64017192936619</v>
      </c>
      <c r="DH32">
        <f>HLOOKUP(DH$14,גיליון2!$A$1:$C$21,$A32+1,TRUE)</f>
        <v>0.25</v>
      </c>
      <c r="DI32">
        <f>HLOOKUP(DI$14,גיליון3!$A$1:$C$21,$A32+1,TRUE)</f>
        <v>-3</v>
      </c>
      <c r="DJ32">
        <f>HLOOKUP(DJ$14,גיליון4!$A$1:$C$21,$A32+1,TRUE)</f>
        <v>7</v>
      </c>
      <c r="DK32">
        <f t="shared" si="36"/>
        <v>129.57092286130131</v>
      </c>
      <c r="DL32">
        <f t="shared" si="37"/>
        <v>17.429077138698688</v>
      </c>
      <c r="DN32">
        <f>HLOOKUP(DN$14,גיליון2!$A$1:$C$21,$A32+1,TRUE)</f>
        <v>0.25</v>
      </c>
      <c r="DO32">
        <f>HLOOKUP(DO$14,גיליון3!$A$1:$C$21,$A32+1,TRUE)</f>
        <v>-3</v>
      </c>
      <c r="DP32">
        <f>HLOOKUP(DP$14,גיליון4!$A$1:$C$21,$A32+1,TRUE)</f>
        <v>49</v>
      </c>
      <c r="DQ32">
        <f t="shared" si="38"/>
        <v>146.63445641148294</v>
      </c>
      <c r="DR32">
        <f t="shared" si="39"/>
        <v>0.36554358851705615</v>
      </c>
      <c r="DT32">
        <f>HLOOKUP(DT$14,גיליון2!$A$1:$C$21,$A32+1,TRUE)</f>
        <v>0.25</v>
      </c>
      <c r="DU32">
        <f>HLOOKUP(DU$14,גיליון3!$A$1:$C$21,$A32+1,TRUE)</f>
        <v>-3</v>
      </c>
      <c r="DV32">
        <f>HLOOKUP(DV$14,גיליון4!$A$1:$C$21,$A32+1,TRUE)</f>
        <v>0.14285714285714285</v>
      </c>
      <c r="DW32">
        <f t="shared" si="40"/>
        <v>73.442886991077259</v>
      </c>
      <c r="DX32">
        <f t="shared" si="41"/>
        <v>73.557113008922741</v>
      </c>
      <c r="DZ32">
        <f>HLOOKUP(DZ$14,גיליון2!$A$1:$C$21,$A32+1,TRUE)</f>
        <v>0.25</v>
      </c>
      <c r="EA32">
        <f>HLOOKUP(EA$14,גיליון3!$A$1:$C$21,$A32+1,TRUE)</f>
        <v>9</v>
      </c>
      <c r="EB32">
        <f>HLOOKUP(EB$14,גיליון4!$A$1:$C$21,$A32+1,TRUE)</f>
        <v>7</v>
      </c>
      <c r="EC32">
        <f t="shared" si="42"/>
        <v>141.02431143497256</v>
      </c>
      <c r="ED32">
        <f t="shared" si="43"/>
        <v>5.9756885650274398</v>
      </c>
      <c r="EF32">
        <f>HLOOKUP(EF$14,גיליון2!$A$1:$C$21,$A32+1,TRUE)</f>
        <v>0.25</v>
      </c>
      <c r="EG32">
        <f>HLOOKUP(EG$14,גיליון3!$A$1:$C$21,$A32+1,TRUE)</f>
        <v>9</v>
      </c>
      <c r="EH32">
        <f>HLOOKUP(EH$14,גיליון4!$A$1:$C$21,$A32+1,TRUE)</f>
        <v>49</v>
      </c>
      <c r="EI32">
        <f t="shared" si="44"/>
        <v>149.32616959160967</v>
      </c>
      <c r="EJ32">
        <f t="shared" si="45"/>
        <v>2.3261695916096699</v>
      </c>
      <c r="EL32">
        <f>HLOOKUP(EL$14,גיליון2!$A$1:$C$21,$A32+1,TRUE)</f>
        <v>0.25</v>
      </c>
      <c r="EM32">
        <f>HLOOKUP(EM$14,גיליון3!$A$1:$C$21,$A32+1,TRUE)</f>
        <v>9</v>
      </c>
      <c r="EN32">
        <f>HLOOKUP(EN$14,גיליון4!$A$1:$C$21,$A32+1,TRUE)</f>
        <v>0.14285714285714285</v>
      </c>
      <c r="EO32">
        <f t="shared" si="46"/>
        <v>87.778014852105642</v>
      </c>
      <c r="EP32">
        <f t="shared" si="47"/>
        <v>59.221985147894358</v>
      </c>
      <c r="ER32">
        <f>HLOOKUP(ER$14,גיליון2!$A$1:$C$21,$A32+1,TRUE)</f>
        <v>0.25</v>
      </c>
      <c r="ES32">
        <f>HLOOKUP(ES$14,גיליון3!$A$1:$C$21,$A32+1,TRUE)</f>
        <v>-0.33333333333333331</v>
      </c>
      <c r="ET32">
        <f>HLOOKUP(ET$14,גיליון4!$A$1:$C$21,$A32+1,TRUE)</f>
        <v>7</v>
      </c>
      <c r="EU32">
        <f t="shared" si="48"/>
        <v>141.78843695032182</v>
      </c>
      <c r="EV32">
        <f t="shared" si="49"/>
        <v>5.2115630496781762</v>
      </c>
      <c r="EX32">
        <f>HLOOKUP(EX$14,גיליון2!$A$1:$C$21,$A32+1,TRUE)</f>
        <v>0.25</v>
      </c>
      <c r="EY32">
        <f>HLOOKUP(EY$14,גיליון3!$A$1:$C$21,$A32+1,TRUE)</f>
        <v>-0.33333333333333331</v>
      </c>
      <c r="EZ32">
        <f>HLOOKUP(EZ$14,גיליון4!$A$1:$C$21,$A32+1,TRUE)</f>
        <v>49</v>
      </c>
      <c r="FA32">
        <f t="shared" si="50"/>
        <v>148.81145546708285</v>
      </c>
      <c r="FB32">
        <f t="shared" si="51"/>
        <v>1.8114554670828511</v>
      </c>
      <c r="FD32">
        <f>HLOOKUP(FD$14,גיליון2!$A$1:$C$21,$A32+1,TRUE)</f>
        <v>0.25</v>
      </c>
      <c r="FE32">
        <f>HLOOKUP(FE$14,גיליון3!$A$1:$C$21,$A32+1,TRUE)</f>
        <v>-0.33333333333333331</v>
      </c>
      <c r="FF32">
        <f>HLOOKUP(FF$14,גיליון4!$A$1:$C$21,$A32+1,TRUE)</f>
        <v>0.14285714285714285</v>
      </c>
      <c r="FG32">
        <f t="shared" si="52"/>
        <v>81.334175981576081</v>
      </c>
      <c r="FH32">
        <f t="shared" si="53"/>
        <v>65.665824018423919</v>
      </c>
    </row>
    <row r="33" spans="1:164" x14ac:dyDescent="0.35">
      <c r="A33">
        <v>19</v>
      </c>
      <c r="B33">
        <f>data!A22</f>
        <v>116</v>
      </c>
      <c r="D33">
        <f>HLOOKUP(D$14,גיליון2!$A$1:$C$21,$A33+1,TRUE)</f>
        <v>3</v>
      </c>
      <c r="E33">
        <f>HLOOKUP(E$14,גיליון3!$A$1:$C$21,$A33+1,TRUE)</f>
        <v>5</v>
      </c>
      <c r="F33">
        <f>HLOOKUP(F$14,גיליון4!$A$1:$C$21,$A33+1,TRUE)</f>
        <v>6</v>
      </c>
      <c r="G33">
        <f t="shared" si="0"/>
        <v>161.90180011703151</v>
      </c>
      <c r="H33">
        <f t="shared" si="1"/>
        <v>45.901800117031513</v>
      </c>
      <c r="J33">
        <f>HLOOKUP(J$14,גיליון2!$A$1:$C$21,$A33+1,TRUE)</f>
        <v>3</v>
      </c>
      <c r="K33">
        <f>HLOOKUP(K$14,גיליון3!$A$1:$C$21,$A33+1,TRUE)</f>
        <v>5</v>
      </c>
      <c r="L33">
        <f>HLOOKUP(L$14,גיליון4!$A$1:$C$21,$A33+1,TRUE)</f>
        <v>36</v>
      </c>
      <c r="M33">
        <f t="shared" si="2"/>
        <v>115.02403890587102</v>
      </c>
      <c r="N33">
        <f t="shared" si="3"/>
        <v>0.97596109412897647</v>
      </c>
      <c r="P33">
        <f>HLOOKUP(P$14,גיליון2!$A$1:$C$21,$A33+1,TRUE)</f>
        <v>3</v>
      </c>
      <c r="Q33">
        <f>HLOOKUP(Q$14,גיליון3!$A$1:$C$21,$A33+1,TRUE)</f>
        <v>5</v>
      </c>
      <c r="R33">
        <f>HLOOKUP(R$14,גיליון4!$A$1:$C$21,$A33+1,TRUE)</f>
        <v>0.16666666666666666</v>
      </c>
      <c r="S33">
        <f t="shared" si="4"/>
        <v>108.42244741879813</v>
      </c>
      <c r="T33">
        <f t="shared" si="5"/>
        <v>7.5775525812018714</v>
      </c>
      <c r="V33">
        <f>HLOOKUP(V$14,גיליון2!$A$1:$C$21,$A33+1,TRUE)</f>
        <v>3</v>
      </c>
      <c r="W33">
        <f>HLOOKUP(W$14,גיליון3!$A$1:$C$21,$A33+1,TRUE)</f>
        <v>25</v>
      </c>
      <c r="X33">
        <f>HLOOKUP(X$14,גיליון4!$A$1:$C$21,$A33+1,TRUE)</f>
        <v>6</v>
      </c>
      <c r="Y33">
        <f t="shared" si="6"/>
        <v>124.01173697423573</v>
      </c>
      <c r="Z33">
        <f t="shared" si="7"/>
        <v>8.0117369742357312</v>
      </c>
      <c r="AB33">
        <f>HLOOKUP(AB$14,גיליון2!$A$1:$C$21,$A33+1,TRUE)</f>
        <v>3</v>
      </c>
      <c r="AC33">
        <f>HLOOKUP(AC$14,גיליון3!$A$1:$C$21,$A33+1,TRUE)</f>
        <v>25</v>
      </c>
      <c r="AD33">
        <f>HLOOKUP(AD$14,גיליון4!$A$1:$C$21,$A33+1,TRUE)</f>
        <v>36</v>
      </c>
      <c r="AE33">
        <f t="shared" si="8"/>
        <v>111.14090420735546</v>
      </c>
      <c r="AF33">
        <f t="shared" si="9"/>
        <v>4.8590957926445384</v>
      </c>
      <c r="AH33">
        <f>HLOOKUP(AH$14,גיליון2!$A$1:$C$21,$A33+1,TRUE)</f>
        <v>3</v>
      </c>
      <c r="AI33">
        <f>HLOOKUP(AI$14,גיליון3!$A$1:$C$21,$A33+1,TRUE)</f>
        <v>25</v>
      </c>
      <c r="AJ33">
        <f>HLOOKUP(AJ$14,גיליון4!$A$1:$C$21,$A33+1,TRUE)</f>
        <v>0.16666666666666666</v>
      </c>
      <c r="AK33">
        <f t="shared" si="10"/>
        <v>90.279468204336567</v>
      </c>
      <c r="AL33">
        <f t="shared" si="11"/>
        <v>25.720531795663433</v>
      </c>
      <c r="AN33">
        <f>HLOOKUP(AN$14,גיליון2!$A$1:$C$21,$A33+1,TRUE)</f>
        <v>3</v>
      </c>
      <c r="AO33">
        <f>HLOOKUP(AO$14,גיליון3!$A$1:$C$21,$A33+1,TRUE)</f>
        <v>0.2</v>
      </c>
      <c r="AP33">
        <f>HLOOKUP(AP$14,גיליון4!$A$1:$C$21,$A33+1,TRUE)</f>
        <v>6</v>
      </c>
      <c r="AQ33">
        <f t="shared" si="12"/>
        <v>121.79336925587849</v>
      </c>
      <c r="AR33">
        <f t="shared" si="13"/>
        <v>5.7933692558784884</v>
      </c>
      <c r="AT33">
        <f>HLOOKUP(AT$14,גיליון2!$A$1:$C$21,$A33+1,TRUE)</f>
        <v>3</v>
      </c>
      <c r="AU33">
        <f>HLOOKUP(AU$14,גיליון3!$A$1:$C$21,$A33+1,TRUE)</f>
        <v>0.2</v>
      </c>
      <c r="AV33">
        <f>HLOOKUP(AV$14,גיליון4!$A$1:$C$21,$A33+1,TRUE)</f>
        <v>36</v>
      </c>
      <c r="AW33">
        <f t="shared" si="14"/>
        <v>111.32844696682993</v>
      </c>
      <c r="AX33">
        <f t="shared" si="15"/>
        <v>4.6715530331700705</v>
      </c>
      <c r="AZ33">
        <f>HLOOKUP(AZ$14,גיליון2!$A$1:$C$21,$A33+1,TRUE)</f>
        <v>3</v>
      </c>
      <c r="BA33">
        <f>HLOOKUP(BA$14,גיליון3!$A$1:$C$21,$A33+1,TRUE)</f>
        <v>0.2</v>
      </c>
      <c r="BB33">
        <f>HLOOKUP(BB$14,גיליון4!$A$1:$C$21,$A33+1,TRUE)</f>
        <v>0.16666666666666666</v>
      </c>
      <c r="BC33">
        <f t="shared" si="16"/>
        <v>38.005240391710572</v>
      </c>
      <c r="BD33">
        <f t="shared" si="17"/>
        <v>77.994759608289428</v>
      </c>
      <c r="BF33">
        <f>HLOOKUP(BF$14,גיליון2!$A$1:$C$21,$A33+1,TRUE)</f>
        <v>9</v>
      </c>
      <c r="BG33">
        <f>HLOOKUP(BG$14,גיליון3!$A$1:$C$21,$A33+1,TRUE)</f>
        <v>5</v>
      </c>
      <c r="BH33">
        <f>HLOOKUP(BH$14,גיליון4!$A$1:$C$21,$A33+1,TRUE)</f>
        <v>6</v>
      </c>
      <c r="BI33">
        <f t="shared" si="18"/>
        <v>157.17380999253552</v>
      </c>
      <c r="BJ33">
        <f t="shared" si="19"/>
        <v>41.173809992535524</v>
      </c>
      <c r="BL33">
        <f>HLOOKUP(BL$14,גיליון2!$A$1:$C$21,$A33+1,TRUE)</f>
        <v>9</v>
      </c>
      <c r="BM33">
        <f>HLOOKUP(BM$14,גיליון3!$A$1:$C$21,$A33+1,TRUE)</f>
        <v>5</v>
      </c>
      <c r="BN33">
        <f>HLOOKUP(BN$14,גיליון4!$A$1:$C$21,$A33+1,TRUE)</f>
        <v>36</v>
      </c>
      <c r="BO33">
        <f t="shared" si="20"/>
        <v>115.02710380285896</v>
      </c>
      <c r="BP33">
        <f t="shared" si="21"/>
        <v>0.97289619714103992</v>
      </c>
      <c r="BR33">
        <f>HLOOKUP(BR$14,גיליון2!$A$1:$C$21,$A33+1,TRUE)</f>
        <v>9</v>
      </c>
      <c r="BS33">
        <f>HLOOKUP(BS$14,גיליון3!$A$1:$C$21,$A33+1,TRUE)</f>
        <v>5</v>
      </c>
      <c r="BT33">
        <f>HLOOKUP(BT$14,גיליון4!$A$1:$C$21,$A33+1,TRUE)</f>
        <v>0.16666666666666666</v>
      </c>
      <c r="BU33">
        <f t="shared" si="22"/>
        <v>76.655440799950298</v>
      </c>
      <c r="BV33">
        <f t="shared" si="23"/>
        <v>39.344559200049702</v>
      </c>
      <c r="BX33">
        <f>HLOOKUP(BX$14,גיליון2!$A$1:$C$21,$A33+1,TRUE)</f>
        <v>9</v>
      </c>
      <c r="BY33">
        <f>HLOOKUP(BY$14,גיליון3!$A$1:$C$21,$A33+1,TRUE)</f>
        <v>25</v>
      </c>
      <c r="BZ33">
        <f>HLOOKUP(BZ$14,גיליון4!$A$1:$C$21,$A33+1,TRUE)</f>
        <v>6</v>
      </c>
      <c r="CA33">
        <f t="shared" si="24"/>
        <v>133.79430065040566</v>
      </c>
      <c r="CB33">
        <f t="shared" si="25"/>
        <v>17.79430065040566</v>
      </c>
      <c r="CD33">
        <f>HLOOKUP(CD$14,גיליון2!$A$1:$C$21,$A33+1,TRUE)</f>
        <v>9</v>
      </c>
      <c r="CE33">
        <f>HLOOKUP(CE$14,גיליון3!$A$1:$C$21,$A33+1,TRUE)</f>
        <v>25</v>
      </c>
      <c r="CF33">
        <f>HLOOKUP(CF$14,גיליון4!$A$1:$C$21,$A33+1,TRUE)</f>
        <v>36</v>
      </c>
      <c r="CG33">
        <f t="shared" si="26"/>
        <v>111.14702511234997</v>
      </c>
      <c r="CH33">
        <f t="shared" si="27"/>
        <v>4.8529748876500349</v>
      </c>
      <c r="CJ33">
        <f>HLOOKUP(CJ$14,גיליון2!$A$1:$C$21,$A33+1,TRUE)</f>
        <v>9</v>
      </c>
      <c r="CK33">
        <f>HLOOKUP(CK$14,גיליון3!$A$1:$C$21,$A33+1,TRUE)</f>
        <v>25</v>
      </c>
      <c r="CL33">
        <f>HLOOKUP(CL$14,גיליון4!$A$1:$C$21,$A33+1,TRUE)</f>
        <v>0.16666666666666666</v>
      </c>
      <c r="CM33">
        <f t="shared" si="28"/>
        <v>115.50128004638604</v>
      </c>
      <c r="CN33">
        <f t="shared" si="29"/>
        <v>0.49871995361395705</v>
      </c>
      <c r="CP33">
        <f>HLOOKUP(CP$14,גיליון2!$A$1:$C$21,$A33+1,TRUE)</f>
        <v>9</v>
      </c>
      <c r="CQ33">
        <f>HLOOKUP(CQ$14,גיליון3!$A$1:$C$21,$A33+1,TRUE)</f>
        <v>0.2</v>
      </c>
      <c r="CR33">
        <f>HLOOKUP(CR$14,גיליון4!$A$1:$C$21,$A33+1,TRUE)</f>
        <v>6</v>
      </c>
      <c r="CS33">
        <f t="shared" si="30"/>
        <v>121.22736130354352</v>
      </c>
      <c r="CT33">
        <f t="shared" si="31"/>
        <v>5.2273613035435176</v>
      </c>
      <c r="CV33">
        <f>HLOOKUP(CV$14,גיליון2!$A$1:$C$21,$A33+1,TRUE)</f>
        <v>9</v>
      </c>
      <c r="CW33">
        <f>HLOOKUP(CW$14,גיליון3!$A$1:$C$21,$A33+1,TRUE)</f>
        <v>0.2</v>
      </c>
      <c r="CX33">
        <f>HLOOKUP(CX$14,גיליון4!$A$1:$C$21,$A33+1,TRUE)</f>
        <v>36</v>
      </c>
      <c r="CY33">
        <f t="shared" si="32"/>
        <v>111.54544230037955</v>
      </c>
      <c r="CZ33">
        <f t="shared" si="33"/>
        <v>4.4545576996204517</v>
      </c>
      <c r="DB33">
        <f>HLOOKUP(DB$14,גיליון2!$A$1:$C$21,$A33+1,TRUE)</f>
        <v>9</v>
      </c>
      <c r="DC33">
        <f>HLOOKUP(DC$14,גיליון3!$A$1:$C$21,$A33+1,TRUE)</f>
        <v>0.2</v>
      </c>
      <c r="DD33">
        <f>HLOOKUP(DD$14,גיליון4!$A$1:$C$21,$A33+1,TRUE)</f>
        <v>0.16666666666666666</v>
      </c>
      <c r="DE33">
        <f t="shared" si="34"/>
        <v>13.856254462523751</v>
      </c>
      <c r="DF33">
        <f t="shared" si="35"/>
        <v>102.14374553747625</v>
      </c>
      <c r="DH33">
        <f>HLOOKUP(DH$14,גיליון2!$A$1:$C$21,$A33+1,TRUE)</f>
        <v>0.33333333333333331</v>
      </c>
      <c r="DI33">
        <f>HLOOKUP(DI$14,גיליון3!$A$1:$C$21,$A33+1,TRUE)</f>
        <v>5</v>
      </c>
      <c r="DJ33">
        <f>HLOOKUP(DJ$14,גיליון4!$A$1:$C$21,$A33+1,TRUE)</f>
        <v>6</v>
      </c>
      <c r="DK33">
        <f t="shared" si="36"/>
        <v>158.12678998972106</v>
      </c>
      <c r="DL33">
        <f t="shared" si="37"/>
        <v>42.126789989721061</v>
      </c>
      <c r="DN33">
        <f>HLOOKUP(DN$14,גיליון2!$A$1:$C$21,$A33+1,TRUE)</f>
        <v>0.33333333333333331</v>
      </c>
      <c r="DO33">
        <f>HLOOKUP(DO$14,גיליון3!$A$1:$C$21,$A33+1,TRUE)</f>
        <v>5</v>
      </c>
      <c r="DP33">
        <f>HLOOKUP(DP$14,גיליון4!$A$1:$C$21,$A33+1,TRUE)</f>
        <v>36</v>
      </c>
      <c r="DQ33">
        <f t="shared" si="38"/>
        <v>116.25000942024448</v>
      </c>
      <c r="DR33">
        <f t="shared" si="39"/>
        <v>0.25000942024448136</v>
      </c>
      <c r="DT33">
        <f>HLOOKUP(DT$14,גיליון2!$A$1:$C$21,$A33+1,TRUE)</f>
        <v>0.33333333333333331</v>
      </c>
      <c r="DU33">
        <f>HLOOKUP(DU$14,גיליון3!$A$1:$C$21,$A33+1,TRUE)</f>
        <v>5</v>
      </c>
      <c r="DV33">
        <f>HLOOKUP(DV$14,גיליון4!$A$1:$C$21,$A33+1,TRUE)</f>
        <v>0.16666666666666666</v>
      </c>
      <c r="DW33">
        <f t="shared" si="40"/>
        <v>115.50426038564039</v>
      </c>
      <c r="DX33">
        <f t="shared" si="41"/>
        <v>0.49573961435960712</v>
      </c>
      <c r="DZ33">
        <f>HLOOKUP(DZ$14,גיליון2!$A$1:$C$21,$A33+1,TRUE)</f>
        <v>0.33333333333333331</v>
      </c>
      <c r="EA33">
        <f>HLOOKUP(EA$14,גיליון3!$A$1:$C$21,$A33+1,TRUE)</f>
        <v>25</v>
      </c>
      <c r="EB33">
        <f>HLOOKUP(EB$14,גיליון4!$A$1:$C$21,$A33+1,TRUE)</f>
        <v>6</v>
      </c>
      <c r="EC33">
        <f t="shared" si="42"/>
        <v>133.46526713027544</v>
      </c>
      <c r="ED33">
        <f t="shared" si="43"/>
        <v>17.465267130275436</v>
      </c>
      <c r="EF33">
        <f>HLOOKUP(EF$14,גיליון2!$A$1:$C$21,$A33+1,TRUE)</f>
        <v>0.33333333333333331</v>
      </c>
      <c r="EG33">
        <f>HLOOKUP(EG$14,גיליון3!$A$1:$C$21,$A33+1,TRUE)</f>
        <v>25</v>
      </c>
      <c r="EH33">
        <f>HLOOKUP(EH$14,גיליון4!$A$1:$C$21,$A33+1,TRUE)</f>
        <v>36</v>
      </c>
      <c r="EI33">
        <f t="shared" si="44"/>
        <v>109.49298879226085</v>
      </c>
      <c r="EJ33">
        <f t="shared" si="45"/>
        <v>6.5070112077391542</v>
      </c>
      <c r="EL33">
        <f>HLOOKUP(EL$14,גיליון2!$A$1:$C$21,$A33+1,TRUE)</f>
        <v>0.33333333333333331</v>
      </c>
      <c r="EM33">
        <f>HLOOKUP(EM$14,גיליון3!$A$1:$C$21,$A33+1,TRUE)</f>
        <v>25</v>
      </c>
      <c r="EN33">
        <f>HLOOKUP(EN$14,גיליון4!$A$1:$C$21,$A33+1,TRUE)</f>
        <v>0.16666666666666666</v>
      </c>
      <c r="EO33">
        <f t="shared" si="46"/>
        <v>135.83565952623306</v>
      </c>
      <c r="EP33">
        <f t="shared" si="47"/>
        <v>19.835659526233059</v>
      </c>
      <c r="ER33">
        <f>HLOOKUP(ER$14,גיליון2!$A$1:$C$21,$A33+1,TRUE)</f>
        <v>0.33333333333333331</v>
      </c>
      <c r="ES33">
        <f>HLOOKUP(ES$14,גיליון3!$A$1:$C$21,$A33+1,TRUE)</f>
        <v>0.2</v>
      </c>
      <c r="ET33">
        <f>HLOOKUP(ET$14,גיליון4!$A$1:$C$21,$A33+1,TRUE)</f>
        <v>6</v>
      </c>
      <c r="EU33">
        <f t="shared" si="48"/>
        <v>135.00431825337307</v>
      </c>
      <c r="EV33">
        <f t="shared" si="49"/>
        <v>19.004318253373071</v>
      </c>
      <c r="EX33">
        <f>HLOOKUP(EX$14,גיליון2!$A$1:$C$21,$A33+1,TRUE)</f>
        <v>0.33333333333333331</v>
      </c>
      <c r="EY33">
        <f>HLOOKUP(EY$14,גיליון3!$A$1:$C$21,$A33+1,TRUE)</f>
        <v>0.2</v>
      </c>
      <c r="EZ33">
        <f>HLOOKUP(EZ$14,גיליון4!$A$1:$C$21,$A33+1,TRUE)</f>
        <v>36</v>
      </c>
      <c r="FA33">
        <f t="shared" si="50"/>
        <v>112.71718940173496</v>
      </c>
      <c r="FB33">
        <f t="shared" si="51"/>
        <v>3.2828105982650442</v>
      </c>
      <c r="FD33">
        <f>HLOOKUP(FD$14,גיליון2!$A$1:$C$21,$A33+1,TRUE)</f>
        <v>0.33333333333333331</v>
      </c>
      <c r="FE33">
        <f>HLOOKUP(FE$14,גיליון3!$A$1:$C$21,$A33+1,TRUE)</f>
        <v>0.2</v>
      </c>
      <c r="FF33">
        <f>HLOOKUP(FF$14,גיליון4!$A$1:$C$21,$A33+1,TRUE)</f>
        <v>0.16666666666666666</v>
      </c>
      <c r="FG33">
        <f t="shared" si="52"/>
        <v>102.7585327828463</v>
      </c>
      <c r="FH33">
        <f t="shared" si="53"/>
        <v>13.241467217153698</v>
      </c>
    </row>
    <row r="34" spans="1:164" x14ac:dyDescent="0.35">
      <c r="A34">
        <v>20</v>
      </c>
      <c r="B34">
        <f>data!A23</f>
        <v>11</v>
      </c>
      <c r="D34">
        <f>HLOOKUP(D$14,גיליון2!$A$1:$C$21,$A34+1,TRUE)</f>
        <v>9</v>
      </c>
      <c r="E34">
        <f>HLOOKUP(E$14,גיליון3!$A$1:$C$21,$A34+1,TRUE)</f>
        <v>-2</v>
      </c>
      <c r="F34">
        <f>HLOOKUP(F$14,גיליון4!$A$1:$C$21,$A34+1,TRUE)</f>
        <v>2</v>
      </c>
      <c r="G34">
        <f t="shared" si="0"/>
        <v>54.803762732392414</v>
      </c>
      <c r="H34">
        <f t="shared" si="1"/>
        <v>43.803762732392414</v>
      </c>
      <c r="J34">
        <f>HLOOKUP(J$14,גיליון2!$A$1:$C$21,$A34+1,TRUE)</f>
        <v>9</v>
      </c>
      <c r="K34">
        <f>HLOOKUP(K$14,גיליון3!$A$1:$C$21,$A34+1,TRUE)</f>
        <v>-2</v>
      </c>
      <c r="L34">
        <f>HLOOKUP(L$14,גיליון4!$A$1:$C$21,$A34+1,TRUE)</f>
        <v>4</v>
      </c>
      <c r="M34">
        <f t="shared" si="2"/>
        <v>10.020763979794198</v>
      </c>
      <c r="N34">
        <f t="shared" si="3"/>
        <v>0.97923602020580169</v>
      </c>
      <c r="P34">
        <f>HLOOKUP(P$14,גיליון2!$A$1:$C$21,$A34+1,TRUE)</f>
        <v>9</v>
      </c>
      <c r="Q34">
        <f>HLOOKUP(Q$14,גיליון3!$A$1:$C$21,$A34+1,TRUE)</f>
        <v>-2</v>
      </c>
      <c r="R34">
        <f>HLOOKUP(R$14,גיליון4!$A$1:$C$21,$A34+1,TRUE)</f>
        <v>0.5</v>
      </c>
      <c r="S34">
        <f t="shared" si="4"/>
        <v>124.18238535563218</v>
      </c>
      <c r="T34">
        <f t="shared" si="5"/>
        <v>113.18238535563218</v>
      </c>
      <c r="V34">
        <f>HLOOKUP(V$14,גיליון2!$A$1:$C$21,$A34+1,TRUE)</f>
        <v>9</v>
      </c>
      <c r="W34">
        <f>HLOOKUP(W$14,גיליון3!$A$1:$C$21,$A34+1,TRUE)</f>
        <v>4</v>
      </c>
      <c r="X34">
        <f>HLOOKUP(X$14,גיליון4!$A$1:$C$21,$A34+1,TRUE)</f>
        <v>2</v>
      </c>
      <c r="Y34">
        <f t="shared" si="6"/>
        <v>59.012910344891111</v>
      </c>
      <c r="Z34">
        <f t="shared" si="7"/>
        <v>48.012910344891111</v>
      </c>
      <c r="AB34">
        <f>HLOOKUP(AB$14,גיליון2!$A$1:$C$21,$A34+1,TRUE)</f>
        <v>9</v>
      </c>
      <c r="AC34">
        <f>HLOOKUP(AC$14,גיליון3!$A$1:$C$21,$A34+1,TRUE)</f>
        <v>4</v>
      </c>
      <c r="AD34">
        <f>HLOOKUP(AD$14,גיליון4!$A$1:$C$21,$A34+1,TRUE)</f>
        <v>4</v>
      </c>
      <c r="AE34">
        <f t="shared" si="8"/>
        <v>9.837626563953549</v>
      </c>
      <c r="AF34">
        <f t="shared" si="9"/>
        <v>1.162373436046451</v>
      </c>
      <c r="AH34">
        <f>HLOOKUP(AH$14,גיליון2!$A$1:$C$21,$A34+1,TRUE)</f>
        <v>9</v>
      </c>
      <c r="AI34">
        <f>HLOOKUP(AI$14,גיליון3!$A$1:$C$21,$A34+1,TRUE)</f>
        <v>4</v>
      </c>
      <c r="AJ34">
        <f>HLOOKUP(AJ$14,גיליון4!$A$1:$C$21,$A34+1,TRUE)</f>
        <v>0.5</v>
      </c>
      <c r="AK34">
        <f t="shared" si="10"/>
        <v>119.38841486806595</v>
      </c>
      <c r="AL34">
        <f t="shared" si="11"/>
        <v>108.38841486806595</v>
      </c>
      <c r="AN34">
        <f>HLOOKUP(AN$14,גיליון2!$A$1:$C$21,$A34+1,TRUE)</f>
        <v>9</v>
      </c>
      <c r="AO34">
        <f>HLOOKUP(AO$14,גיליון3!$A$1:$C$21,$A34+1,TRUE)</f>
        <v>-0.5</v>
      </c>
      <c r="AP34">
        <f>HLOOKUP(AP$14,גיליון4!$A$1:$C$21,$A34+1,TRUE)</f>
        <v>2</v>
      </c>
      <c r="AQ34">
        <f t="shared" si="12"/>
        <v>61.541029744105195</v>
      </c>
      <c r="AR34">
        <f t="shared" si="13"/>
        <v>50.541029744105195</v>
      </c>
      <c r="AT34">
        <f>HLOOKUP(AT$14,גיליון2!$A$1:$C$21,$A34+1,TRUE)</f>
        <v>9</v>
      </c>
      <c r="AU34">
        <f>HLOOKUP(AU$14,גיליון3!$A$1:$C$21,$A34+1,TRUE)</f>
        <v>-0.5</v>
      </c>
      <c r="AV34">
        <f>HLOOKUP(AV$14,גיליון4!$A$1:$C$21,$A34+1,TRUE)</f>
        <v>4</v>
      </c>
      <c r="AW34">
        <f t="shared" si="14"/>
        <v>8.6901416512599319</v>
      </c>
      <c r="AX34">
        <f t="shared" si="15"/>
        <v>2.3098583487400681</v>
      </c>
      <c r="AZ34">
        <f>HLOOKUP(AZ$14,גיליון2!$A$1:$C$21,$A34+1,TRUE)</f>
        <v>9</v>
      </c>
      <c r="BA34">
        <f>HLOOKUP(BA$14,גיליון3!$A$1:$C$21,$A34+1,TRUE)</f>
        <v>-0.5</v>
      </c>
      <c r="BB34">
        <f>HLOOKUP(BB$14,גיליון4!$A$1:$C$21,$A34+1,TRUE)</f>
        <v>0.5</v>
      </c>
      <c r="BC34">
        <f t="shared" si="16"/>
        <v>136.33867495794192</v>
      </c>
      <c r="BD34">
        <f t="shared" si="17"/>
        <v>125.33867495794192</v>
      </c>
      <c r="BF34">
        <f>HLOOKUP(BF$14,גיליון2!$A$1:$C$21,$A34+1,TRUE)</f>
        <v>81</v>
      </c>
      <c r="BG34">
        <f>HLOOKUP(BG$14,גיליון3!$A$1:$C$21,$A34+1,TRUE)</f>
        <v>-2</v>
      </c>
      <c r="BH34">
        <f>HLOOKUP(BH$14,גיליון4!$A$1:$C$21,$A34+1,TRUE)</f>
        <v>2</v>
      </c>
      <c r="BI34">
        <f t="shared" si="18"/>
        <v>49.574840586736393</v>
      </c>
      <c r="BJ34">
        <f t="shared" si="19"/>
        <v>38.574840586736393</v>
      </c>
      <c r="BL34">
        <f>HLOOKUP(BL$14,גיליון2!$A$1:$C$21,$A34+1,TRUE)</f>
        <v>81</v>
      </c>
      <c r="BM34">
        <f>HLOOKUP(BM$14,גיליון3!$A$1:$C$21,$A34+1,TRUE)</f>
        <v>-2</v>
      </c>
      <c r="BN34">
        <f>HLOOKUP(BN$14,גיליון4!$A$1:$C$21,$A34+1,TRUE)</f>
        <v>4</v>
      </c>
      <c r="BO34">
        <f t="shared" si="20"/>
        <v>9.8495758096088348</v>
      </c>
      <c r="BP34">
        <f t="shared" si="21"/>
        <v>1.1504241903911652</v>
      </c>
      <c r="BR34">
        <f>HLOOKUP(BR$14,גיליון2!$A$1:$C$21,$A34+1,TRUE)</f>
        <v>81</v>
      </c>
      <c r="BS34">
        <f>HLOOKUP(BS$14,גיליון3!$A$1:$C$21,$A34+1,TRUE)</f>
        <v>-2</v>
      </c>
      <c r="BT34">
        <f>HLOOKUP(BT$14,גיליון4!$A$1:$C$21,$A34+1,TRUE)</f>
        <v>0.5</v>
      </c>
      <c r="BU34">
        <f t="shared" si="22"/>
        <v>117.14591628950308</v>
      </c>
      <c r="BV34">
        <f t="shared" si="23"/>
        <v>106.14591628950308</v>
      </c>
      <c r="BX34">
        <f>HLOOKUP(BX$14,גיליון2!$A$1:$C$21,$A34+1,TRUE)</f>
        <v>81</v>
      </c>
      <c r="BY34">
        <f>HLOOKUP(BY$14,גיליון3!$A$1:$C$21,$A34+1,TRUE)</f>
        <v>4</v>
      </c>
      <c r="BZ34">
        <f>HLOOKUP(BZ$14,גיליון4!$A$1:$C$21,$A34+1,TRUE)</f>
        <v>2</v>
      </c>
      <c r="CA34">
        <f t="shared" si="24"/>
        <v>48.780564525336636</v>
      </c>
      <c r="CB34">
        <f t="shared" si="25"/>
        <v>37.780564525336636</v>
      </c>
      <c r="CD34">
        <f>HLOOKUP(CD$14,גיליון2!$A$1:$C$21,$A34+1,TRUE)</f>
        <v>81</v>
      </c>
      <c r="CE34">
        <f>HLOOKUP(CE$14,גיליון3!$A$1:$C$21,$A34+1,TRUE)</f>
        <v>4</v>
      </c>
      <c r="CF34">
        <f>HLOOKUP(CF$14,גיליון4!$A$1:$C$21,$A34+1,TRUE)</f>
        <v>4</v>
      </c>
      <c r="CG34">
        <f t="shared" si="26"/>
        <v>9.7003569950021937</v>
      </c>
      <c r="CH34">
        <f t="shared" si="27"/>
        <v>1.2996430049978063</v>
      </c>
      <c r="CJ34">
        <f>HLOOKUP(CJ$14,גיליון2!$A$1:$C$21,$A34+1,TRUE)</f>
        <v>81</v>
      </c>
      <c r="CK34">
        <f>HLOOKUP(CK$14,גיליון3!$A$1:$C$21,$A34+1,TRUE)</f>
        <v>4</v>
      </c>
      <c r="CL34">
        <f>HLOOKUP(CL$14,גיליון4!$A$1:$C$21,$A34+1,TRUE)</f>
        <v>0.5</v>
      </c>
      <c r="CM34">
        <f t="shared" si="28"/>
        <v>100.55544840869169</v>
      </c>
      <c r="CN34">
        <f t="shared" si="29"/>
        <v>89.555448408691689</v>
      </c>
      <c r="CP34">
        <f>HLOOKUP(CP$14,גיליון2!$A$1:$C$21,$A34+1,TRUE)</f>
        <v>81</v>
      </c>
      <c r="CQ34">
        <f>HLOOKUP(CQ$14,גיליון3!$A$1:$C$21,$A34+1,TRUE)</f>
        <v>-0.5</v>
      </c>
      <c r="CR34">
        <f>HLOOKUP(CR$14,גיליון4!$A$1:$C$21,$A34+1,TRUE)</f>
        <v>2</v>
      </c>
      <c r="CS34">
        <f t="shared" si="30"/>
        <v>54.159046946588305</v>
      </c>
      <c r="CT34">
        <f t="shared" si="31"/>
        <v>43.159046946588305</v>
      </c>
      <c r="CV34">
        <f>HLOOKUP(CV$14,גיליון2!$A$1:$C$21,$A34+1,TRUE)</f>
        <v>81</v>
      </c>
      <c r="CW34">
        <f>HLOOKUP(CW$14,גיליון3!$A$1:$C$21,$A34+1,TRUE)</f>
        <v>-0.5</v>
      </c>
      <c r="CX34">
        <f>HLOOKUP(CX$14,גיליון4!$A$1:$C$21,$A34+1,TRUE)</f>
        <v>4</v>
      </c>
      <c r="CY34">
        <f t="shared" si="32"/>
        <v>8.6756902855458442</v>
      </c>
      <c r="CZ34">
        <f t="shared" si="33"/>
        <v>2.3243097144541558</v>
      </c>
      <c r="DB34">
        <f>HLOOKUP(DB$14,גיליון2!$A$1:$C$21,$A34+1,TRUE)</f>
        <v>81</v>
      </c>
      <c r="DC34">
        <f>HLOOKUP(DC$14,גיליון3!$A$1:$C$21,$A34+1,TRUE)</f>
        <v>-0.5</v>
      </c>
      <c r="DD34">
        <f>HLOOKUP(DD$14,גיליון4!$A$1:$C$21,$A34+1,TRUE)</f>
        <v>0.5</v>
      </c>
      <c r="DE34">
        <f t="shared" si="34"/>
        <v>125.99139160246739</v>
      </c>
      <c r="DF34">
        <f t="shared" si="35"/>
        <v>114.99139160246739</v>
      </c>
      <c r="DH34">
        <f>HLOOKUP(DH$14,גיליון2!$A$1:$C$21,$A34+1,TRUE)</f>
        <v>0.1111111111111111</v>
      </c>
      <c r="DI34">
        <f>HLOOKUP(DI$14,גיליון3!$A$1:$C$21,$A34+1,TRUE)</f>
        <v>-2</v>
      </c>
      <c r="DJ34">
        <f>HLOOKUP(DJ$14,גיליון4!$A$1:$C$21,$A34+1,TRUE)</f>
        <v>2</v>
      </c>
      <c r="DK34">
        <f t="shared" si="36"/>
        <v>36.6137377968737</v>
      </c>
      <c r="DL34">
        <f t="shared" si="37"/>
        <v>25.6137377968737</v>
      </c>
      <c r="DN34">
        <f>HLOOKUP(DN$14,גיליון2!$A$1:$C$21,$A34+1,TRUE)</f>
        <v>0.1111111111111111</v>
      </c>
      <c r="DO34">
        <f>HLOOKUP(DO$14,גיליון3!$A$1:$C$21,$A34+1,TRUE)</f>
        <v>-2</v>
      </c>
      <c r="DP34">
        <f>HLOOKUP(DP$14,גיליון4!$A$1:$C$21,$A34+1,TRUE)</f>
        <v>4</v>
      </c>
      <c r="DQ34">
        <f t="shared" si="38"/>
        <v>11.164660939256416</v>
      </c>
      <c r="DR34">
        <f t="shared" si="39"/>
        <v>0.16466093925641623</v>
      </c>
      <c r="DT34">
        <f>HLOOKUP(DT$14,גיליון2!$A$1:$C$21,$A34+1,TRUE)</f>
        <v>0.1111111111111111</v>
      </c>
      <c r="DU34">
        <f>HLOOKUP(DU$14,גיליון3!$A$1:$C$21,$A34+1,TRUE)</f>
        <v>-2</v>
      </c>
      <c r="DV34">
        <f>HLOOKUP(DV$14,גיליון4!$A$1:$C$21,$A34+1,TRUE)</f>
        <v>0.5</v>
      </c>
      <c r="DW34">
        <f t="shared" si="40"/>
        <v>52.717372990047757</v>
      </c>
      <c r="DX34">
        <f t="shared" si="41"/>
        <v>41.717372990047757</v>
      </c>
      <c r="DZ34">
        <f>HLOOKUP(DZ$14,גיליון2!$A$1:$C$21,$A34+1,TRUE)</f>
        <v>0.1111111111111111</v>
      </c>
      <c r="EA34">
        <f>HLOOKUP(EA$14,גיליון3!$A$1:$C$21,$A34+1,TRUE)</f>
        <v>4</v>
      </c>
      <c r="EB34">
        <f>HLOOKUP(EB$14,גיליון4!$A$1:$C$21,$A34+1,TRUE)</f>
        <v>2</v>
      </c>
      <c r="EC34">
        <f t="shared" si="42"/>
        <v>45.012958239812633</v>
      </c>
      <c r="ED34">
        <f t="shared" si="43"/>
        <v>34.012958239812633</v>
      </c>
      <c r="EF34">
        <f>HLOOKUP(EF$14,גיליון2!$A$1:$C$21,$A34+1,TRUE)</f>
        <v>0.1111111111111111</v>
      </c>
      <c r="EG34">
        <f>HLOOKUP(EG$14,גיליון3!$A$1:$C$21,$A34+1,TRUE)</f>
        <v>4</v>
      </c>
      <c r="EH34">
        <f>HLOOKUP(EH$14,גיליון4!$A$1:$C$21,$A34+1,TRUE)</f>
        <v>4</v>
      </c>
      <c r="EI34">
        <f t="shared" si="44"/>
        <v>12.872829155850344</v>
      </c>
      <c r="EJ34">
        <f t="shared" si="45"/>
        <v>1.8728291558503436</v>
      </c>
      <c r="EL34">
        <f>HLOOKUP(EL$14,גיליון2!$A$1:$C$21,$A34+1,TRUE)</f>
        <v>0.1111111111111111</v>
      </c>
      <c r="EM34">
        <f>HLOOKUP(EM$14,גיליון3!$A$1:$C$21,$A34+1,TRUE)</f>
        <v>4</v>
      </c>
      <c r="EN34">
        <f>HLOOKUP(EN$14,גיליון4!$A$1:$C$21,$A34+1,TRUE)</f>
        <v>0.5</v>
      </c>
      <c r="EO34">
        <f t="shared" si="46"/>
        <v>62.355817056912898</v>
      </c>
      <c r="EP34">
        <f t="shared" si="47"/>
        <v>51.355817056912898</v>
      </c>
      <c r="ER34">
        <f>HLOOKUP(ER$14,גיליון2!$A$1:$C$21,$A34+1,TRUE)</f>
        <v>0.1111111111111111</v>
      </c>
      <c r="ES34">
        <f>HLOOKUP(ES$14,גיליון3!$A$1:$C$21,$A34+1,TRUE)</f>
        <v>-0.5</v>
      </c>
      <c r="ET34">
        <f>HLOOKUP(ET$14,גיליון4!$A$1:$C$21,$A34+1,TRUE)</f>
        <v>2</v>
      </c>
      <c r="EU34">
        <f t="shared" si="48"/>
        <v>46.168850817737706</v>
      </c>
      <c r="EV34">
        <f t="shared" si="49"/>
        <v>35.168850817737706</v>
      </c>
      <c r="EX34">
        <f>HLOOKUP(EX$14,גיליון2!$A$1:$C$21,$A34+1,TRUE)</f>
        <v>0.1111111111111111</v>
      </c>
      <c r="EY34">
        <f>HLOOKUP(EY$14,גיליון3!$A$1:$C$21,$A34+1,TRUE)</f>
        <v>-0.5</v>
      </c>
      <c r="EZ34">
        <f>HLOOKUP(EZ$14,גיליון4!$A$1:$C$21,$A34+1,TRUE)</f>
        <v>4</v>
      </c>
      <c r="FA34">
        <f t="shared" si="50"/>
        <v>11.233954950690698</v>
      </c>
      <c r="FB34">
        <f t="shared" si="51"/>
        <v>0.23395495069069838</v>
      </c>
      <c r="FD34">
        <f>HLOOKUP(FD$14,גיליון2!$A$1:$C$21,$A34+1,TRUE)</f>
        <v>0.1111111111111111</v>
      </c>
      <c r="FE34">
        <f>HLOOKUP(FE$14,גיליון3!$A$1:$C$21,$A34+1,TRUE)</f>
        <v>-0.5</v>
      </c>
      <c r="FF34">
        <f>HLOOKUP(FF$14,גיליון4!$A$1:$C$21,$A34+1,TRUE)</f>
        <v>0.5</v>
      </c>
      <c r="FG34">
        <f t="shared" si="52"/>
        <v>58.788339737356218</v>
      </c>
      <c r="FH34">
        <f t="shared" si="53"/>
        <v>47.788339737356218</v>
      </c>
    </row>
  </sheetData>
  <mergeCells count="94">
    <mergeCell ref="D2:H2"/>
    <mergeCell ref="J2:N2"/>
    <mergeCell ref="P2:T2"/>
    <mergeCell ref="D1:H1"/>
    <mergeCell ref="J1:N1"/>
    <mergeCell ref="P1:T1"/>
    <mergeCell ref="V1:Z1"/>
    <mergeCell ref="V2:Z2"/>
    <mergeCell ref="AB1:AF1"/>
    <mergeCell ref="AB2:AF2"/>
    <mergeCell ref="AH1:AL1"/>
    <mergeCell ref="CJ1:CN1"/>
    <mergeCell ref="AT1:AX1"/>
    <mergeCell ref="AZ1:BD1"/>
    <mergeCell ref="AH2:AL2"/>
    <mergeCell ref="AN2:AR2"/>
    <mergeCell ref="AT2:AX2"/>
    <mergeCell ref="AZ2:BD2"/>
    <mergeCell ref="AN1:AR1"/>
    <mergeCell ref="EF1:EJ1"/>
    <mergeCell ref="CP1:CT1"/>
    <mergeCell ref="CV1:CZ1"/>
    <mergeCell ref="BF2:BJ2"/>
    <mergeCell ref="BL2:BP2"/>
    <mergeCell ref="BR2:BV2"/>
    <mergeCell ref="BX2:CB2"/>
    <mergeCell ref="CD2:CH2"/>
    <mergeCell ref="CJ2:CN2"/>
    <mergeCell ref="CP2:CT2"/>
    <mergeCell ref="CV2:CZ2"/>
    <mergeCell ref="BF1:BJ1"/>
    <mergeCell ref="BL1:BP1"/>
    <mergeCell ref="BR1:BV1"/>
    <mergeCell ref="BX1:CB1"/>
    <mergeCell ref="CD1:CH1"/>
    <mergeCell ref="GB1:GF1"/>
    <mergeCell ref="EL1:EP1"/>
    <mergeCell ref="ER1:EV1"/>
    <mergeCell ref="DB2:DF2"/>
    <mergeCell ref="DH2:DL2"/>
    <mergeCell ref="DN2:DR2"/>
    <mergeCell ref="DT2:DX2"/>
    <mergeCell ref="DZ2:ED2"/>
    <mergeCell ref="EF2:EJ2"/>
    <mergeCell ref="EL2:EP2"/>
    <mergeCell ref="ER2:EV2"/>
    <mergeCell ref="DB1:DF1"/>
    <mergeCell ref="DH1:DL1"/>
    <mergeCell ref="DN1:DR1"/>
    <mergeCell ref="DT1:DX1"/>
    <mergeCell ref="DZ1:ED1"/>
    <mergeCell ref="AH3:AL3"/>
    <mergeCell ref="GH1:GL1"/>
    <mergeCell ref="GN1:GR1"/>
    <mergeCell ref="EX2:FB2"/>
    <mergeCell ref="FD2:FH2"/>
    <mergeCell ref="FJ2:FN2"/>
    <mergeCell ref="FP2:FT2"/>
    <mergeCell ref="FV2:FZ2"/>
    <mergeCell ref="GB2:GF2"/>
    <mergeCell ref="GH2:GL2"/>
    <mergeCell ref="GN2:GR2"/>
    <mergeCell ref="EX1:FB1"/>
    <mergeCell ref="FD1:FH1"/>
    <mergeCell ref="FJ1:FN1"/>
    <mergeCell ref="FP1:FT1"/>
    <mergeCell ref="FV1:FZ1"/>
    <mergeCell ref="D3:H3"/>
    <mergeCell ref="J3:N3"/>
    <mergeCell ref="P3:T3"/>
    <mergeCell ref="V3:Z3"/>
    <mergeCell ref="AB3:AF3"/>
    <mergeCell ref="DB3:DF3"/>
    <mergeCell ref="AN3:AR3"/>
    <mergeCell ref="AT3:AX3"/>
    <mergeCell ref="AZ3:BD3"/>
    <mergeCell ref="BF3:BJ3"/>
    <mergeCell ref="BL3:BP3"/>
    <mergeCell ref="BR3:BV3"/>
    <mergeCell ref="BX3:CB3"/>
    <mergeCell ref="CD3:CH3"/>
    <mergeCell ref="CJ3:CN3"/>
    <mergeCell ref="CP3:CT3"/>
    <mergeCell ref="CV3:CZ3"/>
    <mergeCell ref="ER3:EV3"/>
    <mergeCell ref="EX3:FB3"/>
    <mergeCell ref="FD3:FH3"/>
    <mergeCell ref="FI3:FM3"/>
    <mergeCell ref="DH3:DL3"/>
    <mergeCell ref="DN3:DR3"/>
    <mergeCell ref="DT3:DX3"/>
    <mergeCell ref="DZ3:ED3"/>
    <mergeCell ref="EF3:EJ3"/>
    <mergeCell ref="EL3:E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Results</vt:lpstr>
      <vt:lpstr>User Input</vt:lpstr>
      <vt:lpstr>גיליון2</vt:lpstr>
      <vt:lpstr>גיליון3</vt:lpstr>
      <vt:lpstr>גיליון4</vt:lpstr>
      <vt:lpstr>גיליון5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</dc:creator>
  <cp:lastModifiedBy>niro</cp:lastModifiedBy>
  <dcterms:created xsi:type="dcterms:W3CDTF">2019-08-25T17:31:00Z</dcterms:created>
  <dcterms:modified xsi:type="dcterms:W3CDTF">2019-08-28T17:17:59Z</dcterms:modified>
</cp:coreProperties>
</file>