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cuments\"/>
    </mc:Choice>
  </mc:AlternateContent>
  <bookViews>
    <workbookView xWindow="0" yWindow="0" windowWidth="23016" windowHeight="10584" activeTab="2"/>
  </bookViews>
  <sheets>
    <sheet name="ANALYSIS" sheetId="2" r:id="rId1"/>
    <sheet name="CUSTOMER DATA" sheetId="1" r:id="rId2"/>
    <sheet name="DASHBOARD" sheetId="3" r:id="rId3"/>
  </sheets>
  <definedNames>
    <definedName name="Slicer_MONTH">#N/A</definedName>
    <definedName name="Slicer_QUARTER">#N/A</definedName>
    <definedName name="Slicer_YEAR">#N/A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2" i="1"/>
  <c r="N3" i="1"/>
  <c r="N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2"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G5" i="2"/>
  <c r="C5" i="2"/>
  <c r="L14" i="1" l="1"/>
  <c r="I2" i="1"/>
  <c r="I3" i="1"/>
  <c r="I14" i="1"/>
  <c r="I4" i="1"/>
  <c r="I5" i="1"/>
  <c r="I6" i="1"/>
  <c r="I7" i="1"/>
  <c r="I8" i="1"/>
  <c r="I9" i="1"/>
  <c r="I10" i="1"/>
  <c r="I11" i="1"/>
  <c r="I12" i="1"/>
  <c r="I13"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L3" i="1"/>
  <c r="L4" i="1"/>
  <c r="L5" i="1"/>
  <c r="L6" i="1"/>
  <c r="L7" i="1"/>
  <c r="L8" i="1"/>
  <c r="L9" i="1"/>
  <c r="L10" i="1"/>
  <c r="L11" i="1"/>
  <c r="L12" i="1"/>
  <c r="L13"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2" i="1"/>
</calcChain>
</file>

<file path=xl/sharedStrings.xml><?xml version="1.0" encoding="utf-8"?>
<sst xmlns="http://schemas.openxmlformats.org/spreadsheetml/2006/main" count="6179" uniqueCount="2099">
  <si>
    <t>CUSTOMER_ID</t>
  </si>
  <si>
    <t>Sum of sale_price</t>
  </si>
  <si>
    <t>Count of order_id</t>
  </si>
  <si>
    <t>first purchase date</t>
  </si>
  <si>
    <t>last purchase date</t>
  </si>
  <si>
    <t>ORDER FREQUENCY</t>
  </si>
  <si>
    <t>average order value</t>
  </si>
  <si>
    <t>CUSTOMER LIFETIME VALUE</t>
  </si>
  <si>
    <t>Timothy</t>
  </si>
  <si>
    <t>Bush</t>
  </si>
  <si>
    <t>timothybush@example.net</t>
  </si>
  <si>
    <t>M</t>
  </si>
  <si>
    <t>87620 Johnson Hills</t>
  </si>
  <si>
    <t>69917-400</t>
  </si>
  <si>
    <t>Birmingham</t>
  </si>
  <si>
    <t>England</t>
  </si>
  <si>
    <t>Elizabeth</t>
  </si>
  <si>
    <t>Martinez</t>
  </si>
  <si>
    <t>elizabethmartinez@example.com</t>
  </si>
  <si>
    <t>F</t>
  </si>
  <si>
    <t>1705 Nielsen Land</t>
  </si>
  <si>
    <t>Christopher</t>
  </si>
  <si>
    <t>Mendoza</t>
  </si>
  <si>
    <t>christophermendoza@example.net</t>
  </si>
  <si>
    <t>125 Turner Isle Apt. 264</t>
  </si>
  <si>
    <t>Jimmy</t>
  </si>
  <si>
    <t>Conner</t>
  </si>
  <si>
    <t>jimmyconner@example.com</t>
  </si>
  <si>
    <t>0966 Jose Branch Apt. 008</t>
  </si>
  <si>
    <t>Natasha</t>
  </si>
  <si>
    <t>Wilson</t>
  </si>
  <si>
    <t>natashawilson@example.net</t>
  </si>
  <si>
    <t>20798 Phillip Trail Apt. 392</t>
  </si>
  <si>
    <t>Andrea</t>
  </si>
  <si>
    <t>Bryant</t>
  </si>
  <si>
    <t>andreabryant@example.org</t>
  </si>
  <si>
    <t>622 Sims Field</t>
  </si>
  <si>
    <t>Keith</t>
  </si>
  <si>
    <t>Barnett</t>
  </si>
  <si>
    <t>keithbarnett@example.com</t>
  </si>
  <si>
    <t>53908 Amy Fork Apt. 281</t>
  </si>
  <si>
    <t>69940-000</t>
  </si>
  <si>
    <t>Leeds</t>
  </si>
  <si>
    <t>Joanne</t>
  </si>
  <si>
    <t>Mcpherson</t>
  </si>
  <si>
    <t>joannemcpherson@example.com</t>
  </si>
  <si>
    <t>53907 John Unions Apt. 099</t>
  </si>
  <si>
    <t>Ian</t>
  </si>
  <si>
    <t>Burke</t>
  </si>
  <si>
    <t>ianburke@example.net</t>
  </si>
  <si>
    <t>91902 Andrea Stream Apt. 563</t>
  </si>
  <si>
    <t>David</t>
  </si>
  <si>
    <t>Orozco</t>
  </si>
  <si>
    <t>davidorozco@example.org</t>
  </si>
  <si>
    <t>9576 Dominique Run</t>
  </si>
  <si>
    <t>Kimberly</t>
  </si>
  <si>
    <t>Jackson</t>
  </si>
  <si>
    <t>kimberlyjackson@example.net</t>
  </si>
  <si>
    <t>331 Lewis Corner</t>
  </si>
  <si>
    <t>Joyce</t>
  </si>
  <si>
    <t>Lee</t>
  </si>
  <si>
    <t>joycelee@example.net</t>
  </si>
  <si>
    <t>630 Melendez Spurs Apt. 537</t>
  </si>
  <si>
    <t>Cheryl</t>
  </si>
  <si>
    <t>Wright</t>
  </si>
  <si>
    <t>cherylwright@example.net</t>
  </si>
  <si>
    <t>7287 Thompson Rapid Suite 077</t>
  </si>
  <si>
    <t>Tracy</t>
  </si>
  <si>
    <t>Hart</t>
  </si>
  <si>
    <t>tracyhart@example.com</t>
  </si>
  <si>
    <t>206 Daniel Underpass</t>
  </si>
  <si>
    <t>Philip</t>
  </si>
  <si>
    <t>philipmartinez@example.org</t>
  </si>
  <si>
    <t>348 Thomas Ramp</t>
  </si>
  <si>
    <t>Amanda</t>
  </si>
  <si>
    <t>Foster</t>
  </si>
  <si>
    <t>amandafoster@example.org</t>
  </si>
  <si>
    <t>17931 Harper Stravenue</t>
  </si>
  <si>
    <t>69970-000</t>
  </si>
  <si>
    <t>Liverpool</t>
  </si>
  <si>
    <t>Megan</t>
  </si>
  <si>
    <t>Payne</t>
  </si>
  <si>
    <t>meganpayne@example.net</t>
  </si>
  <si>
    <t>443 Holly Center</t>
  </si>
  <si>
    <t>Julia</t>
  </si>
  <si>
    <t>juliamartinez@example.net</t>
  </si>
  <si>
    <t>8484 Kara Spring Suite 938</t>
  </si>
  <si>
    <t>Jonathan</t>
  </si>
  <si>
    <t>Smith</t>
  </si>
  <si>
    <t>jonathansmith@example.com</t>
  </si>
  <si>
    <t>5720 Murphy Forge</t>
  </si>
  <si>
    <t>Russell</t>
  </si>
  <si>
    <t>Cochran</t>
  </si>
  <si>
    <t>russellcochran@example.com</t>
  </si>
  <si>
    <t>8130 Fernandez Rue</t>
  </si>
  <si>
    <t>Andrew</t>
  </si>
  <si>
    <t>Ortega</t>
  </si>
  <si>
    <t>andrewortega@example.com</t>
  </si>
  <si>
    <t>3421 Amy Manor</t>
  </si>
  <si>
    <t>Jeremy</t>
  </si>
  <si>
    <t>Mitchell</t>
  </si>
  <si>
    <t>jeremymitchell@example.com</t>
  </si>
  <si>
    <t>617 James Streets</t>
  </si>
  <si>
    <t>Allison</t>
  </si>
  <si>
    <t>Ford</t>
  </si>
  <si>
    <t>allisonford@example.net</t>
  </si>
  <si>
    <t>1781 Tamara Hills Apt. 091</t>
  </si>
  <si>
    <t>Natalie</t>
  </si>
  <si>
    <t>Thomas</t>
  </si>
  <si>
    <t>nataliethomas@example.org</t>
  </si>
  <si>
    <t>13732 Nicole Skyway Suite 711</t>
  </si>
  <si>
    <t>Becky</t>
  </si>
  <si>
    <t>Davis</t>
  </si>
  <si>
    <t>beckydavis@example.org</t>
  </si>
  <si>
    <t>7901 Lee Neck</t>
  </si>
  <si>
    <t>Angelica</t>
  </si>
  <si>
    <t>Adams</t>
  </si>
  <si>
    <t>angelicaadams@example.net</t>
  </si>
  <si>
    <t>34208 Montgomery Fords</t>
  </si>
  <si>
    <t>Paul</t>
  </si>
  <si>
    <t>Byrd</t>
  </si>
  <si>
    <t>paulbyrd@example.com</t>
  </si>
  <si>
    <t>99180 Manning Wall</t>
  </si>
  <si>
    <t>Reginald</t>
  </si>
  <si>
    <t>Zimmerman</t>
  </si>
  <si>
    <t>reginaldzimmerman@example.com</t>
  </si>
  <si>
    <t>402 Richard Way</t>
  </si>
  <si>
    <t>Stephen</t>
  </si>
  <si>
    <t>West</t>
  </si>
  <si>
    <t>stephenwest@example.com</t>
  </si>
  <si>
    <t>60274 Wilson Square Suite 866</t>
  </si>
  <si>
    <t>Richard</t>
  </si>
  <si>
    <t>Ramirez</t>
  </si>
  <si>
    <t>richardramirez@example.com</t>
  </si>
  <si>
    <t>64678 Matthew Ferry Apt. 276</t>
  </si>
  <si>
    <t>Sharon</t>
  </si>
  <si>
    <t>sharonjackson@example.net</t>
  </si>
  <si>
    <t>08738 Thomas Lights</t>
  </si>
  <si>
    <t>494-0001</t>
  </si>
  <si>
    <t>Cardiff</t>
  </si>
  <si>
    <t>Wales</t>
  </si>
  <si>
    <t>Ashley</t>
  </si>
  <si>
    <t>Evans</t>
  </si>
  <si>
    <t>ashleyevans@example.com</t>
  </si>
  <si>
    <t>3403 Powell Extensions</t>
  </si>
  <si>
    <t>Alexander</t>
  </si>
  <si>
    <t>alexanderramirez@example.net</t>
  </si>
  <si>
    <t>5823 Nelson Creek</t>
  </si>
  <si>
    <t>493-0001</t>
  </si>
  <si>
    <t>Makayla</t>
  </si>
  <si>
    <t>Martin</t>
  </si>
  <si>
    <t>makaylamartin@example.net</t>
  </si>
  <si>
    <t>2968 Gomez Tunnel</t>
  </si>
  <si>
    <t>Alexis</t>
  </si>
  <si>
    <t>Curtis</t>
  </si>
  <si>
    <t>alexiscurtis@example.com</t>
  </si>
  <si>
    <t>74893 Oconnor Locks</t>
  </si>
  <si>
    <t>452-0961</t>
  </si>
  <si>
    <t>Jessica</t>
  </si>
  <si>
    <t>Parks</t>
  </si>
  <si>
    <t>jessicaparks@example.com</t>
  </si>
  <si>
    <t>5723 Perez Terrace Apt. 419</t>
  </si>
  <si>
    <t>Brenda</t>
  </si>
  <si>
    <t>Velazquez</t>
  </si>
  <si>
    <t>brendavelazquez@example.org</t>
  </si>
  <si>
    <t>008 Robbins Light Suite 477</t>
  </si>
  <si>
    <t>478-0046</t>
  </si>
  <si>
    <t>Kevin</t>
  </si>
  <si>
    <t>Brown</t>
  </si>
  <si>
    <t>kevinbrown@example.com</t>
  </si>
  <si>
    <t>327 Leonard Rue</t>
  </si>
  <si>
    <t>Shawn</t>
  </si>
  <si>
    <t>Flores</t>
  </si>
  <si>
    <t>shawnflores@example.net</t>
  </si>
  <si>
    <t>51842 Kayla Lights Apt. 307</t>
  </si>
  <si>
    <t>Robert</t>
  </si>
  <si>
    <t>Bautista</t>
  </si>
  <si>
    <t>robertbautista@example.com</t>
  </si>
  <si>
    <t>8376 Jacqueline Motorway</t>
  </si>
  <si>
    <t>455-0028</t>
  </si>
  <si>
    <t>Jacob</t>
  </si>
  <si>
    <t>Baird</t>
  </si>
  <si>
    <t>jacobbaird@example.org</t>
  </si>
  <si>
    <t>9684 Becker Knoll Suite 954</t>
  </si>
  <si>
    <t>Ronald</t>
  </si>
  <si>
    <t>Moon</t>
  </si>
  <si>
    <t>ronaldmoon@example.org</t>
  </si>
  <si>
    <t>6713 Wesley Avenue Suite 795</t>
  </si>
  <si>
    <t>Caleb</t>
  </si>
  <si>
    <t>Blevins</t>
  </si>
  <si>
    <t>calebblevins@example.org</t>
  </si>
  <si>
    <t>2349 Jordan Turnpike Apt. 477</t>
  </si>
  <si>
    <t>476-0015</t>
  </si>
  <si>
    <t>Jesse</t>
  </si>
  <si>
    <t>Patterson</t>
  </si>
  <si>
    <t>jessepatterson@example.com</t>
  </si>
  <si>
    <t>528 Ware Court Suite 981</t>
  </si>
  <si>
    <t>Jones</t>
  </si>
  <si>
    <t>joannejones@example.org</t>
  </si>
  <si>
    <t>22933 Cortez Point Apt. 758</t>
  </si>
  <si>
    <t>478-0001</t>
  </si>
  <si>
    <t>Evelyn</t>
  </si>
  <si>
    <t>Johnson</t>
  </si>
  <si>
    <t>evelynjohnson@example.com</t>
  </si>
  <si>
    <t>98462 Rachel Meadow</t>
  </si>
  <si>
    <t>476-0005</t>
  </si>
  <si>
    <t>Roberto</t>
  </si>
  <si>
    <t>Odonnell</t>
  </si>
  <si>
    <t>robertoodonnell@example.org</t>
  </si>
  <si>
    <t>346 Melanie Fork</t>
  </si>
  <si>
    <t>Newport</t>
  </si>
  <si>
    <t>Victoria</t>
  </si>
  <si>
    <t>Ibarra</t>
  </si>
  <si>
    <t>victoriaibarra@example.net</t>
  </si>
  <si>
    <t>3677 Banks Plains Apt. 139</t>
  </si>
  <si>
    <t>Angela</t>
  </si>
  <si>
    <t>Robinson</t>
  </si>
  <si>
    <t>angelarobinson@example.org</t>
  </si>
  <si>
    <t>47243 Spencer Inlet</t>
  </si>
  <si>
    <t>Kristina</t>
  </si>
  <si>
    <t>Kaufman</t>
  </si>
  <si>
    <t>kristinakaufman@example.net</t>
  </si>
  <si>
    <t>39547 Myers Place Suite 165</t>
  </si>
  <si>
    <t>John</t>
  </si>
  <si>
    <t>Bailey</t>
  </si>
  <si>
    <t>johnbailey@example.com</t>
  </si>
  <si>
    <t>2011 Teresa Gardens</t>
  </si>
  <si>
    <t>Klein</t>
  </si>
  <si>
    <t>johnklein@example.org</t>
  </si>
  <si>
    <t>180 Parks Road</t>
  </si>
  <si>
    <t>Callahan</t>
  </si>
  <si>
    <t>richardcallahan@example.com</t>
  </si>
  <si>
    <t>295 Kelly Gateway</t>
  </si>
  <si>
    <t>Stephanie</t>
  </si>
  <si>
    <t>Roberts</t>
  </si>
  <si>
    <t>stephanieroberts@example.org</t>
  </si>
  <si>
    <t>4936 Rodriguez Square Apt. 369</t>
  </si>
  <si>
    <t>Tabitha</t>
  </si>
  <si>
    <t>Perez</t>
  </si>
  <si>
    <t>tabithaperez@example.net</t>
  </si>
  <si>
    <t>148 West Expressway Suite 413</t>
  </si>
  <si>
    <t>460-0011</t>
  </si>
  <si>
    <t>Chavez</t>
  </si>
  <si>
    <t>martinchavez@example.net</t>
  </si>
  <si>
    <t>36963 Mark Passage</t>
  </si>
  <si>
    <t>460-0008</t>
  </si>
  <si>
    <t>Sarah</t>
  </si>
  <si>
    <t>Garcia</t>
  </si>
  <si>
    <t>sarahgarcia@example.com</t>
  </si>
  <si>
    <t>577 Lindsay Ferry</t>
  </si>
  <si>
    <t>477-0032</t>
  </si>
  <si>
    <t>andrewbailey@example.org</t>
  </si>
  <si>
    <t>357 Murray Plaza Suite 369</t>
  </si>
  <si>
    <t>480-0202</t>
  </si>
  <si>
    <t>Lewis</t>
  </si>
  <si>
    <t>stephanielewis@example.com</t>
  </si>
  <si>
    <t>431 Hull Common</t>
  </si>
  <si>
    <t>476-0002</t>
  </si>
  <si>
    <t>Christine</t>
  </si>
  <si>
    <t>christinepayne@example.net</t>
  </si>
  <si>
    <t>2768 Pierce Parkways Apt. 787</t>
  </si>
  <si>
    <t>Donna</t>
  </si>
  <si>
    <t>Carrillo</t>
  </si>
  <si>
    <t>donnacarrillo@example.com</t>
  </si>
  <si>
    <t>534 Richard Overpass</t>
  </si>
  <si>
    <t>Raymond</t>
  </si>
  <si>
    <t>Gibson</t>
  </si>
  <si>
    <t>raymondgibson@example.net</t>
  </si>
  <si>
    <t>86913 Tyler Light Suite 492</t>
  </si>
  <si>
    <t>Oliver</t>
  </si>
  <si>
    <t>kimberlyoliver@example.org</t>
  </si>
  <si>
    <t>3568 Anthony Ports Apt. 617</t>
  </si>
  <si>
    <t>460-0007</t>
  </si>
  <si>
    <t>Peter</t>
  </si>
  <si>
    <t>Barker</t>
  </si>
  <si>
    <t>peterbarker@example.net</t>
  </si>
  <si>
    <t>73574 Elizabeth Prairie Suite 174</t>
  </si>
  <si>
    <t>480-0102</t>
  </si>
  <si>
    <t>Armstrong</t>
  </si>
  <si>
    <t>davidarmstrong@example.net</t>
  </si>
  <si>
    <t>4269 Hickman Road Suite 375</t>
  </si>
  <si>
    <t>459-8001</t>
  </si>
  <si>
    <t>Susan</t>
  </si>
  <si>
    <t>Phillips</t>
  </si>
  <si>
    <t>susanphillips@example.net</t>
  </si>
  <si>
    <t>6763 Melissa Place Apt. 939</t>
  </si>
  <si>
    <t>Gary</t>
  </si>
  <si>
    <t>Singh</t>
  </si>
  <si>
    <t>garysingh@example.com</t>
  </si>
  <si>
    <t>80867 Jenkins Village Suite 936</t>
  </si>
  <si>
    <t>Emily</t>
  </si>
  <si>
    <t>emilywest@example.org</t>
  </si>
  <si>
    <t>2641 Chad Villages</t>
  </si>
  <si>
    <t>470-2102</t>
  </si>
  <si>
    <t>Bryan</t>
  </si>
  <si>
    <t>Snow</t>
  </si>
  <si>
    <t>bryansnow@example.org</t>
  </si>
  <si>
    <t>0764 Hill Centers</t>
  </si>
  <si>
    <t>April</t>
  </si>
  <si>
    <t>Hunt</t>
  </si>
  <si>
    <t>aprilhunt@example.org</t>
  </si>
  <si>
    <t>753 Frank Ports</t>
  </si>
  <si>
    <t>Michael</t>
  </si>
  <si>
    <t>Cannon</t>
  </si>
  <si>
    <t>michaelcannon@example.com</t>
  </si>
  <si>
    <t>7092 John Squares</t>
  </si>
  <si>
    <t>Gomez</t>
  </si>
  <si>
    <t>johngomez@example.com</t>
  </si>
  <si>
    <t>50493 Bass Forges Suite 037</t>
  </si>
  <si>
    <t>Carmen</t>
  </si>
  <si>
    <t>carmensmith@example.com</t>
  </si>
  <si>
    <t>1034 Alexandra Locks</t>
  </si>
  <si>
    <t>470-2103</t>
  </si>
  <si>
    <t>Sara</t>
  </si>
  <si>
    <t>saralewis@example.org</t>
  </si>
  <si>
    <t>262 Alvarez Motorway Suite 600</t>
  </si>
  <si>
    <t>Amber</t>
  </si>
  <si>
    <t>Young</t>
  </si>
  <si>
    <t>amberyoung@example.net</t>
  </si>
  <si>
    <t>69100 Palmer Circle</t>
  </si>
  <si>
    <t>458-0801</t>
  </si>
  <si>
    <t>Evan</t>
  </si>
  <si>
    <t>Cooper</t>
  </si>
  <si>
    <t>evancooper@example.net</t>
  </si>
  <si>
    <t>8111 Kyle Junction</t>
  </si>
  <si>
    <t>Tina</t>
  </si>
  <si>
    <t>tinathomas@example.org</t>
  </si>
  <si>
    <t>93168 Hays Stravenue</t>
  </si>
  <si>
    <t>474-0011</t>
  </si>
  <si>
    <t>Bangor</t>
  </si>
  <si>
    <t>Harris</t>
  </si>
  <si>
    <t>ashleyharris@example.com</t>
  </si>
  <si>
    <t>1601 Stevenson Loop</t>
  </si>
  <si>
    <t>485-0802</t>
  </si>
  <si>
    <t>Linda</t>
  </si>
  <si>
    <t>Kim</t>
  </si>
  <si>
    <t>lindakim@example.org</t>
  </si>
  <si>
    <t>811 Nathan Ways</t>
  </si>
  <si>
    <t>448-0813</t>
  </si>
  <si>
    <t>Patrick</t>
  </si>
  <si>
    <t>Porter</t>
  </si>
  <si>
    <t>patrickporter@example.net</t>
  </si>
  <si>
    <t>3270 Lee Terrace</t>
  </si>
  <si>
    <t>Savage</t>
  </si>
  <si>
    <t>kimberlysavage@example.org</t>
  </si>
  <si>
    <t>71637 Hudson Trail</t>
  </si>
  <si>
    <t>470-1101</t>
  </si>
  <si>
    <t>Riley</t>
  </si>
  <si>
    <t>sarahriley@example.com</t>
  </si>
  <si>
    <t>6514 Stephenson Landing</t>
  </si>
  <si>
    <t>Kenneth</t>
  </si>
  <si>
    <t>Sanders</t>
  </si>
  <si>
    <t>kennethsanders@example.org</t>
  </si>
  <si>
    <t>073 Schneider Court</t>
  </si>
  <si>
    <t>Jamie</t>
  </si>
  <si>
    <t>Collins</t>
  </si>
  <si>
    <t>jamiecollins@example.org</t>
  </si>
  <si>
    <t>6226 Anderson Inlet Suite 984</t>
  </si>
  <si>
    <t>Benjamin</t>
  </si>
  <si>
    <t>Riggs</t>
  </si>
  <si>
    <t>benjaminriggs@example.net</t>
  </si>
  <si>
    <t>5116 Brown Court Apt. 608</t>
  </si>
  <si>
    <t>446-0053</t>
  </si>
  <si>
    <t>Walsh</t>
  </si>
  <si>
    <t>mitchellwalsh@example.net</t>
  </si>
  <si>
    <t>46859 Eddie Village</t>
  </si>
  <si>
    <t>Destiny</t>
  </si>
  <si>
    <t>destinyjohnson@example.net</t>
  </si>
  <si>
    <t>311 Derek Mount Suite 989</t>
  </si>
  <si>
    <t>448-0007</t>
  </si>
  <si>
    <t>Jennifer</t>
  </si>
  <si>
    <t>Avery</t>
  </si>
  <si>
    <t>jenniferavery@example.com</t>
  </si>
  <si>
    <t>9625 Turner Crest Apt. 129</t>
  </si>
  <si>
    <t>Carter</t>
  </si>
  <si>
    <t>jessicacarter@example.org</t>
  </si>
  <si>
    <t>16916 Connor Plains Apt. 625</t>
  </si>
  <si>
    <t>Burton</t>
  </si>
  <si>
    <t>paulburton@example.net</t>
  </si>
  <si>
    <t>3562 Antonio Pines Apt. 951</t>
  </si>
  <si>
    <t>470-0162</t>
  </si>
  <si>
    <t>Mark</t>
  </si>
  <si>
    <t>Gilmore</t>
  </si>
  <si>
    <t>markgilmore@example.net</t>
  </si>
  <si>
    <t>891 Cole Point</t>
  </si>
  <si>
    <t>470-0131</t>
  </si>
  <si>
    <t>Samantha</t>
  </si>
  <si>
    <t>Patel</t>
  </si>
  <si>
    <t>samanthapatel@example.net</t>
  </si>
  <si>
    <t>089 Burton Locks</t>
  </si>
  <si>
    <t>463-0001</t>
  </si>
  <si>
    <t>kennethburke@example.net</t>
  </si>
  <si>
    <t>6262 David Common</t>
  </si>
  <si>
    <t>470-0224</t>
  </si>
  <si>
    <t>Denise</t>
  </si>
  <si>
    <t>Henderson</t>
  </si>
  <si>
    <t>denisehenderson@example.com</t>
  </si>
  <si>
    <t>08584 Medina Highway</t>
  </si>
  <si>
    <t>Brian</t>
  </si>
  <si>
    <t>Fisher</t>
  </si>
  <si>
    <t>brianfisher@example.org</t>
  </si>
  <si>
    <t>70246 Eric Lodge Apt. 663</t>
  </si>
  <si>
    <t>470-0111</t>
  </si>
  <si>
    <t>William</t>
  </si>
  <si>
    <t>Jimenez</t>
  </si>
  <si>
    <t>williamjimenez@example.org</t>
  </si>
  <si>
    <t>5039 Jennifer Junction Apt. 805</t>
  </si>
  <si>
    <t>446-0001</t>
  </si>
  <si>
    <t>Julie</t>
  </si>
  <si>
    <t>Hartman</t>
  </si>
  <si>
    <t>juliehartman@example.com</t>
  </si>
  <si>
    <t>34129 Brianna Drive</t>
  </si>
  <si>
    <t>010-0201</t>
  </si>
  <si>
    <t>Hamilton</t>
  </si>
  <si>
    <t>roberthamilton@example.com</t>
  </si>
  <si>
    <t>723 Shelby Avenue Apt. 967</t>
  </si>
  <si>
    <t>018-5201</t>
  </si>
  <si>
    <t>Judith</t>
  </si>
  <si>
    <t>Crawford</t>
  </si>
  <si>
    <t>judithcrawford@example.com</t>
  </si>
  <si>
    <t>398 Miller Mall</t>
  </si>
  <si>
    <t>Hall</t>
  </si>
  <si>
    <t>thomashall@example.org</t>
  </si>
  <si>
    <t>3356 Thomas Oval</t>
  </si>
  <si>
    <t>Edinburgh</t>
  </si>
  <si>
    <t>Scotland</t>
  </si>
  <si>
    <t>Melissa</t>
  </si>
  <si>
    <t>Rogers</t>
  </si>
  <si>
    <t>melissarogers@example.net</t>
  </si>
  <si>
    <t>02992 John Fields Apt. 922</t>
  </si>
  <si>
    <t>Hunter</t>
  </si>
  <si>
    <t>jonathanhunter@example.org</t>
  </si>
  <si>
    <t>2477 Garner Harbors</t>
  </si>
  <si>
    <t>Mary</t>
  </si>
  <si>
    <t>Jensen</t>
  </si>
  <si>
    <t>maryjensen@example.com</t>
  </si>
  <si>
    <t>345 Fleming Locks</t>
  </si>
  <si>
    <t>Joseph</t>
  </si>
  <si>
    <t>Edwards</t>
  </si>
  <si>
    <t>josephedwards@example.com</t>
  </si>
  <si>
    <t>6853 Lisa Isle</t>
  </si>
  <si>
    <t>Villa</t>
  </si>
  <si>
    <t>markvilla@example.com</t>
  </si>
  <si>
    <t>4286 Morgan Street Apt. 294</t>
  </si>
  <si>
    <t>James</t>
  </si>
  <si>
    <t>jamesgibson@example.net</t>
  </si>
  <si>
    <t>263 Oliver Brooks</t>
  </si>
  <si>
    <t>Brianna</t>
  </si>
  <si>
    <t>Simmons</t>
  </si>
  <si>
    <t>briannasimmons@example.com</t>
  </si>
  <si>
    <t>9058 Cook Lock</t>
  </si>
  <si>
    <t>Michelle</t>
  </si>
  <si>
    <t>Webb</t>
  </si>
  <si>
    <t>michellewebb@example.com</t>
  </si>
  <si>
    <t>466 Perkins Stravenue</t>
  </si>
  <si>
    <t>Stafford</t>
  </si>
  <si>
    <t>jessicastafford@example.org</t>
  </si>
  <si>
    <t>65190 Greene Drive Apt. 786</t>
  </si>
  <si>
    <t>Steven</t>
  </si>
  <si>
    <t>Williams</t>
  </si>
  <si>
    <t>stevenwilliams@example.net</t>
  </si>
  <si>
    <t>10656 Linda Village</t>
  </si>
  <si>
    <t>Rice</t>
  </si>
  <si>
    <t>markrice@example.org</t>
  </si>
  <si>
    <t>0663 Timothy Junction</t>
  </si>
  <si>
    <t>Matthew</t>
  </si>
  <si>
    <t>Gordon</t>
  </si>
  <si>
    <t>matthewgordon@example.org</t>
  </si>
  <si>
    <t>62658 Dean Cove Apt. 128</t>
  </si>
  <si>
    <t>Bradley</t>
  </si>
  <si>
    <t>Arnold</t>
  </si>
  <si>
    <t>bradleyarnold@example.net</t>
  </si>
  <si>
    <t>42201 Simpson Fort</t>
  </si>
  <si>
    <t>Donald</t>
  </si>
  <si>
    <t>Ayala</t>
  </si>
  <si>
    <t>donaldayala@example.org</t>
  </si>
  <si>
    <t>40584 Anderson Branch Suite 273</t>
  </si>
  <si>
    <t>Thompson</t>
  </si>
  <si>
    <t>elizabeththompson@example.net</t>
  </si>
  <si>
    <t>2103 Ruiz Fields</t>
  </si>
  <si>
    <t>Jaclyn</t>
  </si>
  <si>
    <t>Barrett</t>
  </si>
  <si>
    <t>jaclynbarrett@example.com</t>
  </si>
  <si>
    <t>266 Hawkins Valleys</t>
  </si>
  <si>
    <t>Alan</t>
  </si>
  <si>
    <t>Dorsey</t>
  </si>
  <si>
    <t>alandorsey@example.org</t>
  </si>
  <si>
    <t>22747 Heather Stravenue</t>
  </si>
  <si>
    <t>Powell</t>
  </si>
  <si>
    <t>kimberlypowell@example.org</t>
  </si>
  <si>
    <t>958 Hammond Square</t>
  </si>
  <si>
    <t>Fuentes</t>
  </si>
  <si>
    <t>juliafuentes@example.net</t>
  </si>
  <si>
    <t>9992 Quinn Pike</t>
  </si>
  <si>
    <t>marydavis@example.com</t>
  </si>
  <si>
    <t>786 Sylvia Cliff Apt. 882</t>
  </si>
  <si>
    <t>Kristen</t>
  </si>
  <si>
    <t>Potter</t>
  </si>
  <si>
    <t>kristenpotter@example.net</t>
  </si>
  <si>
    <t>81028 Patricia Groves Apt. 503</t>
  </si>
  <si>
    <t>Veronica</t>
  </si>
  <si>
    <t>Ward</t>
  </si>
  <si>
    <t>veronicaward@example.com</t>
  </si>
  <si>
    <t>4853 William Key</t>
  </si>
  <si>
    <t>Michele</t>
  </si>
  <si>
    <t>Blair</t>
  </si>
  <si>
    <t>micheleblair@example.org</t>
  </si>
  <si>
    <t>80450 Tara Branch Apt. 309</t>
  </si>
  <si>
    <t>Brett</t>
  </si>
  <si>
    <t>Walker</t>
  </si>
  <si>
    <t>brettwalker@example.org</t>
  </si>
  <si>
    <t>92893 Romero Prairie</t>
  </si>
  <si>
    <t>Mercer</t>
  </si>
  <si>
    <t>davidmercer@example.net</t>
  </si>
  <si>
    <t>56395 Moore Prairie</t>
  </si>
  <si>
    <t>Anthony</t>
  </si>
  <si>
    <t>Miller</t>
  </si>
  <si>
    <t>anthonymiller@example.org</t>
  </si>
  <si>
    <t>3107 Davis Bridge Apt. 772</t>
  </si>
  <si>
    <t>Juan</t>
  </si>
  <si>
    <t>Galloway</t>
  </si>
  <si>
    <t>juangalloway@example.org</t>
  </si>
  <si>
    <t>16130 Evans Court Apt. 257</t>
  </si>
  <si>
    <t>Glasgow</t>
  </si>
  <si>
    <t>Todd</t>
  </si>
  <si>
    <t>Montoya</t>
  </si>
  <si>
    <t>toddmontoya@example.net</t>
  </si>
  <si>
    <t>9798 Kimberly Terrace Apt. 191</t>
  </si>
  <si>
    <t>Barbara</t>
  </si>
  <si>
    <t>Shaw</t>
  </si>
  <si>
    <t>barbarashaw@example.org</t>
  </si>
  <si>
    <t>50938 Kenneth Camp</t>
  </si>
  <si>
    <t>Sandra</t>
  </si>
  <si>
    <t>Torres</t>
  </si>
  <si>
    <t>sandratorres@example.com</t>
  </si>
  <si>
    <t>7340 Raven Meadow Suite 002</t>
  </si>
  <si>
    <t>Lin</t>
  </si>
  <si>
    <t>shawnlin@example.net</t>
  </si>
  <si>
    <t>180 Schneider Brooks Suite 891</t>
  </si>
  <si>
    <t>Tapia</t>
  </si>
  <si>
    <t>jonathantapia@example.org</t>
  </si>
  <si>
    <t>98390 Howell Neck Suite 148</t>
  </si>
  <si>
    <t>juliehamilton@example.com</t>
  </si>
  <si>
    <t>97361 Valerie Crossing</t>
  </si>
  <si>
    <t>jameshamilton@example.net</t>
  </si>
  <si>
    <t>6800 Boone Lodge Suite 080</t>
  </si>
  <si>
    <t>Joshua</t>
  </si>
  <si>
    <t>Bennett</t>
  </si>
  <si>
    <t>joshuabennett@example.org</t>
  </si>
  <si>
    <t>07398 Miles Lake</t>
  </si>
  <si>
    <t>Gonzalez</t>
  </si>
  <si>
    <t>michaelgonzalez@example.com</t>
  </si>
  <si>
    <t>427 Karen Drive Apt. 809</t>
  </si>
  <si>
    <t>Victor</t>
  </si>
  <si>
    <t>Kennedy</t>
  </si>
  <si>
    <t>victorkennedy@example.org</t>
  </si>
  <si>
    <t>6203 Barnes Plaza Suite 348</t>
  </si>
  <si>
    <t>kimberlygarcia@example.net</t>
  </si>
  <si>
    <t>99109 Katrina Oval Apt. 505</t>
  </si>
  <si>
    <t>Nguyen</t>
  </si>
  <si>
    <t>evannguyen@example.org</t>
  </si>
  <si>
    <t>461 Ruiz Centers</t>
  </si>
  <si>
    <t>Jeffrey</t>
  </si>
  <si>
    <t>jeffreywilliams@example.com</t>
  </si>
  <si>
    <t>78812 Jay Burg Apt. 583</t>
  </si>
  <si>
    <t>Gray</t>
  </si>
  <si>
    <t>amandagray@example.net</t>
  </si>
  <si>
    <t>100 Myers Passage Apt. 416</t>
  </si>
  <si>
    <t>Sherri</t>
  </si>
  <si>
    <t>Morales</t>
  </si>
  <si>
    <t>sherrimorales@example.org</t>
  </si>
  <si>
    <t>44572 Gray Turnpike</t>
  </si>
  <si>
    <t>Shannon</t>
  </si>
  <si>
    <t>shannonbrown@example.com</t>
  </si>
  <si>
    <t>08020 Carla Road Suite 494</t>
  </si>
  <si>
    <t>Olivia</t>
  </si>
  <si>
    <t>Mendez</t>
  </si>
  <si>
    <t>oliviamendez@example.com</t>
  </si>
  <si>
    <t>701 Howard Grove</t>
  </si>
  <si>
    <t>Gabriela</t>
  </si>
  <si>
    <t>Sutton</t>
  </si>
  <si>
    <t>gabrielasutton@example.net</t>
  </si>
  <si>
    <t>97001 Cruz Mountain</t>
  </si>
  <si>
    <t>Deborah</t>
  </si>
  <si>
    <t>deborahnguyen@example.net</t>
  </si>
  <si>
    <t>683 Andre Estates Apt. 318</t>
  </si>
  <si>
    <t>Daniel</t>
  </si>
  <si>
    <t>Harvey</t>
  </si>
  <si>
    <t>danielharvey@example.com</t>
  </si>
  <si>
    <t>42415 Snow Island Apt. 887</t>
  </si>
  <si>
    <t>jamiedavis@example.net</t>
  </si>
  <si>
    <t>92497 Long Plains Suite 937</t>
  </si>
  <si>
    <t>tracythompson@example.net</t>
  </si>
  <si>
    <t>45490 Olson Landing Apt. 776</t>
  </si>
  <si>
    <t>garymendoza@example.net</t>
  </si>
  <si>
    <t>07435 Cameron Circles Apt. 950</t>
  </si>
  <si>
    <t>Larry</t>
  </si>
  <si>
    <t>larryhunter@example.net</t>
  </si>
  <si>
    <t>287 Martinez Streets Suite 774</t>
  </si>
  <si>
    <t>Hayden</t>
  </si>
  <si>
    <t>sarahhayden@example.com</t>
  </si>
  <si>
    <t>4858 Rivera Expressway</t>
  </si>
  <si>
    <t>Lindsey</t>
  </si>
  <si>
    <t>jessicalindsey@example.org</t>
  </si>
  <si>
    <t>856 Henry Mills</t>
  </si>
  <si>
    <t>Devin</t>
  </si>
  <si>
    <t>Rose</t>
  </si>
  <si>
    <t>devinrose@example.net</t>
  </si>
  <si>
    <t>7255 Jessica Alley</t>
  </si>
  <si>
    <t>Chris</t>
  </si>
  <si>
    <t>Ruiz</t>
  </si>
  <si>
    <t>chrisruiz@example.org</t>
  </si>
  <si>
    <t>88052 Elizabeth Views</t>
  </si>
  <si>
    <t>Atkins</t>
  </si>
  <si>
    <t>michaelatkins@example.org</t>
  </si>
  <si>
    <t>0646 Adam Pike</t>
  </si>
  <si>
    <t>Patricia</t>
  </si>
  <si>
    <t>White</t>
  </si>
  <si>
    <t>patriciawhite@example.org</t>
  </si>
  <si>
    <t>7816 David Cliff</t>
  </si>
  <si>
    <t>Kelsey</t>
  </si>
  <si>
    <t>Hammond</t>
  </si>
  <si>
    <t>kelseyhammond@example.com</t>
  </si>
  <si>
    <t>76088 Allen Skyway Suite 715</t>
  </si>
  <si>
    <t>Pamela</t>
  </si>
  <si>
    <t>Black</t>
  </si>
  <si>
    <t>pamelablack@example.org</t>
  </si>
  <si>
    <t>32140 Simmons Overpass</t>
  </si>
  <si>
    <t>Booker</t>
  </si>
  <si>
    <t>sandrabooker@example.org</t>
  </si>
  <si>
    <t>04072 Colleen Shore Apt. 943</t>
  </si>
  <si>
    <t>Joan</t>
  </si>
  <si>
    <t>joanwilliams@example.net</t>
  </si>
  <si>
    <t>815 Chandler Meadows Apt. 549</t>
  </si>
  <si>
    <t>Nichols</t>
  </si>
  <si>
    <t>jamesnichols@example.com</t>
  </si>
  <si>
    <t>1552 Nathan Walks Suite 008</t>
  </si>
  <si>
    <t>Howell</t>
  </si>
  <si>
    <t>josephhowell@example.com</t>
  </si>
  <si>
    <t>102 Michele Valley</t>
  </si>
  <si>
    <t>Erica</t>
  </si>
  <si>
    <t>Keller</t>
  </si>
  <si>
    <t>ericakeller@example.net</t>
  </si>
  <si>
    <t>5152 Samuel Row Apt. 225</t>
  </si>
  <si>
    <t>George</t>
  </si>
  <si>
    <t>Montgomery</t>
  </si>
  <si>
    <t>georgemontgomery@example.com</t>
  </si>
  <si>
    <t>5849 Ochoa Flat</t>
  </si>
  <si>
    <t>brianlee@example.net</t>
  </si>
  <si>
    <t>6432 Thomas Forge</t>
  </si>
  <si>
    <t>andrewbenjamin@example.net</t>
  </si>
  <si>
    <t>332 Jones Meadow Apt. 004</t>
  </si>
  <si>
    <t>Dundee</t>
  </si>
  <si>
    <t>elizabethcollins@example.com</t>
  </si>
  <si>
    <t>39330 Wong Plains Apt. 841</t>
  </si>
  <si>
    <t>Hernandez</t>
  </si>
  <si>
    <t>jameshernandez@example.org</t>
  </si>
  <si>
    <t>31614 Ward Row</t>
  </si>
  <si>
    <t>melissayoung@example.org</t>
  </si>
  <si>
    <t>2895 Parker Pines</t>
  </si>
  <si>
    <t>Jeffery</t>
  </si>
  <si>
    <t>Murphy</t>
  </si>
  <si>
    <t>jefferymurphy@example.com</t>
  </si>
  <si>
    <t>4914 Greer Points</t>
  </si>
  <si>
    <t>johnporter@example.org</t>
  </si>
  <si>
    <t>0266 Jill Rest Apt. 943</t>
  </si>
  <si>
    <t>Burns</t>
  </si>
  <si>
    <t>jessicaburns@example.net</t>
  </si>
  <si>
    <t>56428 Valerie Roads</t>
  </si>
  <si>
    <t>shannonsmith@example.net</t>
  </si>
  <si>
    <t>7362 Ricky Springs Suite 317</t>
  </si>
  <si>
    <t>Brittney</t>
  </si>
  <si>
    <t>Stewart</t>
  </si>
  <si>
    <t>brittneystewart@example.net</t>
  </si>
  <si>
    <t>32456 Jenkins Via Apt. 020</t>
  </si>
  <si>
    <t>jeffreylewis@example.com</t>
  </si>
  <si>
    <t>95316 Jones Wall Apt. 110</t>
  </si>
  <si>
    <t>Colin</t>
  </si>
  <si>
    <t>Harrison</t>
  </si>
  <si>
    <t>colinharrison@example.com</t>
  </si>
  <si>
    <t>23286 Samantha Fort Suite 275</t>
  </si>
  <si>
    <t>Amy</t>
  </si>
  <si>
    <t>Villarreal</t>
  </si>
  <si>
    <t>amyvillarreal@example.com</t>
  </si>
  <si>
    <t>332 Palmer Passage Apt. 308</t>
  </si>
  <si>
    <t>Morris</t>
  </si>
  <si>
    <t>angelamorris@example.net</t>
  </si>
  <si>
    <t>87161 Beth Corner</t>
  </si>
  <si>
    <t>Jenny</t>
  </si>
  <si>
    <t>jennystewart@example.org</t>
  </si>
  <si>
    <t>873 Brenda Wells Suite 767</t>
  </si>
  <si>
    <t>Pham</t>
  </si>
  <si>
    <t>markpham@example.org</t>
  </si>
  <si>
    <t>5921 White Common Suite 790</t>
  </si>
  <si>
    <t>Tara</t>
  </si>
  <si>
    <t>Taylor</t>
  </si>
  <si>
    <t>tarataylor@example.com</t>
  </si>
  <si>
    <t>431 Amanda Mission</t>
  </si>
  <si>
    <t>Alexa</t>
  </si>
  <si>
    <t>Farmer</t>
  </si>
  <si>
    <t>alexafarmer@example.org</t>
  </si>
  <si>
    <t>75134 Tracy Lake</t>
  </si>
  <si>
    <t>Sawyer</t>
  </si>
  <si>
    <t>jeremysawyer@example.org</t>
  </si>
  <si>
    <t>4060 Diamond Camp Apt. 493</t>
  </si>
  <si>
    <t>Desiree</t>
  </si>
  <si>
    <t>Dean</t>
  </si>
  <si>
    <t>desireedean@example.net</t>
  </si>
  <si>
    <t>2534 Dyer Glens Suite 728</t>
  </si>
  <si>
    <t>Simpson</t>
  </si>
  <si>
    <t>jessicasimpson@example.net</t>
  </si>
  <si>
    <t>033 Robert Overpass</t>
  </si>
  <si>
    <t>Scott</t>
  </si>
  <si>
    <t>Hanna</t>
  </si>
  <si>
    <t>scotthanna@example.net</t>
  </si>
  <si>
    <t>928 Steven Drive</t>
  </si>
  <si>
    <t>markporter@example.net</t>
  </si>
  <si>
    <t>88822 Cox Flats</t>
  </si>
  <si>
    <t>Nicole</t>
  </si>
  <si>
    <t>nicolejohnson@example.org</t>
  </si>
  <si>
    <t>540 Robles Tunnel</t>
  </si>
  <si>
    <t>briannacooper@example.com</t>
  </si>
  <si>
    <t>154 Hatfield Islands Apt. 968</t>
  </si>
  <si>
    <t>Leonard</t>
  </si>
  <si>
    <t>leonarddavis@example.com</t>
  </si>
  <si>
    <t>25695 Brown Island Suite 643</t>
  </si>
  <si>
    <t>Calderon</t>
  </si>
  <si>
    <t>jamiecalderon@example.org</t>
  </si>
  <si>
    <t>70915 Aaron Station Apt. 258</t>
  </si>
  <si>
    <t>andrewrobinson@example.com</t>
  </si>
  <si>
    <t>1230 Ruiz Extensions</t>
  </si>
  <si>
    <t>Tanya</t>
  </si>
  <si>
    <t>tanyarussell@example.net</t>
  </si>
  <si>
    <t>32996 Allison Tunnel Suite 114</t>
  </si>
  <si>
    <t>Lopez</t>
  </si>
  <si>
    <t>joanlopez@example.net</t>
  </si>
  <si>
    <t>82032 Jessica Skyway Apt. 903</t>
  </si>
  <si>
    <t>michaelsmith@example.net</t>
  </si>
  <si>
    <t>8554 Julia Plains</t>
  </si>
  <si>
    <t>stevenkeith@example.net</t>
  </si>
  <si>
    <t>78033 Corey Plain Apt. 316</t>
  </si>
  <si>
    <t>Jordan</t>
  </si>
  <si>
    <t>johnjordan@example.com</t>
  </si>
  <si>
    <t>80093 Kelly Plaza</t>
  </si>
  <si>
    <t>Ashlee</t>
  </si>
  <si>
    <t>ashleeadams@example.org</t>
  </si>
  <si>
    <t>42517 Knight Corners</t>
  </si>
  <si>
    <t>Anna</t>
  </si>
  <si>
    <t>Contreras</t>
  </si>
  <si>
    <t>annacontreras@example.com</t>
  </si>
  <si>
    <t>7160 Donna Creek</t>
  </si>
  <si>
    <t>Jerry</t>
  </si>
  <si>
    <t>jerryroberts@example.com</t>
  </si>
  <si>
    <t>34386 Tyler Falls Apt. 556</t>
  </si>
  <si>
    <t>Lawson</t>
  </si>
  <si>
    <t>destinylawson@example.com</t>
  </si>
  <si>
    <t>14184 Daniel Roads Suite 671</t>
  </si>
  <si>
    <t>Blackburn</t>
  </si>
  <si>
    <t>michaelblackburn@example.com</t>
  </si>
  <si>
    <t>868 Harris Passage</t>
  </si>
  <si>
    <t>jonathanwhite@example.net</t>
  </si>
  <si>
    <t>9121 Jeffrey Prairie Suite 997</t>
  </si>
  <si>
    <t>Beverly</t>
  </si>
  <si>
    <t>Austin</t>
  </si>
  <si>
    <t>beverlyaustin@example.org</t>
  </si>
  <si>
    <t>629 Schmidt Village Apt. 391</t>
  </si>
  <si>
    <t>Mathis</t>
  </si>
  <si>
    <t>brittneymathis@example.com</t>
  </si>
  <si>
    <t>22848 Carolyn Hollow</t>
  </si>
  <si>
    <t>Karen</t>
  </si>
  <si>
    <t>karenwilliams@example.com</t>
  </si>
  <si>
    <t>5688 Ryan Port Suite 791</t>
  </si>
  <si>
    <t>williamgarcia@example.net</t>
  </si>
  <si>
    <t>290 Brittany Ports</t>
  </si>
  <si>
    <t>Jeremiah</t>
  </si>
  <si>
    <t>Meza</t>
  </si>
  <si>
    <t>jeremiahmeza@example.org</t>
  </si>
  <si>
    <t>8024 Renee Pine Apt. 093</t>
  </si>
  <si>
    <t>Lorraine</t>
  </si>
  <si>
    <t>Randall</t>
  </si>
  <si>
    <t>lorrainerandall@example.org</t>
  </si>
  <si>
    <t>7112 Sean Causeway Apt. 006</t>
  </si>
  <si>
    <t>Marvin</t>
  </si>
  <si>
    <t>marvincollins@example.org</t>
  </si>
  <si>
    <t>249 Newton Mountain Apt. 496</t>
  </si>
  <si>
    <t>Molly</t>
  </si>
  <si>
    <t>Figueroa</t>
  </si>
  <si>
    <t>mollyfigueroa@example.net</t>
  </si>
  <si>
    <t>286 David Ports Suite 137</t>
  </si>
  <si>
    <t>amberwilliams@example.org</t>
  </si>
  <si>
    <t>724 Melvin Fields Suite 342</t>
  </si>
  <si>
    <t>Eric</t>
  </si>
  <si>
    <t>Alvarez</t>
  </si>
  <si>
    <t>ericalvarez@example.org</t>
  </si>
  <si>
    <t>2443 Harvey Unions</t>
  </si>
  <si>
    <t>Gregory</t>
  </si>
  <si>
    <t>Morgan</t>
  </si>
  <si>
    <t>gregorymorgan@example.com</t>
  </si>
  <si>
    <t>171 Potter Cliff</t>
  </si>
  <si>
    <t>Travis</t>
  </si>
  <si>
    <t>Vasquez</t>
  </si>
  <si>
    <t>travisvasquez@example.com</t>
  </si>
  <si>
    <t>999 Jessica Meadows Suite 653</t>
  </si>
  <si>
    <t>Shields</t>
  </si>
  <si>
    <t>paulshields@example.org</t>
  </si>
  <si>
    <t>5965 Laurie Turnpike Suite 330</t>
  </si>
  <si>
    <t>Mario</t>
  </si>
  <si>
    <t>Salazar</t>
  </si>
  <si>
    <t>mariosalazar@example.org</t>
  </si>
  <si>
    <t>540 Smith Loop</t>
  </si>
  <si>
    <t>danielbrown@example.org</t>
  </si>
  <si>
    <t>37483 Lopez Rapids Apt. 042</t>
  </si>
  <si>
    <t>josephsmith@example.org</t>
  </si>
  <si>
    <t>5645 Timothy Brook Suite 059</t>
  </si>
  <si>
    <t>Aberdeen</t>
  </si>
  <si>
    <t>Janet</t>
  </si>
  <si>
    <t>Mcguire</t>
  </si>
  <si>
    <t>janetmcguire@example.org</t>
  </si>
  <si>
    <t>63880 Joshua Unions Suite 689</t>
  </si>
  <si>
    <t>Willis</t>
  </si>
  <si>
    <t>johnwillis@example.com</t>
  </si>
  <si>
    <t>05352 Skinner Ramp</t>
  </si>
  <si>
    <t>Schwartz</t>
  </si>
  <si>
    <t>joshuaschwartz@example.net</t>
  </si>
  <si>
    <t>325 Harrell Fords Suite 930</t>
  </si>
  <si>
    <t>barbaramendoza@example.com</t>
  </si>
  <si>
    <t>3027 Crystal Field</t>
  </si>
  <si>
    <t>bradleyleonard@example.org</t>
  </si>
  <si>
    <t>131 Katrina Vista</t>
  </si>
  <si>
    <t>Sheri</t>
  </si>
  <si>
    <t>Cabrera</t>
  </si>
  <si>
    <t>shericabrera@example.net</t>
  </si>
  <si>
    <t>3958 Davis Square</t>
  </si>
  <si>
    <t>Darren</t>
  </si>
  <si>
    <t>darrenpayne@example.net</t>
  </si>
  <si>
    <t>6146 Wood Vista</t>
  </si>
  <si>
    <t>Cruz</t>
  </si>
  <si>
    <t>briancruz@example.com</t>
  </si>
  <si>
    <t>478 Gregory Rapid Apt. 844</t>
  </si>
  <si>
    <t>Pittman</t>
  </si>
  <si>
    <t>robertpittman@example.com</t>
  </si>
  <si>
    <t>457 Hernandez Lodge Apt. 660</t>
  </si>
  <si>
    <t>Cynthia</t>
  </si>
  <si>
    <t>cynthiaphillips@example.net</t>
  </si>
  <si>
    <t>9561 Clark Squares</t>
  </si>
  <si>
    <t>Jose</t>
  </si>
  <si>
    <t>Lam</t>
  </si>
  <si>
    <t>joselam@example.com</t>
  </si>
  <si>
    <t>644 Gutierrez Pine</t>
  </si>
  <si>
    <t>gregorywilliams@example.net</t>
  </si>
  <si>
    <t>773 Sharp Views Suite 697</t>
  </si>
  <si>
    <t>kennethjones@example.net</t>
  </si>
  <si>
    <t>5952 John Path Suite 034</t>
  </si>
  <si>
    <t>Ellison</t>
  </si>
  <si>
    <t>jamesellison@example.net</t>
  </si>
  <si>
    <t>00506 Day Center</t>
  </si>
  <si>
    <t>Jermaine</t>
  </si>
  <si>
    <t>Cole</t>
  </si>
  <si>
    <t>jermainecole@example.org</t>
  </si>
  <si>
    <t>653 Huynh Rapids Suite 046</t>
  </si>
  <si>
    <t>Price</t>
  </si>
  <si>
    <t>jenniferprice@example.com</t>
  </si>
  <si>
    <t>6019 Collins Mall Apt. 957</t>
  </si>
  <si>
    <t>Abigail</t>
  </si>
  <si>
    <t>abigailbush@example.org</t>
  </si>
  <si>
    <t>2452 Robert Canyon</t>
  </si>
  <si>
    <t>Wagner</t>
  </si>
  <si>
    <t>jordanwagner@example.com</t>
  </si>
  <si>
    <t>25898 Raymond Valleys Suite 476</t>
  </si>
  <si>
    <t>jeffreyharris@example.com</t>
  </si>
  <si>
    <t>566 Cody Villages Suite 054</t>
  </si>
  <si>
    <t>Floyd</t>
  </si>
  <si>
    <t>jamesfloyd@example.net</t>
  </si>
  <si>
    <t>5600 Justin Crescent Suite 624</t>
  </si>
  <si>
    <t>Lisa</t>
  </si>
  <si>
    <t>lisajordan@example.net</t>
  </si>
  <si>
    <t>34449 Dale Parkway Apt. 002</t>
  </si>
  <si>
    <t>kevinwright@example.com</t>
  </si>
  <si>
    <t>59750 Woodward Light</t>
  </si>
  <si>
    <t>Mcfarland</t>
  </si>
  <si>
    <t>brianmcfarland@example.com</t>
  </si>
  <si>
    <t>7416 Smith Common Suite 189</t>
  </si>
  <si>
    <t>Lindsay</t>
  </si>
  <si>
    <t>lindsaygray@example.net</t>
  </si>
  <si>
    <t>4205 Travis Plains</t>
  </si>
  <si>
    <t>Baker</t>
  </si>
  <si>
    <t>marybaker@example.com</t>
  </si>
  <si>
    <t>8143 Cody Lodge</t>
  </si>
  <si>
    <t>Chelsea</t>
  </si>
  <si>
    <t>Carroll</t>
  </si>
  <si>
    <t>chelseacarroll@example.net</t>
  </si>
  <si>
    <t>1824 Lowe Turnpike</t>
  </si>
  <si>
    <t>Theresa</t>
  </si>
  <si>
    <t>theresariley@example.com</t>
  </si>
  <si>
    <t>09538 Aaron Meadows</t>
  </si>
  <si>
    <t>robertsavage@example.com</t>
  </si>
  <si>
    <t>226 Barajas Oval Apt. 265</t>
  </si>
  <si>
    <t>Brandon</t>
  </si>
  <si>
    <t>Calhoun</t>
  </si>
  <si>
    <t>brandoncalhoun@example.com</t>
  </si>
  <si>
    <t>29252 Kevin Passage</t>
  </si>
  <si>
    <t>Coleman</t>
  </si>
  <si>
    <t>nicolecoleman@example.com</t>
  </si>
  <si>
    <t>499 Benitez Meadows Apt. 714</t>
  </si>
  <si>
    <t>anthonymorris@example.org</t>
  </si>
  <si>
    <t>635 Martinez Light</t>
  </si>
  <si>
    <t>King</t>
  </si>
  <si>
    <t>martinking@example.net</t>
  </si>
  <si>
    <t>516 Edward Burg</t>
  </si>
  <si>
    <t>Buchanan</t>
  </si>
  <si>
    <t>christopherbuchanan@example.net</t>
  </si>
  <si>
    <t>13869 Natasha Fords</t>
  </si>
  <si>
    <t>Danielle</t>
  </si>
  <si>
    <t>Boyd</t>
  </si>
  <si>
    <t>danielleboyd@example.org</t>
  </si>
  <si>
    <t>4020 Theresa Center</t>
  </si>
  <si>
    <t>Vazquez</t>
  </si>
  <si>
    <t>robertvazquez@example.org</t>
  </si>
  <si>
    <t>21704 Mccarthy Trafficway</t>
  </si>
  <si>
    <t>Samuel</t>
  </si>
  <si>
    <t>samuelburns@example.com</t>
  </si>
  <si>
    <t>5268 Anderson Turnpike Suite 606</t>
  </si>
  <si>
    <t>Dustin</t>
  </si>
  <si>
    <t>dustinwalker@example.net</t>
  </si>
  <si>
    <t>6243 Nicole Summit Suite 225</t>
  </si>
  <si>
    <t>jamesmurphy@example.net</t>
  </si>
  <si>
    <t>7832 Delacruz Trail Apt. 459</t>
  </si>
  <si>
    <t>michaeljackson@example.org</t>
  </si>
  <si>
    <t>12677 Jennifer Lodge Suite 510</t>
  </si>
  <si>
    <t>Katie</t>
  </si>
  <si>
    <t>katiegonzalez@example.org</t>
  </si>
  <si>
    <t>30603 Riley Alley Apt. 975</t>
  </si>
  <si>
    <t>angelamiller@example.com</t>
  </si>
  <si>
    <t>144 Paul Oval</t>
  </si>
  <si>
    <t>Duncan</t>
  </si>
  <si>
    <t>taylorduncan@example.org</t>
  </si>
  <si>
    <t>23825 Reyes Isle</t>
  </si>
  <si>
    <t>andreasmith@example.org</t>
  </si>
  <si>
    <t>762 Vega Road Apt. 169</t>
  </si>
  <si>
    <t>lindamiller@example.com</t>
  </si>
  <si>
    <t>944 Colin Cove Suite 792</t>
  </si>
  <si>
    <t>Cox</t>
  </si>
  <si>
    <t>stevencox@example.org</t>
  </si>
  <si>
    <t>72436 Briggs Estates</t>
  </si>
  <si>
    <t>Obrien</t>
  </si>
  <si>
    <t>jenniferobrien@example.org</t>
  </si>
  <si>
    <t>56248 Hill Falls Apt. 743</t>
  </si>
  <si>
    <t>Rebecca</t>
  </si>
  <si>
    <t>rebeccahenderson@example.com</t>
  </si>
  <si>
    <t>002 Ward Knoll Apt. 114</t>
  </si>
  <si>
    <t>Clark</t>
  </si>
  <si>
    <t>jeffreyclark@example.org</t>
  </si>
  <si>
    <t>9732 Samantha Keys Apt. 480</t>
  </si>
  <si>
    <t>Kirby</t>
  </si>
  <si>
    <t>hunterkirby@example.net</t>
  </si>
  <si>
    <t>2259 Jessica Branch Suite 533</t>
  </si>
  <si>
    <t>Diane</t>
  </si>
  <si>
    <t>Diaz</t>
  </si>
  <si>
    <t>dianediaz@example.org</t>
  </si>
  <si>
    <t>84090 Rowe Hills Apt. 412</t>
  </si>
  <si>
    <t>Belfast</t>
  </si>
  <si>
    <t>Northen Ireland</t>
  </si>
  <si>
    <t>Max</t>
  </si>
  <si>
    <t>Holland</t>
  </si>
  <si>
    <t>maxholland@example.org</t>
  </si>
  <si>
    <t>1716 Ross Manors Apt. 305</t>
  </si>
  <si>
    <t>Jeanette</t>
  </si>
  <si>
    <t>Christensen</t>
  </si>
  <si>
    <t>jeanettechristensen@example.org</t>
  </si>
  <si>
    <t>74859 Sean Tunnel</t>
  </si>
  <si>
    <t>Lucero</t>
  </si>
  <si>
    <t>georgelucero@example.org</t>
  </si>
  <si>
    <t>35085 Tanner Alley</t>
  </si>
  <si>
    <t>Joel</t>
  </si>
  <si>
    <t>Swanson</t>
  </si>
  <si>
    <t>joelswanson@example.com</t>
  </si>
  <si>
    <t>69203 Evan Ferry</t>
  </si>
  <si>
    <t>allisonschwartz@example.org</t>
  </si>
  <si>
    <t>6972 Boyd Village</t>
  </si>
  <si>
    <t>Anderson</t>
  </si>
  <si>
    <t>matthewanderson@example.com</t>
  </si>
  <si>
    <t>0800 Colleen Canyon Apt. 934</t>
  </si>
  <si>
    <t>Rodriguez</t>
  </si>
  <si>
    <t>josephrodriguez@example.com</t>
  </si>
  <si>
    <t>9694 Flores Unions</t>
  </si>
  <si>
    <t>Heather</t>
  </si>
  <si>
    <t>Hayes</t>
  </si>
  <si>
    <t>heatherhayes@example.org</t>
  </si>
  <si>
    <t>9783 Humphrey Ports Suite 897</t>
  </si>
  <si>
    <t>Parker</t>
  </si>
  <si>
    <t>Ballard</t>
  </si>
  <si>
    <t>parkerballard@example.com</t>
  </si>
  <si>
    <t>9419 Moore Street</t>
  </si>
  <si>
    <t>Griffin</t>
  </si>
  <si>
    <t>patriciagriffin@example.com</t>
  </si>
  <si>
    <t>0162 Cox Loop</t>
  </si>
  <si>
    <t>Hoffman</t>
  </si>
  <si>
    <t>amandahoffman@example.com</t>
  </si>
  <si>
    <t>953 Kristin Route</t>
  </si>
  <si>
    <t>Ernest</t>
  </si>
  <si>
    <t>Hancock</t>
  </si>
  <si>
    <t>ernesthancock@example.net</t>
  </si>
  <si>
    <t>2711 Smith Extension</t>
  </si>
  <si>
    <t>jessicapowell@example.com</t>
  </si>
  <si>
    <t>9700 Bruce Islands</t>
  </si>
  <si>
    <t>Gillespie</t>
  </si>
  <si>
    <t>juliegillespie@example.net</t>
  </si>
  <si>
    <t>219 Micheal Viaduct</t>
  </si>
  <si>
    <t>Duane</t>
  </si>
  <si>
    <t>Graham</t>
  </si>
  <si>
    <t>duanegraham@example.net</t>
  </si>
  <si>
    <t>941 Baker Via Suite 652</t>
  </si>
  <si>
    <t>Hansen</t>
  </si>
  <si>
    <t>lisahansen@example.org</t>
  </si>
  <si>
    <t>89487 Timothy Mill</t>
  </si>
  <si>
    <t>Jack</t>
  </si>
  <si>
    <t>jackbrown@example.com</t>
  </si>
  <si>
    <t>6162 Kim Creek</t>
  </si>
  <si>
    <t>Combs</t>
  </si>
  <si>
    <t>stevencombs@example.org</t>
  </si>
  <si>
    <t>68763 Christina Loaf Suite 806</t>
  </si>
  <si>
    <t>kristenjones@example.net</t>
  </si>
  <si>
    <t>927 Sandra River Apt. 284</t>
  </si>
  <si>
    <t>Jocelyn</t>
  </si>
  <si>
    <t>jocelynmendoza@example.net</t>
  </si>
  <si>
    <t>998 Collier Corners</t>
  </si>
  <si>
    <t>stephenbrown@example.net</t>
  </si>
  <si>
    <t>11287 Mcdonald View</t>
  </si>
  <si>
    <t>Jenna</t>
  </si>
  <si>
    <t>jennajones@example.net</t>
  </si>
  <si>
    <t>749 Patricia Lake</t>
  </si>
  <si>
    <t>Allen</t>
  </si>
  <si>
    <t>robertallen@example.com</t>
  </si>
  <si>
    <t>249 Miller Ville Suite 512</t>
  </si>
  <si>
    <t>Lauren</t>
  </si>
  <si>
    <t>Reynolds</t>
  </si>
  <si>
    <t>laurenreynolds@example.org</t>
  </si>
  <si>
    <t>767 Jeff Spurs Apt. 286</t>
  </si>
  <si>
    <t>Santana</t>
  </si>
  <si>
    <t>jonathansantana@example.org</t>
  </si>
  <si>
    <t>4259 Howard Isle</t>
  </si>
  <si>
    <t>Gutierrez</t>
  </si>
  <si>
    <t>paulgutierrez@example.com</t>
  </si>
  <si>
    <t>2930 Thomas Island Apt. 499</t>
  </si>
  <si>
    <t>samueljohnson@example.net</t>
  </si>
  <si>
    <t>9129 Hansen Greens</t>
  </si>
  <si>
    <t>Malik</t>
  </si>
  <si>
    <t>Maldonado</t>
  </si>
  <si>
    <t>malikmaldonado@example.net</t>
  </si>
  <si>
    <t>8045 Jackson Garden</t>
  </si>
  <si>
    <t>Watson</t>
  </si>
  <si>
    <t>stephenwatson@example.com</t>
  </si>
  <si>
    <t>269 Nicole Field</t>
  </si>
  <si>
    <t>stephaniesmith@example.org</t>
  </si>
  <si>
    <t>94909 Erica Brooks</t>
  </si>
  <si>
    <t>Mathew</t>
  </si>
  <si>
    <t>mathewscott@example.com</t>
  </si>
  <si>
    <t>5518 Hoover Mount</t>
  </si>
  <si>
    <t>Bridges</t>
  </si>
  <si>
    <t>robertbridges@example.com</t>
  </si>
  <si>
    <t>272 Marissa Points Suite 980</t>
  </si>
  <si>
    <t>Jorge</t>
  </si>
  <si>
    <t>jorgelee@example.com</t>
  </si>
  <si>
    <t>3037 Hampton Canyon</t>
  </si>
  <si>
    <t>Rubio</t>
  </si>
  <si>
    <t>johnrubio@example.com</t>
  </si>
  <si>
    <t>621 Christensen Views Apt. 694</t>
  </si>
  <si>
    <t>Castro</t>
  </si>
  <si>
    <t>elizabethcastro@example.org</t>
  </si>
  <si>
    <t>9062 Myers Stravenue</t>
  </si>
  <si>
    <t>Darlene</t>
  </si>
  <si>
    <t>darlenetaylor@example.org</t>
  </si>
  <si>
    <t>02695 Anderson Island</t>
  </si>
  <si>
    <t>brendamendez@example.net</t>
  </si>
  <si>
    <t>5243 Mullins Creek</t>
  </si>
  <si>
    <t>robertbaker@example.org</t>
  </si>
  <si>
    <t>0723 Farley Fall Apt. 159</t>
  </si>
  <si>
    <t>susanmiller@example.net</t>
  </si>
  <si>
    <t>162 Luis Unions</t>
  </si>
  <si>
    <t>Carpenter</t>
  </si>
  <si>
    <t>cherylcarpenter@example.net</t>
  </si>
  <si>
    <t>77734 West Brook Apt. 569</t>
  </si>
  <si>
    <t>Robin</t>
  </si>
  <si>
    <t>Mcclain</t>
  </si>
  <si>
    <t>robinmcclain@example.org</t>
  </si>
  <si>
    <t>873 Maria Ports</t>
  </si>
  <si>
    <t>theresaadams@example.net</t>
  </si>
  <si>
    <t>5201 Luke Village Suite 755</t>
  </si>
  <si>
    <t>Billy</t>
  </si>
  <si>
    <t>Russo</t>
  </si>
  <si>
    <t>billyrusso@example.net</t>
  </si>
  <si>
    <t>533 Jason Lakes</t>
  </si>
  <si>
    <t>Jason</t>
  </si>
  <si>
    <t>jasonrodriguez@example.com</t>
  </si>
  <si>
    <t>956 Rachel Hollow</t>
  </si>
  <si>
    <t>taylormitchell@example.com</t>
  </si>
  <si>
    <t>392 Davis Trail Suite 513</t>
  </si>
  <si>
    <t>Derry</t>
  </si>
  <si>
    <t>Fernandez</t>
  </si>
  <si>
    <t>danielfernandez@example.org</t>
  </si>
  <si>
    <t>0815 Jennifer Ridge Apt. 577</t>
  </si>
  <si>
    <t>victoriawillis@example.com</t>
  </si>
  <si>
    <t>6614 Anderson Bridge Apt. 629</t>
  </si>
  <si>
    <t>Frank</t>
  </si>
  <si>
    <t>Cunningham</t>
  </si>
  <si>
    <t>frankcunningham@example.org</t>
  </si>
  <si>
    <t>958 Berry Ridges Apt. 706</t>
  </si>
  <si>
    <t>Traci</t>
  </si>
  <si>
    <t>tracicarter@example.com</t>
  </si>
  <si>
    <t>865 Flowers Centers</t>
  </si>
  <si>
    <t>patrickdavis@example.org</t>
  </si>
  <si>
    <t>6945 Sandra Burg</t>
  </si>
  <si>
    <t>Ethan</t>
  </si>
  <si>
    <t>Jennings</t>
  </si>
  <si>
    <t>ethanjennings@example.org</t>
  </si>
  <si>
    <t>290 Case Hills</t>
  </si>
  <si>
    <t>Lucas</t>
  </si>
  <si>
    <t>matthewlucas@example.net</t>
  </si>
  <si>
    <t>3836 Rodgers Squares</t>
  </si>
  <si>
    <t>johnnguyen@example.com</t>
  </si>
  <si>
    <t>04161 Ross Unions Suite 548</t>
  </si>
  <si>
    <t>Preston</t>
  </si>
  <si>
    <t>prestonmiller@example.org</t>
  </si>
  <si>
    <t>2720 Wood Manor Apt. 107</t>
  </si>
  <si>
    <t>Carol</t>
  </si>
  <si>
    <t>Duarte</t>
  </si>
  <si>
    <t>carolduarte@example.com</t>
  </si>
  <si>
    <t>2673 White Station Suite 667</t>
  </si>
  <si>
    <t>Campbell</t>
  </si>
  <si>
    <t>mariocampbell@example.com</t>
  </si>
  <si>
    <t>9986 Diaz Lights</t>
  </si>
  <si>
    <t>Rita</t>
  </si>
  <si>
    <t>ritaleonard@example.org</t>
  </si>
  <si>
    <t>14544 Singh Street</t>
  </si>
  <si>
    <t>Adam</t>
  </si>
  <si>
    <t>adamallen@example.com</t>
  </si>
  <si>
    <t>60351 Paul Village</t>
  </si>
  <si>
    <t>Tony</t>
  </si>
  <si>
    <t>Delgado</t>
  </si>
  <si>
    <t>tonydelgado@example.org</t>
  </si>
  <si>
    <t>35891 Monica Pike</t>
  </si>
  <si>
    <t>Tammy</t>
  </si>
  <si>
    <t>tammyholland@example.org</t>
  </si>
  <si>
    <t>0956 Morris Vista</t>
  </si>
  <si>
    <t>kennethlopez@example.com</t>
  </si>
  <si>
    <t>71867 Kimberly Summit Suite 211</t>
  </si>
  <si>
    <t>patrickford@example.com</t>
  </si>
  <si>
    <t>30184 Mullins Rapid</t>
  </si>
  <si>
    <t>English</t>
  </si>
  <si>
    <t>maryenglish@example.org</t>
  </si>
  <si>
    <t>20987 Shelton Mountain Suite 374</t>
  </si>
  <si>
    <t>Waters</t>
  </si>
  <si>
    <t>danielwaters@example.com</t>
  </si>
  <si>
    <t>50004 Catherine Mountains</t>
  </si>
  <si>
    <t>Vanessa</t>
  </si>
  <si>
    <t>vanessawest@example.net</t>
  </si>
  <si>
    <t>0779 Kelly Ranch Suite 941</t>
  </si>
  <si>
    <t>Justin</t>
  </si>
  <si>
    <t>Ortiz</t>
  </si>
  <si>
    <t>justinortiz@example.org</t>
  </si>
  <si>
    <t>1789 Odom Union</t>
  </si>
  <si>
    <t>Washington</t>
  </si>
  <si>
    <t>pamelawashington@example.com</t>
  </si>
  <si>
    <t>89100 Richards Stream Suite 130</t>
  </si>
  <si>
    <t>jaclynmiller@example.net</t>
  </si>
  <si>
    <t>1047 Rachel Field</t>
  </si>
  <si>
    <t>Nicholas</t>
  </si>
  <si>
    <t>nicholasbush@example.org</t>
  </si>
  <si>
    <t>19622 Garcia Meadow</t>
  </si>
  <si>
    <t>Mcdowell</t>
  </si>
  <si>
    <t>laurenmcdowell@example.org</t>
  </si>
  <si>
    <t>088 Jennifer Bridge Apt. 526</t>
  </si>
  <si>
    <t>gregorythompson@example.net</t>
  </si>
  <si>
    <t>3727 Cross Parkway Suite 423</t>
  </si>
  <si>
    <t>michellegarcia@example.com</t>
  </si>
  <si>
    <t>5954 Jennifer Estate Suite 289</t>
  </si>
  <si>
    <t>029-4503</t>
  </si>
  <si>
    <t>Daniels</t>
  </si>
  <si>
    <t>jessicadaniels@example.com</t>
  </si>
  <si>
    <t>6352 Daniel Viaduct</t>
  </si>
  <si>
    <t>020-0866</t>
  </si>
  <si>
    <t>Freeman</t>
  </si>
  <si>
    <t>philipfreeman@example.com</t>
  </si>
  <si>
    <t>3565 Ashley Roads Suite 103</t>
  </si>
  <si>
    <t>Holly</t>
  </si>
  <si>
    <t>hollysmith@example.net</t>
  </si>
  <si>
    <t>088 Caleb Springs</t>
  </si>
  <si>
    <t>023-0003</t>
  </si>
  <si>
    <t>Cassandra</t>
  </si>
  <si>
    <t>Wood</t>
  </si>
  <si>
    <t>cassandrawood@example.net</t>
  </si>
  <si>
    <t>748 Andrew Parkways</t>
  </si>
  <si>
    <t>699-930</t>
  </si>
  <si>
    <t>justintaylor@example.com</t>
  </si>
  <si>
    <t>2131 Morales Throughway Suite 784</t>
  </si>
  <si>
    <t>alanbyrd@example.org</t>
  </si>
  <si>
    <t>4125 Lauren Mountain Suite 139</t>
  </si>
  <si>
    <t>Karl</t>
  </si>
  <si>
    <t>karlevans@example.com</t>
  </si>
  <si>
    <t>9298 Reese Dam</t>
  </si>
  <si>
    <t>Cassie</t>
  </si>
  <si>
    <t>Perry</t>
  </si>
  <si>
    <t>cassieperry@example.org</t>
  </si>
  <si>
    <t>3350 Jackson Light Suite 984</t>
  </si>
  <si>
    <t>thomasjohnson@example.org</t>
  </si>
  <si>
    <t>77352 William Wells</t>
  </si>
  <si>
    <t>Merritt</t>
  </si>
  <si>
    <t>jessicamerritt@example.com</t>
  </si>
  <si>
    <t>1942 Hopkins Way Suite 529</t>
  </si>
  <si>
    <t>695-920</t>
  </si>
  <si>
    <t>Parsons</t>
  </si>
  <si>
    <t>katieparsons@example.com</t>
  </si>
  <si>
    <t>9425 Davis Points</t>
  </si>
  <si>
    <t>Antrim</t>
  </si>
  <si>
    <t>jackjones@example.net</t>
  </si>
  <si>
    <t>37811 Allen Circles Suite 208</t>
  </si>
  <si>
    <t>kevinharris@example.com</t>
  </si>
  <si>
    <t>30725 Sanchez Locks</t>
  </si>
  <si>
    <t>699-920</t>
  </si>
  <si>
    <t>jennifergibson@example.com</t>
  </si>
  <si>
    <t>243 George Drive</t>
  </si>
  <si>
    <t>michaelsawyer@example.net</t>
  </si>
  <si>
    <t>0998 Daugherty Meadow</t>
  </si>
  <si>
    <t>Brandt</t>
  </si>
  <si>
    <t>jasonbrandt@example.com</t>
  </si>
  <si>
    <t>8498 Tiffany Haven Apt. 856</t>
  </si>
  <si>
    <t>695-900</t>
  </si>
  <si>
    <t>amandahall@example.net</t>
  </si>
  <si>
    <t>879 Ingram Valleys</t>
  </si>
  <si>
    <t>Summer</t>
  </si>
  <si>
    <t>summerwilliams@example.net</t>
  </si>
  <si>
    <t>72713 Barnett Rue</t>
  </si>
  <si>
    <t>danieljones@example.com</t>
  </si>
  <si>
    <t>9416 Pitts Inlet Suite 847</t>
  </si>
  <si>
    <t>Blake</t>
  </si>
  <si>
    <t>blakeadams@example.net</t>
  </si>
  <si>
    <t>010 Lucas Trail Apt. 842</t>
  </si>
  <si>
    <t>ericnichols@example.org</t>
  </si>
  <si>
    <t>51661 Tonya Manor Apt. 296</t>
  </si>
  <si>
    <t>690-022</t>
  </si>
  <si>
    <t>emilypatel@example.org</t>
  </si>
  <si>
    <t>2193 Byrd Isle</t>
  </si>
  <si>
    <t>697-070</t>
  </si>
  <si>
    <t>Sherman</t>
  </si>
  <si>
    <t>kristensherman@example.org</t>
  </si>
  <si>
    <t>91683 Katherine Hill Apt. 624</t>
  </si>
  <si>
    <t>699-940</t>
  </si>
  <si>
    <t>Reed</t>
  </si>
  <si>
    <t>amyreed@example.com</t>
  </si>
  <si>
    <t>8651 Austin Row</t>
  </si>
  <si>
    <t>Kathleen</t>
  </si>
  <si>
    <t>Pineda</t>
  </si>
  <si>
    <t>kathleenpineda@example.com</t>
  </si>
  <si>
    <t>46951 Christopher Pike Suite 083</t>
  </si>
  <si>
    <t>bryananderson@example.com</t>
  </si>
  <si>
    <t>48095 Adams Rue</t>
  </si>
  <si>
    <t>699-910</t>
  </si>
  <si>
    <t>Kristin</t>
  </si>
  <si>
    <t>Horton</t>
  </si>
  <si>
    <t>kristinhorton@example.com</t>
  </si>
  <si>
    <t>165 Jacob Ridge</t>
  </si>
  <si>
    <t>695-970</t>
  </si>
  <si>
    <t>Sanchez</t>
  </si>
  <si>
    <t>abigailsanchez@example.com</t>
  </si>
  <si>
    <t>708 Gibson Tunnel</t>
  </si>
  <si>
    <t>Goodwin</t>
  </si>
  <si>
    <t>brandongoodwin@example.net</t>
  </si>
  <si>
    <t>0354 Maynard Cape Apt. 021</t>
  </si>
  <si>
    <t>699-900</t>
  </si>
  <si>
    <t>kathleensimpson@example.net</t>
  </si>
  <si>
    <t>5517 Evans Camp</t>
  </si>
  <si>
    <t>573-400</t>
  </si>
  <si>
    <t>Jillian</t>
  </si>
  <si>
    <t>jillianhernandez@example.net</t>
  </si>
  <si>
    <t>685 Hardin Harbor Apt. 718</t>
  </si>
  <si>
    <t>Dillon</t>
  </si>
  <si>
    <t>christinedillon@example.org</t>
  </si>
  <si>
    <t>73198 Curtis Overpass</t>
  </si>
  <si>
    <t>Garrett</t>
  </si>
  <si>
    <t>lindseygarrett@example.org</t>
  </si>
  <si>
    <t>30045 Jacqueline Plains</t>
  </si>
  <si>
    <t>alexisjohnson@example.com</t>
  </si>
  <si>
    <t>836 Burns Plaza Suite 842</t>
  </si>
  <si>
    <t>573-500</t>
  </si>
  <si>
    <t>Beard</t>
  </si>
  <si>
    <t>anthonybeard@example.org</t>
  </si>
  <si>
    <t>512 Montgomery Grove Apt. 202</t>
  </si>
  <si>
    <t>570-940</t>
  </si>
  <si>
    <t>Kelley</t>
  </si>
  <si>
    <t>kristenkelley@example.org</t>
  </si>
  <si>
    <t>716 Kevin Skyway Apt. 507</t>
  </si>
  <si>
    <t>Colleen</t>
  </si>
  <si>
    <t>colleenmiller@example.net</t>
  </si>
  <si>
    <t>52066 Hampton Dam</t>
  </si>
  <si>
    <t>nicholaslewis@example.net</t>
  </si>
  <si>
    <t>45002 Tapia Squares</t>
  </si>
  <si>
    <t>scottpittman@example.net</t>
  </si>
  <si>
    <t>487 Michael Lakes Apt. 033</t>
  </si>
  <si>
    <t>560-243</t>
  </si>
  <si>
    <t>adambrown@example.org</t>
  </si>
  <si>
    <t>6547 Mallory Club Suite 246</t>
  </si>
  <si>
    <t>Teresa</t>
  </si>
  <si>
    <t>Castillo</t>
  </si>
  <si>
    <t>teresacastillo@example.net</t>
  </si>
  <si>
    <t>5262 Terrell Glen</t>
  </si>
  <si>
    <t>Johnston</t>
  </si>
  <si>
    <t>donnajohnston@example.net</t>
  </si>
  <si>
    <t>69224 Wiggins Lane</t>
  </si>
  <si>
    <t>josephpayne@example.org</t>
  </si>
  <si>
    <t>09525 Sharon Bypass Apt. 458</t>
  </si>
  <si>
    <t>560-242</t>
  </si>
  <si>
    <t>joshuamendoza@example.org</t>
  </si>
  <si>
    <t>308 Matthew Trace</t>
  </si>
  <si>
    <t>Osborne</t>
  </si>
  <si>
    <t>rebeccaosborne@example.org</t>
  </si>
  <si>
    <t>70568 Denise Plaza</t>
  </si>
  <si>
    <t>Emma</t>
  </si>
  <si>
    <t>Braun</t>
  </si>
  <si>
    <t>emmabraun@example.net</t>
  </si>
  <si>
    <t>81378 Justin Brooks</t>
  </si>
  <si>
    <t>Joanna</t>
  </si>
  <si>
    <t>joannasimmons@example.com</t>
  </si>
  <si>
    <t>545 Robinson Club</t>
  </si>
  <si>
    <t>560-170</t>
  </si>
  <si>
    <t>richardreed@example.net</t>
  </si>
  <si>
    <t>8348 Mendoza Pass</t>
  </si>
  <si>
    <t>Phillip</t>
  </si>
  <si>
    <t>phillipalexander@example.com</t>
  </si>
  <si>
    <t>6994 Wilson Causeway</t>
  </si>
  <si>
    <t>560-291</t>
  </si>
  <si>
    <t>jamesdavis@example.com</t>
  </si>
  <si>
    <t>72458 Johnson Isle</t>
  </si>
  <si>
    <t>Christian</t>
  </si>
  <si>
    <t>Case</t>
  </si>
  <si>
    <t>christiancase@example.org</t>
  </si>
  <si>
    <t>764 Powers Mountains</t>
  </si>
  <si>
    <t>Flowers</t>
  </si>
  <si>
    <t>kennethflowers@example.net</t>
  </si>
  <si>
    <t>3923 Ellis Hills</t>
  </si>
  <si>
    <t>560-252</t>
  </si>
  <si>
    <t>Dawson</t>
  </si>
  <si>
    <t>danieldawson@example.org</t>
  </si>
  <si>
    <t>882 Hogan Lights</t>
  </si>
  <si>
    <t>560-241</t>
  </si>
  <si>
    <t>shawngarcia@example.org</t>
  </si>
  <si>
    <t>737 Matthew Divide</t>
  </si>
  <si>
    <t>Leblanc</t>
  </si>
  <si>
    <t>danielleblanc@example.com</t>
  </si>
  <si>
    <t>29402 Ballard Grove Suite 457</t>
  </si>
  <si>
    <t>jenniferjones@example.org</t>
  </si>
  <si>
    <t>27323 John Alley Apt. 087</t>
  </si>
  <si>
    <t>tanyasmith@example.org</t>
  </si>
  <si>
    <t>3991 Lane Hills Suite 275</t>
  </si>
  <si>
    <t>561-191</t>
  </si>
  <si>
    <t>Dawn</t>
  </si>
  <si>
    <t>Dunlap</t>
  </si>
  <si>
    <t>dawndunlap@example.com</t>
  </si>
  <si>
    <t>9172 Dawn Mill</t>
  </si>
  <si>
    <t>560-865</t>
  </si>
  <si>
    <t>Hensley</t>
  </si>
  <si>
    <t>sarahensley@example.org</t>
  </si>
  <si>
    <t>3711 Bennett Views</t>
  </si>
  <si>
    <t>561-160</t>
  </si>
  <si>
    <t>Rivera</t>
  </si>
  <si>
    <t>jeremiahrivera@example.net</t>
  </si>
  <si>
    <t>3073 Wagner Village Apt. 498</t>
  </si>
  <si>
    <t>561-180</t>
  </si>
  <si>
    <t>amydavis@example.org</t>
  </si>
  <si>
    <t>75298 Christina Mountain Suite 862</t>
  </si>
  <si>
    <t>blakesmith@example.net</t>
  </si>
  <si>
    <t>1254 John Crossroad</t>
  </si>
  <si>
    <t>565-900</t>
  </si>
  <si>
    <t>Nelson</t>
  </si>
  <si>
    <t>andrewnelson@example.org</t>
  </si>
  <si>
    <t>821 John Club Suite 372</t>
  </si>
  <si>
    <t>Hannah</t>
  </si>
  <si>
    <t>hannahcole@example.net</t>
  </si>
  <si>
    <t>383 Mendez Square Suite 155</t>
  </si>
  <si>
    <t>Charles</t>
  </si>
  <si>
    <t>charlesroberts@example.com</t>
  </si>
  <si>
    <t>039 Stephanie Inlet Apt. 779</t>
  </si>
  <si>
    <t>Laura</t>
  </si>
  <si>
    <t>Mcgee</t>
  </si>
  <si>
    <t>lauramcgee@example.org</t>
  </si>
  <si>
    <t>691 Michael Mount</t>
  </si>
  <si>
    <t>Owens</t>
  </si>
  <si>
    <t>anthonyowens@example.com</t>
  </si>
  <si>
    <t>91723 Laura Squares</t>
  </si>
  <si>
    <t>jasonbrown@example.net</t>
  </si>
  <si>
    <t>25711 Andrea Hollow</t>
  </si>
  <si>
    <t>561-231</t>
  </si>
  <si>
    <t>Sheppard</t>
  </si>
  <si>
    <t>kennethsheppard@example.net</t>
  </si>
  <si>
    <t>02480 Hall Gardens</t>
  </si>
  <si>
    <t>pamelawilliams@example.net</t>
  </si>
  <si>
    <t>611 Riley Springs</t>
  </si>
  <si>
    <t>Sexton</t>
  </si>
  <si>
    <t>kimberlysexton@example.net</t>
  </si>
  <si>
    <t>341 Oconnell Hollow Suite 806</t>
  </si>
  <si>
    <t>530-010</t>
  </si>
  <si>
    <t>jorgeharris@example.net</t>
  </si>
  <si>
    <t>70690 Toni Forest</t>
  </si>
  <si>
    <t>Larson</t>
  </si>
  <si>
    <t>michaellarson@example.com</t>
  </si>
  <si>
    <t>9889 Paul Fords Apt. 751</t>
  </si>
  <si>
    <t>laurenward@example.org</t>
  </si>
  <si>
    <t>28015 Arnold Forge Suite 912</t>
  </si>
  <si>
    <t>530-370</t>
  </si>
  <si>
    <t>alexanderlopez@example.com</t>
  </si>
  <si>
    <t>5630 Smith Fall</t>
  </si>
  <si>
    <t>Lacey</t>
  </si>
  <si>
    <t>laceymorgan@example.net</t>
  </si>
  <si>
    <t>1597 Long Streets Suite 783</t>
  </si>
  <si>
    <t>sandradelgado@example.org</t>
  </si>
  <si>
    <t>18148 Diane Key</t>
  </si>
  <si>
    <t>530-350</t>
  </si>
  <si>
    <t>alanbaker@example.org</t>
  </si>
  <si>
    <t>762 Farrell Station Suite 328</t>
  </si>
  <si>
    <t>justinpayne@example.net</t>
  </si>
  <si>
    <t>95441 Atkinson Pines Apt. 792</t>
  </si>
  <si>
    <t>Hayley</t>
  </si>
  <si>
    <t>Tucker</t>
  </si>
  <si>
    <t>hayleytucker@example.com</t>
  </si>
  <si>
    <t>095 Mitchell Union Apt. 195</t>
  </si>
  <si>
    <t>530-360</t>
  </si>
  <si>
    <t>Lisburn</t>
  </si>
  <si>
    <t>Troy</t>
  </si>
  <si>
    <t>Weaver</t>
  </si>
  <si>
    <t>troyweaver@example.org</t>
  </si>
  <si>
    <t>2471 Jonathan Grove</t>
  </si>
  <si>
    <t>brandonramirez@example.net</t>
  </si>
  <si>
    <t>2987 George Passage</t>
  </si>
  <si>
    <t>530-380</t>
  </si>
  <si>
    <t>Carlos</t>
  </si>
  <si>
    <t>carloskeller@example.net</t>
  </si>
  <si>
    <t>69099 Harmon Centers Suite 890</t>
  </si>
  <si>
    <t>marywright@example.org</t>
  </si>
  <si>
    <t>82411 Watts Locks</t>
  </si>
  <si>
    <t>Weiss</t>
  </si>
  <si>
    <t>natashaweiss@example.com</t>
  </si>
  <si>
    <t>74678 Wilson Ways</t>
  </si>
  <si>
    <t>Bell</t>
  </si>
  <si>
    <t>nicolebell@example.net</t>
  </si>
  <si>
    <t>146 Jared Centers</t>
  </si>
  <si>
    <t>cheryljennings@example.net</t>
  </si>
  <si>
    <t>67226 Matthew Cape</t>
  </si>
  <si>
    <t>530-390</t>
  </si>
  <si>
    <t>Navarro</t>
  </si>
  <si>
    <t>dawnnavarro@example.net</t>
  </si>
  <si>
    <t>546 Ian Freeway</t>
  </si>
  <si>
    <t>amandaleblanc@example.org</t>
  </si>
  <si>
    <t>8224 Lewis Valley Suite 075</t>
  </si>
  <si>
    <t>534-820</t>
  </si>
  <si>
    <t>Roth</t>
  </si>
  <si>
    <t>aprilroth@example.com</t>
  </si>
  <si>
    <t>1028 Alexander Via</t>
  </si>
  <si>
    <t>530-420</t>
  </si>
  <si>
    <t>michaellopez@example.net</t>
  </si>
  <si>
    <t>1492 Mercado Lights Suite 768</t>
  </si>
  <si>
    <t>deborahford@example.org</t>
  </si>
  <si>
    <t>58956 Morgan Roads Apt. 216</t>
  </si>
  <si>
    <t>Deanna</t>
  </si>
  <si>
    <t>deannaramirez@example.net</t>
  </si>
  <si>
    <t>105 Andrew Pine Apt. 496</t>
  </si>
  <si>
    <t>526-890</t>
  </si>
  <si>
    <t>Pace</t>
  </si>
  <si>
    <t>stephaniepace@example.net</t>
  </si>
  <si>
    <t>744 Tara Valley</t>
  </si>
  <si>
    <t>Penny</t>
  </si>
  <si>
    <t>Becker</t>
  </si>
  <si>
    <t>pennybecker@example.net</t>
  </si>
  <si>
    <t>150 Nathan Valley Apt. 457</t>
  </si>
  <si>
    <t>Vega</t>
  </si>
  <si>
    <t>jasonvega@example.org</t>
  </si>
  <si>
    <t>2790 Stone Cliff Suite 050</t>
  </si>
  <si>
    <t>519-800</t>
  </si>
  <si>
    <t>alexanderwilson@example.net</t>
  </si>
  <si>
    <t>2164 Lozano Plaza</t>
  </si>
  <si>
    <t>johngarcia@example.com</t>
  </si>
  <si>
    <t>758 Garza Spur</t>
  </si>
  <si>
    <t>Meagan</t>
  </si>
  <si>
    <t>meaganrivera@example.com</t>
  </si>
  <si>
    <t>10419 Miller Shoals Apt. 650</t>
  </si>
  <si>
    <t>540-810</t>
  </si>
  <si>
    <t>michaelkirby@example.net</t>
  </si>
  <si>
    <t>355 Kennedy Mission</t>
  </si>
  <si>
    <t>timothydaniels@example.org</t>
  </si>
  <si>
    <t>8438 Garrett Trail</t>
  </si>
  <si>
    <t>Katherine</t>
  </si>
  <si>
    <t>Douglas</t>
  </si>
  <si>
    <t>katherinedouglas@example.org</t>
  </si>
  <si>
    <t>22364 Patricia Canyon</t>
  </si>
  <si>
    <t>540-140</t>
  </si>
  <si>
    <t>tammydunlap@example.com</t>
  </si>
  <si>
    <t>31883 Leonard Underpass</t>
  </si>
  <si>
    <t>kevinlee@example.com</t>
  </si>
  <si>
    <t>45493 Everett Brooks</t>
  </si>
  <si>
    <t>540-320</t>
  </si>
  <si>
    <t>joshuabell@example.com</t>
  </si>
  <si>
    <t>64225 Roberts Branch</t>
  </si>
  <si>
    <t>540-850</t>
  </si>
  <si>
    <t>dawnblack@example.org</t>
  </si>
  <si>
    <t>3593 Hernandez Park Apt. 758</t>
  </si>
  <si>
    <t>Small</t>
  </si>
  <si>
    <t>michaelsmall@example.org</t>
  </si>
  <si>
    <t>127 Tammy Crossing</t>
  </si>
  <si>
    <t>Eddie</t>
  </si>
  <si>
    <t>eddiebaker@example.com</t>
  </si>
  <si>
    <t>34393 Coleman Village Suite 056</t>
  </si>
  <si>
    <t>Baldwin</t>
  </si>
  <si>
    <t>katiebaldwin@example.com</t>
  </si>
  <si>
    <t>943 Avery Isle</t>
  </si>
  <si>
    <t>556-810</t>
  </si>
  <si>
    <t>Gabrielle</t>
  </si>
  <si>
    <t>Macias</t>
  </si>
  <si>
    <t>gabriellemacias@example.org</t>
  </si>
  <si>
    <t>182 Woods Garden Apt. 529</t>
  </si>
  <si>
    <t>545-800</t>
  </si>
  <si>
    <t>Omar</t>
  </si>
  <si>
    <t>Schultz</t>
  </si>
  <si>
    <t>omarschultz@example.com</t>
  </si>
  <si>
    <t>39255 Mcdonald Inlet Suite 402</t>
  </si>
  <si>
    <t>Lori</t>
  </si>
  <si>
    <t>lorimartin@example.net</t>
  </si>
  <si>
    <t>0184 Simmons Road Suite 332</t>
  </si>
  <si>
    <t>melissajohnson@example.org</t>
  </si>
  <si>
    <t>2866 Harvey Gateway Apt. 697</t>
  </si>
  <si>
    <t>Zamora</t>
  </si>
  <si>
    <t>georgezamora@example.com</t>
  </si>
  <si>
    <t>8871 Jessica Mount</t>
  </si>
  <si>
    <t>marydaniels@example.com</t>
  </si>
  <si>
    <t>40833 Sanchez Pines</t>
  </si>
  <si>
    <t>555-200</t>
  </si>
  <si>
    <t>Kelly</t>
  </si>
  <si>
    <t>kellyallen@example.net</t>
  </si>
  <si>
    <t>574 Kane River Apt. 368</t>
  </si>
  <si>
    <t>545-090</t>
  </si>
  <si>
    <t>brandonmontgomery@example.com</t>
  </si>
  <si>
    <t>399 Mary Lights Suite 191</t>
  </si>
  <si>
    <t>Lloyd</t>
  </si>
  <si>
    <t>jenniferlloyd@example.org</t>
  </si>
  <si>
    <t>526 Tyler Plains Apt. 290</t>
  </si>
  <si>
    <t>jameswalker@example.org</t>
  </si>
  <si>
    <t>630 Choi Way</t>
  </si>
  <si>
    <t>Warren</t>
  </si>
  <si>
    <t>jasonwarren@example.com</t>
  </si>
  <si>
    <t>248 Sherri Parkways Suite 712</t>
  </si>
  <si>
    <t>barbarasmith@example.com</t>
  </si>
  <si>
    <t>0413 Wilson Path Suite 723</t>
  </si>
  <si>
    <t>Kathryn</t>
  </si>
  <si>
    <t>kathrynbush@example.net</t>
  </si>
  <si>
    <t>07356 Perry Mill</t>
  </si>
  <si>
    <t>lindabailey@example.com</t>
  </si>
  <si>
    <t>721 Jones Shoal Apt. 529</t>
  </si>
  <si>
    <t>Jacqueline</t>
  </si>
  <si>
    <t>jacquelinewilliams@example.com</t>
  </si>
  <si>
    <t>6830 Daniel Skyway Apt. 278</t>
  </si>
  <si>
    <t>kevinjones@example.org</t>
  </si>
  <si>
    <t>79013 Aaron Park Suite 556</t>
  </si>
  <si>
    <t>christopherweiss@example.org</t>
  </si>
  <si>
    <t>083 Diane Cape Suite 293</t>
  </si>
  <si>
    <t>hollymichael@example.org</t>
  </si>
  <si>
    <t>59769 Harrington Plaza</t>
  </si>
  <si>
    <t>Little</t>
  </si>
  <si>
    <t>marylittle@example.com</t>
  </si>
  <si>
    <t>54851 Gilmore Lake</t>
  </si>
  <si>
    <t>danieljohnson@example.org</t>
  </si>
  <si>
    <t>55276 Mendez Prairie Apt. 147</t>
  </si>
  <si>
    <t>Dana</t>
  </si>
  <si>
    <t>danaflowers@example.org</t>
  </si>
  <si>
    <t>72410 Anthony Camp</t>
  </si>
  <si>
    <t>Harding</t>
  </si>
  <si>
    <t>pamelaharding@example.com</t>
  </si>
  <si>
    <t>862 Patrick Mill</t>
  </si>
  <si>
    <t>Ryan</t>
  </si>
  <si>
    <t>ryanphillips@example.com</t>
  </si>
  <si>
    <t>747 John Trail Apt. 225</t>
  </si>
  <si>
    <t>keithcooper@example.com</t>
  </si>
  <si>
    <t>26490 Tristan Glen Apt. 763</t>
  </si>
  <si>
    <t>Nathan</t>
  </si>
  <si>
    <t>Ramsey</t>
  </si>
  <si>
    <t>nathanramsey@example.org</t>
  </si>
  <si>
    <t>6972 Luna Isle Apt. 769</t>
  </si>
  <si>
    <t>charlesevans@example.org</t>
  </si>
  <si>
    <t>3515 Allen Fort Apt. 389</t>
  </si>
  <si>
    <t>Gabriel</t>
  </si>
  <si>
    <t>gabrieledwards@example.net</t>
  </si>
  <si>
    <t>72609 Mark Circles Suite 370</t>
  </si>
  <si>
    <t>Leslie</t>
  </si>
  <si>
    <t>leslieharrison@example.org</t>
  </si>
  <si>
    <t>345 Maria Crossroad</t>
  </si>
  <si>
    <t>Dunn</t>
  </si>
  <si>
    <t>charlesdunn@example.com</t>
  </si>
  <si>
    <t>70209 Stephen Hollow</t>
  </si>
  <si>
    <t>melissalee@example.net</t>
  </si>
  <si>
    <t>1285 Diaz Hill</t>
  </si>
  <si>
    <t>Summers</t>
  </si>
  <si>
    <t>christophersummers@example.org</t>
  </si>
  <si>
    <t>6971 Michael Mills</t>
  </si>
  <si>
    <t>French</t>
  </si>
  <si>
    <t>sarahfrench@example.net</t>
  </si>
  <si>
    <t>13262 Arthur Rapid Apt. 299</t>
  </si>
  <si>
    <t>Gross</t>
  </si>
  <si>
    <t>russellgross@example.net</t>
  </si>
  <si>
    <t>835 Brittney Rue Suite 386</t>
  </si>
  <si>
    <t>Brandy</t>
  </si>
  <si>
    <t>Whitaker</t>
  </si>
  <si>
    <t>brandywhitaker@example.com</t>
  </si>
  <si>
    <t>128 Mooney Track Suite 175</t>
  </si>
  <si>
    <t>tabithamcdowell@example.com</t>
  </si>
  <si>
    <t>596 Gabriel Stream Apt. 468</t>
  </si>
  <si>
    <t>Franklin</t>
  </si>
  <si>
    <t>franklinruiz@example.com</t>
  </si>
  <si>
    <t>0320 Gregory Crescent</t>
  </si>
  <si>
    <t>tanyamcdowell@example.net</t>
  </si>
  <si>
    <t>112 Carr Cape</t>
  </si>
  <si>
    <t>Christina</t>
  </si>
  <si>
    <t>christinalopez@example.org</t>
  </si>
  <si>
    <t>5513 Douglas Rue Apt. 566</t>
  </si>
  <si>
    <t>Derek</t>
  </si>
  <si>
    <t>Bishop</t>
  </si>
  <si>
    <t>derekbishop@example.org</t>
  </si>
  <si>
    <t>90880 Henry Haven Apt. 945</t>
  </si>
  <si>
    <t>Rachel</t>
  </si>
  <si>
    <t>rachelclark@example.com</t>
  </si>
  <si>
    <t>5400 Cynthia Estates Apt. 272</t>
  </si>
  <si>
    <t>brandonbrown@example.org</t>
  </si>
  <si>
    <t>6668 Thomas Stravenue Apt. 054</t>
  </si>
  <si>
    <t>darrenwilliams@example.com</t>
  </si>
  <si>
    <t>435 Black Lodge Apt. 767</t>
  </si>
  <si>
    <t>Tiffany</t>
  </si>
  <si>
    <t>Norman</t>
  </si>
  <si>
    <t>tiffanynorman@example.org</t>
  </si>
  <si>
    <t>4476 Silva Shoals</t>
  </si>
  <si>
    <t>Sierra</t>
  </si>
  <si>
    <t>sierramiller@example.org</t>
  </si>
  <si>
    <t>00283 Frazier Greens</t>
  </si>
  <si>
    <t>michelecoleman@example.org</t>
  </si>
  <si>
    <t>2885 Bailey Landing</t>
  </si>
  <si>
    <t>Stanton</t>
  </si>
  <si>
    <t>jessicastanton@example.net</t>
  </si>
  <si>
    <t>891 Floyd Squares Suite 498</t>
  </si>
  <si>
    <t>Bates</t>
  </si>
  <si>
    <t>karenbates@example.org</t>
  </si>
  <si>
    <t>472 Elizabeth Land</t>
  </si>
  <si>
    <t>Moore</t>
  </si>
  <si>
    <t>emilymoore@example.net</t>
  </si>
  <si>
    <t>96238 Jamie Isle</t>
  </si>
  <si>
    <t>Tran</t>
  </si>
  <si>
    <t>tracitran@example.com</t>
  </si>
  <si>
    <t>126 Brendan Way</t>
  </si>
  <si>
    <t>Tyler</t>
  </si>
  <si>
    <t>Pierce</t>
  </si>
  <si>
    <t>tylerpierce@example.org</t>
  </si>
  <si>
    <t>055 Louis Valley</t>
  </si>
  <si>
    <t>Hill</t>
  </si>
  <si>
    <t>johnhill@example.com</t>
  </si>
  <si>
    <t>056 Jonathan Burg</t>
  </si>
  <si>
    <t>emilydelgado@example.com</t>
  </si>
  <si>
    <t>37604 Ward Grove</t>
  </si>
  <si>
    <t>Armagh</t>
  </si>
  <si>
    <t>Jared</t>
  </si>
  <si>
    <t>jaredfoster@example.net</t>
  </si>
  <si>
    <t>03399 Kyle Streets Suite 169</t>
  </si>
  <si>
    <t>Alvarado</t>
  </si>
  <si>
    <t>gabrielalvarado@example.org</t>
  </si>
  <si>
    <t>870 Roth Junction Apt. 316</t>
  </si>
  <si>
    <t>Estrada</t>
  </si>
  <si>
    <t>kennethestrada@example.net</t>
  </si>
  <si>
    <t>417 Melanie Station</t>
  </si>
  <si>
    <t>anthonyallen@example.com</t>
  </si>
  <si>
    <t>8628 Rodney Highway</t>
  </si>
  <si>
    <t>Molina</t>
  </si>
  <si>
    <t>patriciamolina@example.org</t>
  </si>
  <si>
    <t>288 Mary Oval Suite 160</t>
  </si>
  <si>
    <t>jerrycox@example.net</t>
  </si>
  <si>
    <t>055 Brittney Mount</t>
  </si>
  <si>
    <t>davidthomas@example.com</t>
  </si>
  <si>
    <t>1869 Hansen Summit</t>
  </si>
  <si>
    <t>Dylan</t>
  </si>
  <si>
    <t>dylangordon@example.org</t>
  </si>
  <si>
    <t>8905 David Points Apt. 262</t>
  </si>
  <si>
    <t>Fox</t>
  </si>
  <si>
    <t>nathanfox@example.com</t>
  </si>
  <si>
    <t>14614 Jackson Loaf</t>
  </si>
  <si>
    <t>johncooper@example.net</t>
  </si>
  <si>
    <t>66400 Matthew Throughway</t>
  </si>
  <si>
    <t>Bonnie</t>
  </si>
  <si>
    <t>Parrish</t>
  </si>
  <si>
    <t>bonnieparrish@example.org</t>
  </si>
  <si>
    <t>71743 Joseph Roads</t>
  </si>
  <si>
    <t>Yvonne</t>
  </si>
  <si>
    <t>Gay</t>
  </si>
  <si>
    <t>yvonnegay@example.net</t>
  </si>
  <si>
    <t>328 Andrew Trail Apt. 305</t>
  </si>
  <si>
    <t>patriciamartin@example.org</t>
  </si>
  <si>
    <t>90008 Wood Viaduct Apt. 815</t>
  </si>
  <si>
    <t>Joy</t>
  </si>
  <si>
    <t>Cohen</t>
  </si>
  <si>
    <t>joycohen@example.org</t>
  </si>
  <si>
    <t>81926 Pamela Spur Apt. 344</t>
  </si>
  <si>
    <t>Ellen</t>
  </si>
  <si>
    <t>Livingston</t>
  </si>
  <si>
    <t>ellenlivingston@example.org</t>
  </si>
  <si>
    <t>9352 Khan Viaduct Suite 934</t>
  </si>
  <si>
    <t>richardevans@example.net</t>
  </si>
  <si>
    <t>534 Megan Squares</t>
  </si>
  <si>
    <t>ronaldblack@example.com</t>
  </si>
  <si>
    <t>6292 Anna Row</t>
  </si>
  <si>
    <t>michaelgraham@example.com</t>
  </si>
  <si>
    <t>101 Caldwell Mission Suite 739</t>
  </si>
  <si>
    <t>robertrodriguez@example.org</t>
  </si>
  <si>
    <t>01234 Sullivan Motorway</t>
  </si>
  <si>
    <t>peterconner@example.com</t>
  </si>
  <si>
    <t>757 Shannon Expressway Apt. 748</t>
  </si>
  <si>
    <t>Ellis</t>
  </si>
  <si>
    <t>shannonellis@example.org</t>
  </si>
  <si>
    <t>818 Michael Village Suite 326</t>
  </si>
  <si>
    <t>Trujillo</t>
  </si>
  <si>
    <t>davidtrujillo@example.net</t>
  </si>
  <si>
    <t>3254 Michael Harbor</t>
  </si>
  <si>
    <t>donnaklein@example.net</t>
  </si>
  <si>
    <t>947 Alexandra Crossing</t>
  </si>
  <si>
    <t>jamesallen@example.net</t>
  </si>
  <si>
    <t>651 Allen Cliff Suite 444</t>
  </si>
  <si>
    <t>rebeccadouglas@example.org</t>
  </si>
  <si>
    <t>7711 Jones Knolls</t>
  </si>
  <si>
    <t>Perkins</t>
  </si>
  <si>
    <t>garyperkins@example.org</t>
  </si>
  <si>
    <t>6832 Reed Estates</t>
  </si>
  <si>
    <t>Courtney</t>
  </si>
  <si>
    <t>courtneyellis@example.net</t>
  </si>
  <si>
    <t>23180 Keith Shores</t>
  </si>
  <si>
    <t>pamelasmith@example.net</t>
  </si>
  <si>
    <t>125 Amanda Springs</t>
  </si>
  <si>
    <t>sharoncruz@example.net</t>
  </si>
  <si>
    <t>8680 Martin Junction</t>
  </si>
  <si>
    <t>Juarez</t>
  </si>
  <si>
    <t>jasonjuarez@example.com</t>
  </si>
  <si>
    <t>5187 Ellis Greens Suite 903</t>
  </si>
  <si>
    <t>Jackie</t>
  </si>
  <si>
    <t>jackiebrown@example.net</t>
  </si>
  <si>
    <t>120 William Ridge Apt. 861</t>
  </si>
  <si>
    <t>Danny</t>
  </si>
  <si>
    <t>dannylewis@example.org</t>
  </si>
  <si>
    <t>14352 Carla Pine</t>
  </si>
  <si>
    <t>larrywarren@example.org</t>
  </si>
  <si>
    <t>3313 Savage Rapids Suite 545</t>
  </si>
  <si>
    <t>kathrynjohnson@example.net</t>
  </si>
  <si>
    <t>26023 Angela Shoal</t>
  </si>
  <si>
    <t>kathleenwhite@example.org</t>
  </si>
  <si>
    <t>431 Allen Mount Suite 507</t>
  </si>
  <si>
    <t>johnallen@example.org</t>
  </si>
  <si>
    <t>87048 Cody Wells Apt. 357</t>
  </si>
  <si>
    <t>michaelmoore@example.org</t>
  </si>
  <si>
    <t>76058 Underwood Extensions Suite 884</t>
  </si>
  <si>
    <t>Brittany</t>
  </si>
  <si>
    <t>Cook</t>
  </si>
  <si>
    <t>brittanycook@example.net</t>
  </si>
  <si>
    <t>4743 Thomas Drive</t>
  </si>
  <si>
    <t>Sharp</t>
  </si>
  <si>
    <t>marksharp@example.com</t>
  </si>
  <si>
    <t>44678 Crystal Mountains</t>
  </si>
  <si>
    <t>Marsh</t>
  </si>
  <si>
    <t>stevenmarsh@example.com</t>
  </si>
  <si>
    <t>53743 Cole Trafficway Suite 504</t>
  </si>
  <si>
    <t>Tate</t>
  </si>
  <si>
    <t>michaeltate@example.net</t>
  </si>
  <si>
    <t>3366 Chad Fort</t>
  </si>
  <si>
    <t>johnmitchell@example.net</t>
  </si>
  <si>
    <t>5592 Jessica Ridges Suite 397</t>
  </si>
  <si>
    <t>Velasquez</t>
  </si>
  <si>
    <t>jessevelasquez@example.com</t>
  </si>
  <si>
    <t>322 Wallace Freeway Apt. 077</t>
  </si>
  <si>
    <t>stephenfernandez@example.org</t>
  </si>
  <si>
    <t>737 Diana Islands Apt. 353</t>
  </si>
  <si>
    <t>christinevasquez@example.net</t>
  </si>
  <si>
    <t>62436 Martinez Turnpike</t>
  </si>
  <si>
    <t>Quinn</t>
  </si>
  <si>
    <t>troyquinn@example.org</t>
  </si>
  <si>
    <t>65546 Ashley Gateway</t>
  </si>
  <si>
    <t>Luton</t>
  </si>
  <si>
    <t>andrewthomas@example.net</t>
  </si>
  <si>
    <t>944 Gregory Throughway Apt. 133</t>
  </si>
  <si>
    <t>michaelstewart@example.org</t>
  </si>
  <si>
    <t>194 King Station</t>
  </si>
  <si>
    <t>81009 Lindsay Union</t>
  </si>
  <si>
    <t>Cowan</t>
  </si>
  <si>
    <t>derekcowan@example.com</t>
  </si>
  <si>
    <t>0849 John Shoal</t>
  </si>
  <si>
    <t>Esparza</t>
  </si>
  <si>
    <t>julieesparza@example.org</t>
  </si>
  <si>
    <t>0458 Alyssa Summit</t>
  </si>
  <si>
    <t>jameslivingston@example.com</t>
  </si>
  <si>
    <t>52717 Ebony Harbor</t>
  </si>
  <si>
    <t>Grant</t>
  </si>
  <si>
    <t>douglasgrant@example.com</t>
  </si>
  <si>
    <t>50969 Williams Track</t>
  </si>
  <si>
    <t>Curry</t>
  </si>
  <si>
    <t>marycurry@example.org</t>
  </si>
  <si>
    <t>4613 John Falls</t>
  </si>
  <si>
    <t>Medina</t>
  </si>
  <si>
    <t>bryanmedina@example.org</t>
  </si>
  <si>
    <t>050 Frank Summit</t>
  </si>
  <si>
    <t>Kari</t>
  </si>
  <si>
    <t>kariarnold@example.com</t>
  </si>
  <si>
    <t>668 George Fords Suite 385</t>
  </si>
  <si>
    <t>tylerwatson@example.net</t>
  </si>
  <si>
    <t>45378 Bird Freeway</t>
  </si>
  <si>
    <t>Nathaniel</t>
  </si>
  <si>
    <t>Bentley</t>
  </si>
  <si>
    <t>nathanielbentley@example.net</t>
  </si>
  <si>
    <t>3206 Gardner Mews Suite 944</t>
  </si>
  <si>
    <t>shawnhartman@example.com</t>
  </si>
  <si>
    <t>046 Joshua Flat Suite 247</t>
  </si>
  <si>
    <t>Hampton</t>
  </si>
  <si>
    <t>alexishampton@example.net</t>
  </si>
  <si>
    <t>984 Aguirre Manors</t>
  </si>
  <si>
    <t>Shane</t>
  </si>
  <si>
    <t>shanebyrd@example.org</t>
  </si>
  <si>
    <t>55686 Michael Spur Apt. 789</t>
  </si>
  <si>
    <t>Maria</t>
  </si>
  <si>
    <t>Lane</t>
  </si>
  <si>
    <t>marialane@example.org</t>
  </si>
  <si>
    <t>048 Mary Estates Apt. 371</t>
  </si>
  <si>
    <t>Vargas</t>
  </si>
  <si>
    <t>benjaminvargas@example.com</t>
  </si>
  <si>
    <t>93830 Hines Mission</t>
  </si>
  <si>
    <t>Corey</t>
  </si>
  <si>
    <t>coreycurry@example.org</t>
  </si>
  <si>
    <t>827 Natasha Ports</t>
  </si>
  <si>
    <t>Stephens</t>
  </si>
  <si>
    <t>annastephens@example.net</t>
  </si>
  <si>
    <t>7877 Martinez Shores Apt. 928</t>
  </si>
  <si>
    <t>georgegomez@example.com</t>
  </si>
  <si>
    <t>247 Turner Springs Apt. 038</t>
  </si>
  <si>
    <t>Zachary</t>
  </si>
  <si>
    <t>Colon</t>
  </si>
  <si>
    <t>zacharycolon@example.net</t>
  </si>
  <si>
    <t>77400 Brown Path Apt. 330</t>
  </si>
  <si>
    <t>andreaclark@example.com</t>
  </si>
  <si>
    <t>434 Fry Rue Apt. 456</t>
  </si>
  <si>
    <t>donnavasquez@example.net</t>
  </si>
  <si>
    <t>66954 Tracy Forest</t>
  </si>
  <si>
    <t>Peterson</t>
  </si>
  <si>
    <t>denisepeterson@example.com</t>
  </si>
  <si>
    <t>1675 Marie Greens</t>
  </si>
  <si>
    <t>kimlittle@example.org</t>
  </si>
  <si>
    <t>0449 Frey Rue Apt. 149</t>
  </si>
  <si>
    <t>cynthiadavis@example.com</t>
  </si>
  <si>
    <t>34320 Jennifer Wells</t>
  </si>
  <si>
    <t>Santiago</t>
  </si>
  <si>
    <t>kevinsantiago@example.net</t>
  </si>
  <si>
    <t>986 Victoria View</t>
  </si>
  <si>
    <t>Casey</t>
  </si>
  <si>
    <t>Bruce</t>
  </si>
  <si>
    <t>caseybruce@example.net</t>
  </si>
  <si>
    <t>538 Andrea Plains Apt. 446</t>
  </si>
  <si>
    <t>Sherry</t>
  </si>
  <si>
    <t>Skinner</t>
  </si>
  <si>
    <t>sherryskinner@example.org</t>
  </si>
  <si>
    <t>65459 Lauren Isle</t>
  </si>
  <si>
    <t>Edward</t>
  </si>
  <si>
    <t>edwardperkins@example.net</t>
  </si>
  <si>
    <t>68087 Boyd Ridge</t>
  </si>
  <si>
    <t>Mandy</t>
  </si>
  <si>
    <t>mandynguyen@example.com</t>
  </si>
  <si>
    <t>24708 Alvarez Pines Suite 668</t>
  </si>
  <si>
    <t>Silva</t>
  </si>
  <si>
    <t>patricksilva@example.net</t>
  </si>
  <si>
    <t>803 Sanders Corner</t>
  </si>
  <si>
    <t>dawnmartin@example.org</t>
  </si>
  <si>
    <t>758 Haas Causeway</t>
  </si>
  <si>
    <t>jonathansanchez@example.org</t>
  </si>
  <si>
    <t>874 Andrea Radial</t>
  </si>
  <si>
    <t>garrettwhite@example.com</t>
  </si>
  <si>
    <t>11449 Samuel Trail</t>
  </si>
  <si>
    <t>jamiewilliams@example.org</t>
  </si>
  <si>
    <t>611 Shepard Divide Suite 474</t>
  </si>
  <si>
    <t>Chase</t>
  </si>
  <si>
    <t>kathleenchase@example.com</t>
  </si>
  <si>
    <t>2229 Mccall Garden Apt. 080</t>
  </si>
  <si>
    <t>austinsmith@example.net</t>
  </si>
  <si>
    <t>1401 Holly Drives Apt. 667</t>
  </si>
  <si>
    <t>sarahcunningham@example.net</t>
  </si>
  <si>
    <t>27037 Ralph Street</t>
  </si>
  <si>
    <t>Erika</t>
  </si>
  <si>
    <t>Gallagher</t>
  </si>
  <si>
    <t>erikagallagher@example.com</t>
  </si>
  <si>
    <t>6898 Heidi Estate Suite 378</t>
  </si>
  <si>
    <t>raymondsutton@example.net</t>
  </si>
  <si>
    <t>793 Joseph Junctions</t>
  </si>
  <si>
    <t>Sonya</t>
  </si>
  <si>
    <t>sonyacampbell@example.org</t>
  </si>
  <si>
    <t>67533 Pamela Trace</t>
  </si>
  <si>
    <t>Rowe</t>
  </si>
  <si>
    <t>georgerowe@example.com</t>
  </si>
  <si>
    <t>8437 Candace Fields</t>
  </si>
  <si>
    <t>emmabaker@example.org</t>
  </si>
  <si>
    <t>107 Collins Flats</t>
  </si>
  <si>
    <t>Mayer</t>
  </si>
  <si>
    <t>kimberlymayer@example.org</t>
  </si>
  <si>
    <t>2063 Miller Landing</t>
  </si>
  <si>
    <t>Stevens</t>
  </si>
  <si>
    <t>davidstevens@example.com</t>
  </si>
  <si>
    <t>9968 Christopher Forges</t>
  </si>
  <si>
    <t>sarahjohnson@example.org</t>
  </si>
  <si>
    <t>33815 Patel Unions Suite 562</t>
  </si>
  <si>
    <t>Decker</t>
  </si>
  <si>
    <t>danadecker@example.org</t>
  </si>
  <si>
    <t>7554 Rodriguez Plains Suite 962</t>
  </si>
  <si>
    <t>keithmoore@example.com</t>
  </si>
  <si>
    <t>9707 Nelson Viaduct</t>
  </si>
  <si>
    <t>Oxford</t>
  </si>
  <si>
    <t>jamesjohnson@example.com</t>
  </si>
  <si>
    <t>10296 Timothy Garden</t>
  </si>
  <si>
    <t>troymiller@example.com</t>
  </si>
  <si>
    <t>271 Roberts Ranch</t>
  </si>
  <si>
    <t>markortega@example.org</t>
  </si>
  <si>
    <t>7881 James Mountains</t>
  </si>
  <si>
    <t>jessicajames@example.com</t>
  </si>
  <si>
    <t>7318 Leslie Radial</t>
  </si>
  <si>
    <t>kristinsexton@example.net</t>
  </si>
  <si>
    <t>43274 Rebecca Groves</t>
  </si>
  <si>
    <t>Richardson</t>
  </si>
  <si>
    <t>michaelrichardson@example.com</t>
  </si>
  <si>
    <t>1846 Jacob Curve</t>
  </si>
  <si>
    <t>maryobrien@example.net</t>
  </si>
  <si>
    <t>747 Ashley Ports</t>
  </si>
  <si>
    <t>Haynes</t>
  </si>
  <si>
    <t>maryhaynes@example.net</t>
  </si>
  <si>
    <t>9888 Velez Cape</t>
  </si>
  <si>
    <t>josephgonzalez@example.org</t>
  </si>
  <si>
    <t>61638 Mooney Fort</t>
  </si>
  <si>
    <t>christophersimmons@example.com</t>
  </si>
  <si>
    <t>493 Vega Isle Apt. 460</t>
  </si>
  <si>
    <t>Richards</t>
  </si>
  <si>
    <t>patrickrichards@example.net</t>
  </si>
  <si>
    <t>391 Patricia Lodge Suite 681</t>
  </si>
  <si>
    <t>Benson</t>
  </si>
  <si>
    <t>thomasbenson@example.net</t>
  </si>
  <si>
    <t>4329 Karen Path Apt. 063</t>
  </si>
  <si>
    <t>darrencarter@example.com</t>
  </si>
  <si>
    <t>44470 Ward Drive Suite 456</t>
  </si>
  <si>
    <t>angelakelly@example.net</t>
  </si>
  <si>
    <t>379 Tammy Inlet Suite 996</t>
  </si>
  <si>
    <t>Diana</t>
  </si>
  <si>
    <t>dianamoore@example.net</t>
  </si>
  <si>
    <t>560 Gibson Mews Apt. 160</t>
  </si>
  <si>
    <t>Walter</t>
  </si>
  <si>
    <t>Romero</t>
  </si>
  <si>
    <t>walterromero@example.com</t>
  </si>
  <si>
    <t>2435 Rivers Lane Suite 373</t>
  </si>
  <si>
    <t>marvinhall@example.org</t>
  </si>
  <si>
    <t>3870 Jackson Manor Apt. 378</t>
  </si>
  <si>
    <t>Kaiser</t>
  </si>
  <si>
    <t>michaelkaiser@example.net</t>
  </si>
  <si>
    <t>15380 Moore Point</t>
  </si>
  <si>
    <t>Gloria</t>
  </si>
  <si>
    <t>glorianguyen@example.com</t>
  </si>
  <si>
    <t>3237 Mary Mountain</t>
  </si>
  <si>
    <t>barbarabruce@example.com</t>
  </si>
  <si>
    <t>85693 Miller Fork</t>
  </si>
  <si>
    <t>Brooks</t>
  </si>
  <si>
    <t>johnbrooks@example.net</t>
  </si>
  <si>
    <t>089 Harris Squares Suite 314</t>
  </si>
  <si>
    <t>angelataylor@example.net</t>
  </si>
  <si>
    <t>327 Kathryn Locks</t>
  </si>
  <si>
    <t>michaelwilson@example.org</t>
  </si>
  <si>
    <t>264 Kristina Forges Apt. 947</t>
  </si>
  <si>
    <t>sandranelson@example.com</t>
  </si>
  <si>
    <t>9346 Miller Plain Apt. 950</t>
  </si>
  <si>
    <t>benjaminmontgomery@example.com</t>
  </si>
  <si>
    <t>6236 Wade Islands Suite 166</t>
  </si>
  <si>
    <t>prestonbaker@example.org</t>
  </si>
  <si>
    <t>5856 Thomas Forges</t>
  </si>
  <si>
    <t>gregorybell@example.org</t>
  </si>
  <si>
    <t>86476 Keller Views Suite 202</t>
  </si>
  <si>
    <t>markrichardson@example.org</t>
  </si>
  <si>
    <t>6872 Elizabeth View</t>
  </si>
  <si>
    <t>jasonmendez@example.com</t>
  </si>
  <si>
    <t>3695 Kenneth Cliffs</t>
  </si>
  <si>
    <t>Hoover</t>
  </si>
  <si>
    <t>joshuahoover@example.org</t>
  </si>
  <si>
    <t>782 Melissa Brooks Suite 799</t>
  </si>
  <si>
    <t>ryancook@example.net</t>
  </si>
  <si>
    <t>9651 Williams Curve</t>
  </si>
  <si>
    <t>Autumn</t>
  </si>
  <si>
    <t>Huber</t>
  </si>
  <si>
    <t>autumnhuber@example.com</t>
  </si>
  <si>
    <t>8416 Jessica Glen Suite 077</t>
  </si>
  <si>
    <t>josephmartin@example.com</t>
  </si>
  <si>
    <t>0472 John Street Suite 447</t>
  </si>
  <si>
    <t>ashleywaters@example.com</t>
  </si>
  <si>
    <t>6548 Johnson Mews Apt. 545</t>
  </si>
  <si>
    <t>caseygarcia@example.org</t>
  </si>
  <si>
    <t>72936 Kimberly Harbor</t>
  </si>
  <si>
    <t>robertstewart@example.net</t>
  </si>
  <si>
    <t>0047 Williams Parkways Apt. 360</t>
  </si>
  <si>
    <t>jennymorales@example.com</t>
  </si>
  <si>
    <t>4070 Peter Station Apt. 698</t>
  </si>
  <si>
    <t>Berry</t>
  </si>
  <si>
    <t>danielleberry@example.com</t>
  </si>
  <si>
    <t>6581 Jason Drives Apt. 248</t>
  </si>
  <si>
    <t>Patton</t>
  </si>
  <si>
    <t>brianpatton@example.org</t>
  </si>
  <si>
    <t>4016 Jennifer Port Apt. 054</t>
  </si>
  <si>
    <t>elizabethalexander@example.com</t>
  </si>
  <si>
    <t>24948 Russell Summit</t>
  </si>
  <si>
    <t>bryancampbell@example.org</t>
  </si>
  <si>
    <t>1431 Johnson Pine Apt. 143</t>
  </si>
  <si>
    <t>tinascott@example.net</t>
  </si>
  <si>
    <t>355 Blevins Vista Apt. 394</t>
  </si>
  <si>
    <t>Ewing</t>
  </si>
  <si>
    <t>lindaewing@example.org</t>
  </si>
  <si>
    <t>046 Ricardo Mews Suite 077</t>
  </si>
  <si>
    <t>danieljohnson@example.com</t>
  </si>
  <si>
    <t>332 Beard Forest</t>
  </si>
  <si>
    <t>Wu</t>
  </si>
  <si>
    <t>bradleywu@example.com</t>
  </si>
  <si>
    <t>0195 Brittney Views Apt. 016</t>
  </si>
  <si>
    <t>Gardner</t>
  </si>
  <si>
    <t>cherylgardner@example.org</t>
  </si>
  <si>
    <t>1366 Torres Hills</t>
  </si>
  <si>
    <t>Alyssa</t>
  </si>
  <si>
    <t>alyssajohnson@example.net</t>
  </si>
  <si>
    <t>81940 Velazquez Terrace Apt. 179</t>
  </si>
  <si>
    <t>Craig</t>
  </si>
  <si>
    <t>jerrycraig@example.net</t>
  </si>
  <si>
    <t>80028 Tiffany Tunnel Apt. 645</t>
  </si>
  <si>
    <t>Vickie</t>
  </si>
  <si>
    <t>vickiegonzalez@example.com</t>
  </si>
  <si>
    <t>39264 Carter Hills Suite 310</t>
  </si>
  <si>
    <t>Mooney</t>
  </si>
  <si>
    <t>joshuamooney@example.com</t>
  </si>
  <si>
    <t>77974 Nolan Corners Apt. 710</t>
  </si>
  <si>
    <t>tinaharris@example.org</t>
  </si>
  <si>
    <t>17408 Roberts Meadow Suite 386</t>
  </si>
  <si>
    <t>first_name</t>
  </si>
  <si>
    <t>last_name</t>
  </si>
  <si>
    <t>email</t>
  </si>
  <si>
    <t>age</t>
  </si>
  <si>
    <t>gender</t>
  </si>
  <si>
    <t>street_address</t>
  </si>
  <si>
    <t>postal_code</t>
  </si>
  <si>
    <t>City</t>
  </si>
  <si>
    <t>country</t>
  </si>
  <si>
    <t>ReferralSource</t>
  </si>
  <si>
    <t>Google</t>
  </si>
  <si>
    <t>Direct</t>
  </si>
  <si>
    <t>ReferralSite</t>
  </si>
  <si>
    <t>Twitter</t>
  </si>
  <si>
    <t>Facebook</t>
  </si>
  <si>
    <t>Accessories</t>
  </si>
  <si>
    <t>Plus</t>
  </si>
  <si>
    <t>Swim</t>
  </si>
  <si>
    <t>Active</t>
  </si>
  <si>
    <t>Socks &amp; Hosiery</t>
  </si>
  <si>
    <t>Socks</t>
  </si>
  <si>
    <t>Dresses</t>
  </si>
  <si>
    <t>Pants &amp; Capris</t>
  </si>
  <si>
    <t>Fashion Hoodies &amp; Sweatshirts</t>
  </si>
  <si>
    <t>Skirts</t>
  </si>
  <si>
    <t>Blazers &amp; Jackets</t>
  </si>
  <si>
    <t>Suits</t>
  </si>
  <si>
    <t>Tops &amp; Tees</t>
  </si>
  <si>
    <t>Sweaters</t>
  </si>
  <si>
    <t>Shorts</t>
  </si>
  <si>
    <t>Jeans</t>
  </si>
  <si>
    <t>Maternity</t>
  </si>
  <si>
    <t>Sleep &amp; Lounge</t>
  </si>
  <si>
    <t>Suits &amp; Sport Coats</t>
  </si>
  <si>
    <t>Pants</t>
  </si>
  <si>
    <t>Intimates</t>
  </si>
  <si>
    <t>Outerwear &amp; Coats</t>
  </si>
  <si>
    <t>Underwear</t>
  </si>
  <si>
    <t>Leggings</t>
  </si>
  <si>
    <t>Jumpsuits &amp; Rompers</t>
  </si>
  <si>
    <t>PRODUCT CATEGORY</t>
  </si>
  <si>
    <t>ORDER VALUE</t>
  </si>
  <si>
    <t>CUSTOMER LIFETIME(days)</t>
  </si>
  <si>
    <t>Row Labels</t>
  </si>
  <si>
    <t>Grand Total</t>
  </si>
  <si>
    <t>Count of CUSTOMER_ID</t>
  </si>
  <si>
    <t>CHURNED STATUS</t>
  </si>
  <si>
    <t>ACTIVE</t>
  </si>
  <si>
    <t>CHURNED</t>
  </si>
  <si>
    <t>YEAR</t>
  </si>
  <si>
    <t>MONTH</t>
  </si>
  <si>
    <t>QUARTER</t>
  </si>
  <si>
    <t>2024</t>
  </si>
  <si>
    <t>CHURN RATE</t>
  </si>
  <si>
    <t>RETENTION STATUS</t>
  </si>
  <si>
    <t>Not Retained</t>
  </si>
  <si>
    <t>Retained</t>
  </si>
  <si>
    <t>Sum of ORDER FREQUENCY</t>
  </si>
  <si>
    <t>Sum of CUSTOMER LIFETIME VALUE</t>
  </si>
  <si>
    <t>Sum of average order value</t>
  </si>
  <si>
    <t>RETENTION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</si>
</sst>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ss"/>
    <numFmt numFmtId="165" formatCode="_-[$£-809]* #,##0.00_-;\-[$£-809]* #,##0.00_-;_-[$£-809]* &quot;-&quot;??_-;_-@_-"/>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0"/>
      <color theme="1"/>
      <name val="Arial Unicode MS"/>
      <family val="2"/>
    </font>
    <font>
      <b/>
      <sz val="20"/>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2" fillId="0" borderId="1" xfId="0" applyFont="1" applyBorder="1"/>
    <xf numFmtId="0" fontId="1" fillId="0" borderId="1" xfId="0" applyFont="1" applyBorder="1"/>
    <xf numFmtId="0" fontId="0" fillId="0" borderId="1" xfId="0" applyBorder="1"/>
    <xf numFmtId="164" fontId="0" fillId="0" borderId="1" xfId="0" applyNumberFormat="1" applyBorder="1"/>
    <xf numFmtId="1" fontId="2" fillId="0" borderId="1" xfId="0" applyNumberFormat="1" applyFont="1" applyBorder="1"/>
    <xf numFmtId="1" fontId="0" fillId="0" borderId="1" xfId="0" applyNumberFormat="1" applyBorder="1"/>
    <xf numFmtId="1" fontId="0" fillId="0" borderId="0" xfId="0" applyNumberFormat="1"/>
    <xf numFmtId="165" fontId="0" fillId="0" borderId="1" xfId="0" applyNumberForma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0" fontId="4" fillId="0" borderId="0" xfId="0" applyFont="1" applyAlignment="1">
      <alignment horizontal="left" vertical="center" indent="1"/>
    </xf>
    <xf numFmtId="165" fontId="0" fillId="0" borderId="0" xfId="0" applyNumberFormat="1"/>
    <xf numFmtId="0" fontId="5" fillId="0" borderId="0" xfId="0" applyFont="1" applyAlignment="1">
      <alignment horizontal="left" vertical="center"/>
    </xf>
  </cellXfs>
  <cellStyles count="2">
    <cellStyle name="Normal" xfId="0" builtinId="0"/>
    <cellStyle name="Percent" xfId="1" builtinId="5"/>
  </cellStyles>
  <dxfs count="2">
    <dxf>
      <numFmt numFmtId="165" formatCode="_-[$£-809]* #,##0.00_-;\-[$£-809]* #,##0.00_-;_-[$£-809]* &quot;-&quot;??_-;_-@_-"/>
    </dxf>
    <dxf>
      <numFmt numFmtId="165" formatCode="_-[$£-809]* #,##0.00_-;\-[$£-809]* #,##0.0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multiLvlStrRef>
              <c:f>ANALYSIS!$A$4:$A$7</c:f>
              <c:multiLvlStrCache>
                <c:ptCount val="2"/>
                <c:lvl>
                  <c:pt idx="0">
                    <c:v>2024</c:v>
                  </c:pt>
                </c:lvl>
                <c:lvl>
                  <c:pt idx="0">
                    <c:v>ACTIVE</c:v>
                  </c:pt>
                  <c:pt idx="1">
                    <c:v>CHURNED</c:v>
                  </c:pt>
                </c:lvl>
              </c:multiLvlStrCache>
            </c:multiLvlStrRef>
          </c:cat>
          <c:val>
            <c:numRef>
              <c:f>ANALYSIS!$B$4:$B$7</c:f>
              <c:numCache>
                <c:formatCode>General</c:formatCode>
                <c:ptCount val="2"/>
                <c:pt idx="0">
                  <c:v>64</c:v>
                </c:pt>
                <c:pt idx="1">
                  <c:v>590</c:v>
                </c:pt>
              </c:numCache>
            </c:numRef>
          </c:val>
        </c:ser>
        <c:dLbls>
          <c:showLegendKey val="0"/>
          <c:showVal val="0"/>
          <c:showCatName val="0"/>
          <c:showSerName val="0"/>
          <c:showPercent val="0"/>
          <c:showBubbleSize val="0"/>
        </c:dLbls>
        <c:gapWidth val="219"/>
        <c:overlap val="-27"/>
        <c:axId val="304862712"/>
        <c:axId val="304863888"/>
      </c:barChart>
      <c:catAx>
        <c:axId val="30486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3888"/>
        <c:crosses val="autoZero"/>
        <c:auto val="1"/>
        <c:lblAlgn val="ctr"/>
        <c:lblOffset val="100"/>
        <c:noMultiLvlLbl val="0"/>
      </c:catAx>
      <c:valAx>
        <c:axId val="30486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2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[Book1.xlsx]ANALYSIS!PivotTable8</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 BY CLV</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2">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ANALYSIS!$R$1</c:f>
              <c:strCache>
                <c:ptCount val="1"/>
                <c:pt idx="0">
                  <c:v>Total</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ANALYSIS!$Q$2:$Q$11</c:f>
              <c:strCache>
                <c:ptCount val="10"/>
                <c:pt idx="0">
                  <c:v>John</c:v>
                </c:pt>
                <c:pt idx="1">
                  <c:v>Bradley</c:v>
                </c:pt>
                <c:pt idx="2">
                  <c:v>Michael</c:v>
                </c:pt>
                <c:pt idx="3">
                  <c:v>Gregory</c:v>
                </c:pt>
                <c:pt idx="4">
                  <c:v>Sarah</c:v>
                </c:pt>
                <c:pt idx="5">
                  <c:v>Chelsea</c:v>
                </c:pt>
                <c:pt idx="6">
                  <c:v>Kevin</c:v>
                </c:pt>
                <c:pt idx="7">
                  <c:v>Jessica</c:v>
                </c:pt>
                <c:pt idx="8">
                  <c:v>Robert</c:v>
                </c:pt>
                <c:pt idx="9">
                  <c:v>Evelyn</c:v>
                </c:pt>
              </c:strCache>
            </c:strRef>
          </c:cat>
          <c:val>
            <c:numRef>
              <c:f>ANALYSIS!$R$2:$R$11</c:f>
              <c:numCache>
                <c:formatCode>_-[$£-809]* #,##0.00_-;\-[$£-809]* #,##0.00_-;_-[$£-809]* "-"??_-;_-@_-</c:formatCode>
                <c:ptCount val="10"/>
                <c:pt idx="0">
                  <c:v>988.26999853999996</c:v>
                </c:pt>
                <c:pt idx="1">
                  <c:v>1019.33999634</c:v>
                </c:pt>
                <c:pt idx="2">
                  <c:v>1060.040002831</c:v>
                </c:pt>
                <c:pt idx="3">
                  <c:v>1066.6300010699999</c:v>
                </c:pt>
                <c:pt idx="4">
                  <c:v>1211.1999988500002</c:v>
                </c:pt>
                <c:pt idx="5">
                  <c:v>1298</c:v>
                </c:pt>
                <c:pt idx="6">
                  <c:v>1374.4800014499999</c:v>
                </c:pt>
                <c:pt idx="7">
                  <c:v>1690.90999794</c:v>
                </c:pt>
                <c:pt idx="8">
                  <c:v>3496.8900012999998</c:v>
                </c:pt>
                <c:pt idx="9">
                  <c:v>5416.9899997700004</c:v>
                </c:pt>
              </c:numCache>
            </c:numRef>
          </c:val>
        </c:ser>
        <c:dLbls>
          <c:showLegendKey val="0"/>
          <c:showVal val="1"/>
          <c:showCatName val="0"/>
          <c:showSerName val="0"/>
          <c:showPercent val="0"/>
          <c:showBubbleSize val="0"/>
        </c:dLbls>
        <c:gapWidth val="150"/>
        <c:shape val="box"/>
        <c:axId val="617546944"/>
        <c:axId val="617549296"/>
        <c:axId val="0"/>
      </c:bar3DChart>
      <c:catAx>
        <c:axId val="617546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49296"/>
        <c:crosses val="autoZero"/>
        <c:auto val="1"/>
        <c:lblAlgn val="ctr"/>
        <c:lblOffset val="100"/>
        <c:noMultiLvlLbl val="0"/>
      </c:catAx>
      <c:valAx>
        <c:axId val="617549296"/>
        <c:scaling>
          <c:orientation val="minMax"/>
        </c:scaling>
        <c:delete val="0"/>
        <c:axPos val="b"/>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46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[Book1.xlsx]ANALYSIS!PivotTable8</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ANALYSIS!$R$1</c:f>
              <c:strCache>
                <c:ptCount val="1"/>
                <c:pt idx="0">
                  <c:v>Total</c:v>
                </c:pt>
              </c:strCache>
            </c:strRef>
          </c:tx>
          <c:spPr>
            <a:solidFill>
              <a:schemeClr val="accent1"/>
            </a:solidFill>
            <a:ln>
              <a:noFill/>
            </a:ln>
            <a:effectLst/>
            <a:sp3d/>
          </c:spPr>
          <c:invertIfNegative val="0"/>
          <c:cat>
            <c:strRef>
              <c:f>ANALYSIS!$Q$2:$Q$11</c:f>
              <c:strCache>
                <c:ptCount val="10"/>
                <c:pt idx="0">
                  <c:v>John</c:v>
                </c:pt>
                <c:pt idx="1">
                  <c:v>Bradley</c:v>
                </c:pt>
                <c:pt idx="2">
                  <c:v>Michael</c:v>
                </c:pt>
                <c:pt idx="3">
                  <c:v>Gregory</c:v>
                </c:pt>
                <c:pt idx="4">
                  <c:v>Sarah</c:v>
                </c:pt>
                <c:pt idx="5">
                  <c:v>Chelsea</c:v>
                </c:pt>
                <c:pt idx="6">
                  <c:v>Kevin</c:v>
                </c:pt>
                <c:pt idx="7">
                  <c:v>Jessica</c:v>
                </c:pt>
                <c:pt idx="8">
                  <c:v>Robert</c:v>
                </c:pt>
                <c:pt idx="9">
                  <c:v>Evelyn</c:v>
                </c:pt>
              </c:strCache>
            </c:strRef>
          </c:cat>
          <c:val>
            <c:numRef>
              <c:f>ANALYSIS!$R$2:$R$11</c:f>
              <c:numCache>
                <c:formatCode>_-[$£-809]* #,##0.00_-;\-[$£-809]* #,##0.00_-;_-[$£-809]* "-"??_-;_-@_-</c:formatCode>
                <c:ptCount val="10"/>
                <c:pt idx="0">
                  <c:v>988.26999853999996</c:v>
                </c:pt>
                <c:pt idx="1">
                  <c:v>1019.33999634</c:v>
                </c:pt>
                <c:pt idx="2">
                  <c:v>1060.040002831</c:v>
                </c:pt>
                <c:pt idx="3">
                  <c:v>1066.6300010699999</c:v>
                </c:pt>
                <c:pt idx="4">
                  <c:v>1211.1999988500002</c:v>
                </c:pt>
                <c:pt idx="5">
                  <c:v>1298</c:v>
                </c:pt>
                <c:pt idx="6">
                  <c:v>1374.4800014499999</c:v>
                </c:pt>
                <c:pt idx="7">
                  <c:v>1690.90999794</c:v>
                </c:pt>
                <c:pt idx="8">
                  <c:v>3496.8900012999998</c:v>
                </c:pt>
                <c:pt idx="9">
                  <c:v>5416.9899997700004</c:v>
                </c:pt>
              </c:numCache>
            </c:numRef>
          </c:val>
        </c:ser>
        <c:dLbls>
          <c:showLegendKey val="0"/>
          <c:showVal val="0"/>
          <c:showCatName val="0"/>
          <c:showSerName val="0"/>
          <c:showPercent val="0"/>
          <c:showBubbleSize val="0"/>
        </c:dLbls>
        <c:gapWidth val="150"/>
        <c:shape val="box"/>
        <c:axId val="617549688"/>
        <c:axId val="617550472"/>
        <c:axId val="0"/>
      </c:bar3DChart>
      <c:catAx>
        <c:axId val="617549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50472"/>
        <c:crosses val="autoZero"/>
        <c:auto val="1"/>
        <c:lblAlgn val="ctr"/>
        <c:lblOffset val="100"/>
        <c:noMultiLvlLbl val="0"/>
      </c:catAx>
      <c:valAx>
        <c:axId val="617550472"/>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4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[Book1.xlsx]ANALYSIS!PivotTable5</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ANALYSIS!$F$2</c:f>
              <c:strCache>
                <c:ptCount val="1"/>
                <c:pt idx="0">
                  <c:v>Total</c:v>
                </c:pt>
              </c:strCache>
            </c:strRef>
          </c:tx>
          <c:spPr>
            <a:solidFill>
              <a:schemeClr val="accent1"/>
            </a:solidFill>
            <a:ln>
              <a:noFill/>
            </a:ln>
            <a:effectLst/>
          </c:spPr>
          <c:invertIfNegative val="0"/>
          <c:cat>
            <c:strRef>
              <c:f>ANALYSIS!$E$3:$E$5</c:f>
              <c:strCache>
                <c:ptCount val="2"/>
                <c:pt idx="0">
                  <c:v>Not Retained</c:v>
                </c:pt>
                <c:pt idx="1">
                  <c:v>Retained</c:v>
                </c:pt>
              </c:strCache>
            </c:strRef>
          </c:cat>
          <c:val>
            <c:numRef>
              <c:f>ANALYSIS!$F$3:$F$5</c:f>
              <c:numCache>
                <c:formatCode>General</c:formatCode>
                <c:ptCount val="2"/>
                <c:pt idx="0">
                  <c:v>490</c:v>
                </c:pt>
                <c:pt idx="1">
                  <c:v>164</c:v>
                </c:pt>
              </c:numCache>
            </c:numRef>
          </c:val>
        </c:ser>
        <c:dLbls>
          <c:showLegendKey val="0"/>
          <c:showVal val="0"/>
          <c:showCatName val="0"/>
          <c:showSerName val="0"/>
          <c:showPercent val="0"/>
          <c:showBubbleSize val="0"/>
        </c:dLbls>
        <c:gapWidth val="219"/>
        <c:overlap val="-27"/>
        <c:axId val="304870160"/>
        <c:axId val="304866240"/>
      </c:barChart>
      <c:catAx>
        <c:axId val="30487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6240"/>
        <c:crosses val="autoZero"/>
        <c:auto val="1"/>
        <c:lblAlgn val="ctr"/>
        <c:lblOffset val="100"/>
        <c:noMultiLvlLbl val="0"/>
      </c:catAx>
      <c:valAx>
        <c:axId val="30486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70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[Book1.xlsx]ANALYSIS!PivotTable8</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ANALYSIS!$R$1</c:f>
              <c:strCache>
                <c:ptCount val="1"/>
                <c:pt idx="0">
                  <c:v>Total</c:v>
                </c:pt>
              </c:strCache>
            </c:strRef>
          </c:tx>
          <c:spPr>
            <a:solidFill>
              <a:schemeClr val="accent1"/>
            </a:solidFill>
            <a:ln>
              <a:noFill/>
            </a:ln>
            <a:effectLst/>
            <a:sp3d/>
          </c:spPr>
          <c:invertIfNegative val="0"/>
          <c:cat>
            <c:strRef>
              <c:f>ANALYSIS!$Q$2:$Q$11</c:f>
              <c:strCache>
                <c:ptCount val="10"/>
                <c:pt idx="0">
                  <c:v>John</c:v>
                </c:pt>
                <c:pt idx="1">
                  <c:v>Bradley</c:v>
                </c:pt>
                <c:pt idx="2">
                  <c:v>Michael</c:v>
                </c:pt>
                <c:pt idx="3">
                  <c:v>Gregory</c:v>
                </c:pt>
                <c:pt idx="4">
                  <c:v>Sarah</c:v>
                </c:pt>
                <c:pt idx="5">
                  <c:v>Chelsea</c:v>
                </c:pt>
                <c:pt idx="6">
                  <c:v>Kevin</c:v>
                </c:pt>
                <c:pt idx="7">
                  <c:v>Jessica</c:v>
                </c:pt>
                <c:pt idx="8">
                  <c:v>Robert</c:v>
                </c:pt>
                <c:pt idx="9">
                  <c:v>Evelyn</c:v>
                </c:pt>
              </c:strCache>
            </c:strRef>
          </c:cat>
          <c:val>
            <c:numRef>
              <c:f>ANALYSIS!$R$2:$R$11</c:f>
              <c:numCache>
                <c:formatCode>_-[$£-809]* #,##0.00_-;\-[$£-809]* #,##0.00_-;_-[$£-809]* "-"??_-;_-@_-</c:formatCode>
                <c:ptCount val="10"/>
                <c:pt idx="0">
                  <c:v>988.26999853999996</c:v>
                </c:pt>
                <c:pt idx="1">
                  <c:v>1019.33999634</c:v>
                </c:pt>
                <c:pt idx="2">
                  <c:v>1060.040002831</c:v>
                </c:pt>
                <c:pt idx="3">
                  <c:v>1066.6300010699999</c:v>
                </c:pt>
                <c:pt idx="4">
                  <c:v>1211.1999988500002</c:v>
                </c:pt>
                <c:pt idx="5">
                  <c:v>1298</c:v>
                </c:pt>
                <c:pt idx="6">
                  <c:v>1374.4800014499999</c:v>
                </c:pt>
                <c:pt idx="7">
                  <c:v>1690.90999794</c:v>
                </c:pt>
                <c:pt idx="8">
                  <c:v>3496.8900012999998</c:v>
                </c:pt>
                <c:pt idx="9">
                  <c:v>5416.9899997700004</c:v>
                </c:pt>
              </c:numCache>
            </c:numRef>
          </c:val>
        </c:ser>
        <c:dLbls>
          <c:showLegendKey val="0"/>
          <c:showVal val="0"/>
          <c:showCatName val="0"/>
          <c:showSerName val="0"/>
          <c:showPercent val="0"/>
          <c:showBubbleSize val="0"/>
        </c:dLbls>
        <c:gapWidth val="150"/>
        <c:shape val="box"/>
        <c:axId val="304864672"/>
        <c:axId val="304865064"/>
        <c:axId val="0"/>
      </c:bar3DChart>
      <c:catAx>
        <c:axId val="30486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5064"/>
        <c:crosses val="autoZero"/>
        <c:auto val="1"/>
        <c:lblAlgn val="ctr"/>
        <c:lblOffset val="100"/>
        <c:noMultiLvlLbl val="0"/>
      </c:catAx>
      <c:valAx>
        <c:axId val="304865064"/>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[Book1.xlsx]ANALYSIS!PivotTable7</c:name>
    <c:fmtId val="2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ANALYSIS!$N$1</c:f>
              <c:strCache>
                <c:ptCount val="1"/>
                <c:pt idx="0">
                  <c:v>Total</c:v>
                </c:pt>
              </c:strCache>
            </c:strRef>
          </c:tx>
          <c:spPr>
            <a:solidFill>
              <a:schemeClr val="accent1"/>
            </a:solidFill>
            <a:ln>
              <a:noFill/>
            </a:ln>
            <a:effectLst/>
            <a:sp3d/>
          </c:spPr>
          <c:invertIfNegative val="0"/>
          <c:cat>
            <c:strRef>
              <c:f>ANALYSIS!$M$2:$M$11</c:f>
              <c:strCache>
                <c:ptCount val="10"/>
                <c:pt idx="0">
                  <c:v>Patrick</c:v>
                </c:pt>
                <c:pt idx="1">
                  <c:v>Steven</c:v>
                </c:pt>
                <c:pt idx="2">
                  <c:v>Jeffrey</c:v>
                </c:pt>
                <c:pt idx="3">
                  <c:v>Andrew</c:v>
                </c:pt>
                <c:pt idx="4">
                  <c:v>Kevin</c:v>
                </c:pt>
                <c:pt idx="5">
                  <c:v>Jessica</c:v>
                </c:pt>
                <c:pt idx="6">
                  <c:v>Robert</c:v>
                </c:pt>
                <c:pt idx="7">
                  <c:v>Evelyn</c:v>
                </c:pt>
                <c:pt idx="8">
                  <c:v>John</c:v>
                </c:pt>
                <c:pt idx="9">
                  <c:v>Michael</c:v>
                </c:pt>
              </c:strCache>
            </c:strRef>
          </c:cat>
          <c:val>
            <c:numRef>
              <c:f>ANALYSIS!$N$2:$N$11</c:f>
              <c:numCache>
                <c:formatCode>General</c:formatCode>
                <c:ptCount val="10"/>
                <c:pt idx="0">
                  <c:v>336.31999841999999</c:v>
                </c:pt>
                <c:pt idx="1">
                  <c:v>362.90500069000001</c:v>
                </c:pt>
                <c:pt idx="2">
                  <c:v>382.48499965600001</c:v>
                </c:pt>
                <c:pt idx="3">
                  <c:v>406.48999595333328</c:v>
                </c:pt>
                <c:pt idx="4">
                  <c:v>424.48888884555555</c:v>
                </c:pt>
                <c:pt idx="5">
                  <c:v>484.92749691</c:v>
                </c:pt>
                <c:pt idx="6">
                  <c:v>500.96204904058732</c:v>
                </c:pt>
                <c:pt idx="7">
                  <c:v>601.88777775222229</c:v>
                </c:pt>
                <c:pt idx="8">
                  <c:v>713.68249749416668</c:v>
                </c:pt>
                <c:pt idx="9">
                  <c:v>1022.6504788243335</c:v>
                </c:pt>
              </c:numCache>
            </c:numRef>
          </c:val>
        </c:ser>
        <c:dLbls>
          <c:showLegendKey val="0"/>
          <c:showVal val="0"/>
          <c:showCatName val="0"/>
          <c:showSerName val="0"/>
          <c:showPercent val="0"/>
          <c:showBubbleSize val="0"/>
        </c:dLbls>
        <c:gapWidth val="150"/>
        <c:shape val="box"/>
        <c:axId val="304867024"/>
        <c:axId val="304868200"/>
        <c:axId val="0"/>
      </c:bar3DChart>
      <c:catAx>
        <c:axId val="30486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8200"/>
        <c:crosses val="autoZero"/>
        <c:auto val="1"/>
        <c:lblAlgn val="ctr"/>
        <c:lblOffset val="100"/>
        <c:noMultiLvlLbl val="0"/>
      </c:catAx>
      <c:valAx>
        <c:axId val="304868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7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[Book1.xlsx]ANALYSIS!PivotTable6</c:name>
    <c:fmtId val="2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ANALYSIS!$J$2</c:f>
              <c:strCache>
                <c:ptCount val="1"/>
                <c:pt idx="0">
                  <c:v>Total</c:v>
                </c:pt>
              </c:strCache>
            </c:strRef>
          </c:tx>
          <c:spPr>
            <a:solidFill>
              <a:schemeClr val="accent1"/>
            </a:solidFill>
            <a:ln>
              <a:noFill/>
            </a:ln>
            <a:effectLst/>
            <a:sp3d/>
          </c:spPr>
          <c:invertIfNegative val="0"/>
          <c:cat>
            <c:strRef>
              <c:f>ANALYSIS!$I$3:$I$13</c:f>
              <c:strCache>
                <c:ptCount val="10"/>
                <c:pt idx="0">
                  <c:v>Kimberly</c:v>
                </c:pt>
                <c:pt idx="1">
                  <c:v>Joseph</c:v>
                </c:pt>
                <c:pt idx="2">
                  <c:v>Mary</c:v>
                </c:pt>
                <c:pt idx="3">
                  <c:v>Daniel</c:v>
                </c:pt>
                <c:pt idx="4">
                  <c:v>Mark</c:v>
                </c:pt>
                <c:pt idx="5">
                  <c:v>John</c:v>
                </c:pt>
                <c:pt idx="6">
                  <c:v>James</c:v>
                </c:pt>
                <c:pt idx="7">
                  <c:v>Michael</c:v>
                </c:pt>
                <c:pt idx="8">
                  <c:v>Jessica</c:v>
                </c:pt>
                <c:pt idx="9">
                  <c:v>Robert</c:v>
                </c:pt>
              </c:strCache>
            </c:strRef>
          </c:cat>
          <c:val>
            <c:numRef>
              <c:f>ANALYSIS!$J$3:$J$13</c:f>
              <c:numCache>
                <c:formatCode>General</c:formatCode>
                <c:ptCount val="10"/>
                <c:pt idx="0">
                  <c:v>18</c:v>
                </c:pt>
                <c:pt idx="1">
                  <c:v>18</c:v>
                </c:pt>
                <c:pt idx="2">
                  <c:v>18</c:v>
                </c:pt>
                <c:pt idx="3">
                  <c:v>18</c:v>
                </c:pt>
                <c:pt idx="4">
                  <c:v>21</c:v>
                </c:pt>
                <c:pt idx="5">
                  <c:v>22</c:v>
                </c:pt>
                <c:pt idx="6">
                  <c:v>26</c:v>
                </c:pt>
                <c:pt idx="7">
                  <c:v>27</c:v>
                </c:pt>
                <c:pt idx="8">
                  <c:v>28</c:v>
                </c:pt>
                <c:pt idx="9">
                  <c:v>34</c:v>
                </c:pt>
              </c:numCache>
            </c:numRef>
          </c:val>
        </c:ser>
        <c:dLbls>
          <c:showLegendKey val="0"/>
          <c:showVal val="0"/>
          <c:showCatName val="0"/>
          <c:showSerName val="0"/>
          <c:showPercent val="0"/>
          <c:showBubbleSize val="0"/>
        </c:dLbls>
        <c:gapWidth val="150"/>
        <c:shape val="box"/>
        <c:axId val="304869376"/>
        <c:axId val="307358640"/>
        <c:axId val="0"/>
      </c:bar3DChart>
      <c:catAx>
        <c:axId val="304869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58640"/>
        <c:crosses val="autoZero"/>
        <c:auto val="1"/>
        <c:lblAlgn val="ctr"/>
        <c:lblOffset val="100"/>
        <c:noMultiLvlLbl val="0"/>
      </c:catAx>
      <c:valAx>
        <c:axId val="30735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69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CHURNED</a:t>
            </a:r>
            <a:r>
              <a:rPr lang="en-US" b="1" baseline="0"/>
              <a:t> CUSTOMERS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s>
    <c:plotArea>
      <c:layout/>
      <c:barChart>
        <c:barDir val="col"/>
        <c:grouping val="clustered"/>
        <c:varyColors val="0"/>
        <c:ser>
          <c:idx val="0"/>
          <c:order val="0"/>
          <c:tx>
            <c:strRef>
              <c:f>ANALYSIS!$B$3</c:f>
              <c:strCache>
                <c:ptCount val="1"/>
                <c:pt idx="0">
                  <c:v>Total</c:v>
                </c:pt>
              </c:strCache>
            </c:strRef>
          </c:tx>
          <c:spPr>
            <a:solidFill>
              <a:srgbClr val="FF0000"/>
            </a:solidFill>
            <a:ln>
              <a:noFill/>
            </a:ln>
            <a:effectLst/>
          </c:spPr>
          <c:invertIfNegative val="0"/>
          <c:cat>
            <c:multiLvlStrRef>
              <c:f>ANALYSIS!$A$4:$A$7</c:f>
              <c:multiLvlStrCache>
                <c:ptCount val="2"/>
                <c:lvl>
                  <c:pt idx="0">
                    <c:v>2024</c:v>
                  </c:pt>
                </c:lvl>
                <c:lvl>
                  <c:pt idx="0">
                    <c:v>ACTIVE</c:v>
                  </c:pt>
                  <c:pt idx="1">
                    <c:v>CHURNED</c:v>
                  </c:pt>
                </c:lvl>
              </c:multiLvlStrCache>
            </c:multiLvlStrRef>
          </c:cat>
          <c:val>
            <c:numRef>
              <c:f>ANALYSIS!$B$4:$B$7</c:f>
              <c:numCache>
                <c:formatCode>General</c:formatCode>
                <c:ptCount val="2"/>
                <c:pt idx="0">
                  <c:v>64</c:v>
                </c:pt>
                <c:pt idx="1">
                  <c:v>590</c:v>
                </c:pt>
              </c:numCache>
            </c:numRef>
          </c:val>
        </c:ser>
        <c:dLbls>
          <c:showLegendKey val="0"/>
          <c:showVal val="0"/>
          <c:showCatName val="0"/>
          <c:showSerName val="0"/>
          <c:showPercent val="0"/>
          <c:showBubbleSize val="0"/>
        </c:dLbls>
        <c:gapWidth val="219"/>
        <c:overlap val="-27"/>
        <c:axId val="301385512"/>
        <c:axId val="617547728"/>
      </c:barChart>
      <c:catAx>
        <c:axId val="30138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47728"/>
        <c:crosses val="autoZero"/>
        <c:auto val="1"/>
        <c:lblAlgn val="ctr"/>
        <c:lblOffset val="100"/>
        <c:noMultiLvlLbl val="0"/>
      </c:catAx>
      <c:valAx>
        <c:axId val="617547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85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RETAINED</a:t>
            </a:r>
            <a:r>
              <a:rPr lang="en-US" sz="1400" b="1" baseline="0"/>
              <a:t> CUSTOMERS</a:t>
            </a:r>
            <a:endParaRPr lang="en-US" sz="14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ANALYSIS!$F$2</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ANALYSIS!$E$3:$E$5</c:f>
              <c:strCache>
                <c:ptCount val="2"/>
                <c:pt idx="0">
                  <c:v>Not Retained</c:v>
                </c:pt>
                <c:pt idx="1">
                  <c:v>Retained</c:v>
                </c:pt>
              </c:strCache>
            </c:strRef>
          </c:cat>
          <c:val>
            <c:numRef>
              <c:f>ANALYSIS!$F$3:$F$5</c:f>
              <c:numCache>
                <c:formatCode>General</c:formatCode>
                <c:ptCount val="2"/>
                <c:pt idx="0">
                  <c:v>490</c:v>
                </c:pt>
                <c:pt idx="1">
                  <c:v>164</c:v>
                </c:pt>
              </c:numCache>
            </c:numRef>
          </c:val>
        </c:ser>
        <c:dLbls>
          <c:dLblPos val="outEnd"/>
          <c:showLegendKey val="0"/>
          <c:showVal val="1"/>
          <c:showCatName val="0"/>
          <c:showSerName val="0"/>
          <c:showPercent val="0"/>
          <c:showBubbleSize val="0"/>
        </c:dLbls>
        <c:gapWidth val="219"/>
        <c:overlap val="-27"/>
        <c:axId val="617550080"/>
        <c:axId val="617552040"/>
      </c:barChart>
      <c:catAx>
        <c:axId val="61755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52040"/>
        <c:crosses val="autoZero"/>
        <c:auto val="1"/>
        <c:lblAlgn val="ctr"/>
        <c:lblOffset val="100"/>
        <c:noMultiLvlLbl val="0"/>
      </c:catAx>
      <c:valAx>
        <c:axId val="617552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5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[Book1.xlsx]ANALYSIS!PivotTable7</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 BY AOV</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5">
              <a:lumMod val="60000"/>
              <a:lumOff val="4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ANALYSIS!$N$1</c:f>
              <c:strCache>
                <c:ptCount val="1"/>
                <c:pt idx="0">
                  <c:v>Total</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ANALYSIS!$M$2:$M$11</c:f>
              <c:strCache>
                <c:ptCount val="10"/>
                <c:pt idx="0">
                  <c:v>Patrick</c:v>
                </c:pt>
                <c:pt idx="1">
                  <c:v>Steven</c:v>
                </c:pt>
                <c:pt idx="2">
                  <c:v>Jeffrey</c:v>
                </c:pt>
                <c:pt idx="3">
                  <c:v>Andrew</c:v>
                </c:pt>
                <c:pt idx="4">
                  <c:v>Kevin</c:v>
                </c:pt>
                <c:pt idx="5">
                  <c:v>Jessica</c:v>
                </c:pt>
                <c:pt idx="6">
                  <c:v>Robert</c:v>
                </c:pt>
                <c:pt idx="7">
                  <c:v>Evelyn</c:v>
                </c:pt>
                <c:pt idx="8">
                  <c:v>John</c:v>
                </c:pt>
                <c:pt idx="9">
                  <c:v>Michael</c:v>
                </c:pt>
              </c:strCache>
            </c:strRef>
          </c:cat>
          <c:val>
            <c:numRef>
              <c:f>ANALYSIS!$N$2:$N$11</c:f>
              <c:numCache>
                <c:formatCode>General</c:formatCode>
                <c:ptCount val="10"/>
                <c:pt idx="0">
                  <c:v>336.31999841999999</c:v>
                </c:pt>
                <c:pt idx="1">
                  <c:v>362.90500069000001</c:v>
                </c:pt>
                <c:pt idx="2">
                  <c:v>382.48499965600001</c:v>
                </c:pt>
                <c:pt idx="3">
                  <c:v>406.48999595333328</c:v>
                </c:pt>
                <c:pt idx="4">
                  <c:v>424.48888884555555</c:v>
                </c:pt>
                <c:pt idx="5">
                  <c:v>484.92749691</c:v>
                </c:pt>
                <c:pt idx="6">
                  <c:v>500.96204904058732</c:v>
                </c:pt>
                <c:pt idx="7">
                  <c:v>601.88777775222229</c:v>
                </c:pt>
                <c:pt idx="8">
                  <c:v>713.68249749416668</c:v>
                </c:pt>
                <c:pt idx="9">
                  <c:v>1022.6504788243335</c:v>
                </c:pt>
              </c:numCache>
            </c:numRef>
          </c:val>
        </c:ser>
        <c:dLbls>
          <c:showLegendKey val="0"/>
          <c:showVal val="1"/>
          <c:showCatName val="0"/>
          <c:showSerName val="0"/>
          <c:showPercent val="0"/>
          <c:showBubbleSize val="0"/>
        </c:dLbls>
        <c:gapWidth val="150"/>
        <c:shape val="box"/>
        <c:axId val="617546160"/>
        <c:axId val="617545768"/>
        <c:axId val="0"/>
      </c:bar3DChart>
      <c:catAx>
        <c:axId val="617546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45768"/>
        <c:crosses val="autoZero"/>
        <c:auto val="1"/>
        <c:lblAlgn val="ctr"/>
        <c:lblOffset val="100"/>
        <c:noMultiLvlLbl val="0"/>
      </c:catAx>
      <c:valAx>
        <c:axId val="617545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46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BY ORDER FREQUENCY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ANALYSIS!$J$2</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ANALYSIS!$I$3:$I$13</c:f>
              <c:strCache>
                <c:ptCount val="10"/>
                <c:pt idx="0">
                  <c:v>Kimberly</c:v>
                </c:pt>
                <c:pt idx="1">
                  <c:v>Joseph</c:v>
                </c:pt>
                <c:pt idx="2">
                  <c:v>Mary</c:v>
                </c:pt>
                <c:pt idx="3">
                  <c:v>Daniel</c:v>
                </c:pt>
                <c:pt idx="4">
                  <c:v>Mark</c:v>
                </c:pt>
                <c:pt idx="5">
                  <c:v>John</c:v>
                </c:pt>
                <c:pt idx="6">
                  <c:v>James</c:v>
                </c:pt>
                <c:pt idx="7">
                  <c:v>Michael</c:v>
                </c:pt>
                <c:pt idx="8">
                  <c:v>Jessica</c:v>
                </c:pt>
                <c:pt idx="9">
                  <c:v>Robert</c:v>
                </c:pt>
              </c:strCache>
            </c:strRef>
          </c:cat>
          <c:val>
            <c:numRef>
              <c:f>ANALYSIS!$J$3:$J$13</c:f>
              <c:numCache>
                <c:formatCode>General</c:formatCode>
                <c:ptCount val="10"/>
                <c:pt idx="0">
                  <c:v>18</c:v>
                </c:pt>
                <c:pt idx="1">
                  <c:v>18</c:v>
                </c:pt>
                <c:pt idx="2">
                  <c:v>18</c:v>
                </c:pt>
                <c:pt idx="3">
                  <c:v>18</c:v>
                </c:pt>
                <c:pt idx="4">
                  <c:v>21</c:v>
                </c:pt>
                <c:pt idx="5">
                  <c:v>22</c:v>
                </c:pt>
                <c:pt idx="6">
                  <c:v>26</c:v>
                </c:pt>
                <c:pt idx="7">
                  <c:v>27</c:v>
                </c:pt>
                <c:pt idx="8">
                  <c:v>28</c:v>
                </c:pt>
                <c:pt idx="9">
                  <c:v>34</c:v>
                </c:pt>
              </c:numCache>
            </c:numRef>
          </c:val>
        </c:ser>
        <c:dLbls>
          <c:showLegendKey val="0"/>
          <c:showVal val="1"/>
          <c:showCatName val="0"/>
          <c:showSerName val="0"/>
          <c:showPercent val="0"/>
          <c:showBubbleSize val="0"/>
        </c:dLbls>
        <c:gapWidth val="150"/>
        <c:shape val="box"/>
        <c:axId val="617552432"/>
        <c:axId val="617548512"/>
        <c:axId val="0"/>
      </c:bar3DChart>
      <c:catAx>
        <c:axId val="61755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48512"/>
        <c:crosses val="autoZero"/>
        <c:auto val="1"/>
        <c:lblAlgn val="ctr"/>
        <c:lblOffset val="100"/>
        <c:noMultiLvlLbl val="0"/>
      </c:catAx>
      <c:valAx>
        <c:axId val="61754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5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38100</xdr:rowOff>
    </xdr:from>
    <xdr:to>
      <xdr:col>2</xdr:col>
      <xdr:colOff>929640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373380</xdr:colOff>
      <xdr:row>21</xdr:row>
      <xdr:rowOff>144780</xdr:rowOff>
    </xdr:from>
    <xdr:to>
      <xdr:col>5</xdr:col>
      <xdr:colOff>1242060</xdr:colOff>
      <xdr:row>35</xdr:row>
      <xdr:rowOff>51435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47260" y="3985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182880</xdr:colOff>
      <xdr:row>7</xdr:row>
      <xdr:rowOff>167640</xdr:rowOff>
    </xdr:from>
    <xdr:to>
      <xdr:col>7</xdr:col>
      <xdr:colOff>320040</xdr:colOff>
      <xdr:row>21</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464820</xdr:colOff>
      <xdr:row>14</xdr:row>
      <xdr:rowOff>7620</xdr:rowOff>
    </xdr:from>
    <xdr:to>
      <xdr:col>20</xdr:col>
      <xdr:colOff>160020</xdr:colOff>
      <xdr:row>29</xdr:row>
      <xdr:rowOff>7620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243840</xdr:colOff>
      <xdr:row>16</xdr:row>
      <xdr:rowOff>15240</xdr:rowOff>
    </xdr:from>
    <xdr:to>
      <xdr:col>14</xdr:col>
      <xdr:colOff>1501140</xdr:colOff>
      <xdr:row>31</xdr:row>
      <xdr:rowOff>22860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15</xdr:row>
      <xdr:rowOff>91440</xdr:rowOff>
    </xdr:from>
    <xdr:to>
      <xdr:col>11</xdr:col>
      <xdr:colOff>137160</xdr:colOff>
      <xdr:row>30</xdr:row>
      <xdr:rowOff>91440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586740</xdr:colOff>
      <xdr:row>21</xdr:row>
      <xdr:rowOff>68580</xdr:rowOff>
    </xdr:from>
    <xdr:to>
      <xdr:col>4</xdr:col>
      <xdr:colOff>381000</xdr:colOff>
      <xdr:row>34</xdr:row>
      <xdr:rowOff>158115</xdr:rowOff>
    </xdr:to>
    <mc:AlternateContent xmlns:mc="http://schemas.openxmlformats.org/markup-compatibility/2006" xmlns:a14="http://schemas.microsoft.com/office/drawing/2010/main">
      <mc:Choice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926080" y="390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xdr:colOff>
      <xdr:row>22</xdr:row>
      <xdr:rowOff>68580</xdr:rowOff>
    </xdr:from>
    <xdr:to>
      <xdr:col>2</xdr:col>
      <xdr:colOff>396240</xdr:colOff>
      <xdr:row>35</xdr:row>
      <xdr:rowOff>158115</xdr:rowOff>
    </xdr:to>
    <mc:AlternateContent xmlns:mc="http://schemas.openxmlformats.org/markup-compatibility/2006" xmlns:a14="http://schemas.microsoft.com/office/drawing/2010/main">
      <mc:Choice Requires="a14">
        <xdr:graphicFrame macro="">
          <xdr:nvGraphicFramePr>
            <xdr:cNvPr id="11"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06780" y="4091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464820</xdr:colOff>
      <xdr:row>33</xdr:row>
      <xdr:rowOff>106680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704820" cy="6286500"/>
        </a:xfrm>
        <a:prstGeom prst="rect">
          <a:avLst/>
        </a:prstGeom>
      </xdr:spPr>
    </xdr:pic>
    <xdr:clientData/>
  </xdr:twoCellAnchor>
  <xdr:twoCellAnchor>
    <xdr:from>
      <xdr:col>0</xdr:col>
      <xdr:colOff>144780</xdr:colOff>
      <xdr:row>0</xdr:row>
      <xdr:rowOff>53340</xdr:rowOff>
    </xdr:from>
    <xdr:to>
      <xdr:col>14</xdr:col>
      <xdr:colOff>83820</xdr:colOff>
      <xdr:row>2</xdr:row>
      <xdr:rowOff>15240</xdr:rowOff>
    </xdr:to>
    <xdr:sp macro="" textlink="">
      <xdr:nvSpPr>
        <xdr:cNvPr id="3" name="Rectangle 2"/>
        <xdr:cNvSpPr/>
      </xdr:nvSpPr>
      <xdr:spPr>
        <a:xfrm>
          <a:off x="144780" y="53340"/>
          <a:ext cx="8473440" cy="472440"/>
        </a:xfrm>
        <a:prstGeom prst="rect">
          <a:avLst/>
        </a:prstGeom>
        <a:solidFill>
          <a:schemeClr val="bg2">
            <a:lumMod val="50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IN" sz="2000" b="1">
              <a:solidFill>
                <a:schemeClr val="bg1"/>
              </a:solidFill>
            </a:rPr>
            <a:t>ASDA ECOMMERCE CUSTOMER</a:t>
          </a:r>
          <a:r>
            <a:rPr lang="en-IN" sz="2000" b="1" baseline="0">
              <a:solidFill>
                <a:schemeClr val="bg1"/>
              </a:solidFill>
            </a:rPr>
            <a:t> INSIGHTS DASHBOARD </a:t>
          </a:r>
          <a:endParaRPr lang="en-IN" sz="2000" b="1">
            <a:solidFill>
              <a:schemeClr val="bg1"/>
            </a:solidFill>
          </a:endParaRPr>
        </a:p>
      </xdr:txBody>
    </xdr:sp>
    <xdr:clientData/>
  </xdr:twoCellAnchor>
  <xdr:twoCellAnchor>
    <xdr:from>
      <xdr:col>0</xdr:col>
      <xdr:colOff>121920</xdr:colOff>
      <xdr:row>4</xdr:row>
      <xdr:rowOff>22860</xdr:rowOff>
    </xdr:from>
    <xdr:to>
      <xdr:col>3</xdr:col>
      <xdr:colOff>541020</xdr:colOff>
      <xdr:row>11</xdr:row>
      <xdr:rowOff>99060</xdr:rowOff>
    </xdr:to>
    <xdr:sp macro="" textlink="">
      <xdr:nvSpPr>
        <xdr:cNvPr id="4" name="Rounded Rectangle 3"/>
        <xdr:cNvSpPr/>
      </xdr:nvSpPr>
      <xdr:spPr>
        <a:xfrm>
          <a:off x="121920" y="754380"/>
          <a:ext cx="2247900" cy="135636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ysClr val="windowText" lastClr="000000"/>
              </a:solidFill>
            </a:rPr>
            <a:t>CHURN RATE</a:t>
          </a:r>
        </a:p>
      </xdr:txBody>
    </xdr:sp>
    <xdr:clientData/>
  </xdr:twoCellAnchor>
  <xdr:twoCellAnchor>
    <xdr:from>
      <xdr:col>4</xdr:col>
      <xdr:colOff>60960</xdr:colOff>
      <xdr:row>4</xdr:row>
      <xdr:rowOff>53340</xdr:rowOff>
    </xdr:from>
    <xdr:to>
      <xdr:col>7</xdr:col>
      <xdr:colOff>464820</xdr:colOff>
      <xdr:row>11</xdr:row>
      <xdr:rowOff>76200</xdr:rowOff>
    </xdr:to>
    <xdr:sp macro="" textlink="">
      <xdr:nvSpPr>
        <xdr:cNvPr id="5" name="Rounded Rectangle 4"/>
        <xdr:cNvSpPr/>
      </xdr:nvSpPr>
      <xdr:spPr>
        <a:xfrm>
          <a:off x="2499360" y="784860"/>
          <a:ext cx="2232660" cy="130302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b="1">
              <a:solidFill>
                <a:sysClr val="windowText" lastClr="000000"/>
              </a:solidFill>
              <a:latin typeface="+mn-lt"/>
              <a:ea typeface="+mn-ea"/>
              <a:cs typeface="+mn-cs"/>
            </a:rPr>
            <a:t>RETENTION RATE</a:t>
          </a:r>
        </a:p>
      </xdr:txBody>
    </xdr:sp>
    <xdr:clientData/>
  </xdr:twoCellAnchor>
  <xdr:twoCellAnchor>
    <xdr:from>
      <xdr:col>0</xdr:col>
      <xdr:colOff>114300</xdr:colOff>
      <xdr:row>13</xdr:row>
      <xdr:rowOff>106680</xdr:rowOff>
    </xdr:from>
    <xdr:to>
      <xdr:col>4</xdr:col>
      <xdr:colOff>434340</xdr:colOff>
      <xdr:row>31</xdr:row>
      <xdr:rowOff>137160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13</xdr:row>
      <xdr:rowOff>167640</xdr:rowOff>
    </xdr:from>
    <xdr:to>
      <xdr:col>9</xdr:col>
      <xdr:colOff>426720</xdr:colOff>
      <xdr:row>31</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502920</xdr:colOff>
      <xdr:row>0</xdr:row>
      <xdr:rowOff>38100</xdr:rowOff>
    </xdr:from>
    <xdr:to>
      <xdr:col>23</xdr:col>
      <xdr:colOff>60960</xdr:colOff>
      <xdr:row>15</xdr:row>
      <xdr:rowOff>45720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16</xdr:row>
      <xdr:rowOff>76200</xdr:rowOff>
    </xdr:from>
    <xdr:to>
      <xdr:col>16</xdr:col>
      <xdr:colOff>175260</xdr:colOff>
      <xdr:row>33</xdr:row>
      <xdr:rowOff>68580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419100</xdr:colOff>
      <xdr:row>16</xdr:row>
      <xdr:rowOff>22860</xdr:rowOff>
    </xdr:from>
    <xdr:to>
      <xdr:col>23</xdr:col>
      <xdr:colOff>106680</xdr:colOff>
      <xdr:row>33</xdr:row>
      <xdr:rowOff>83820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144780</xdr:colOff>
      <xdr:row>3</xdr:row>
      <xdr:rowOff>45721</xdr:rowOff>
    </xdr:from>
    <xdr:to>
      <xdr:col>13</xdr:col>
      <xdr:colOff>563880</xdr:colOff>
      <xdr:row>15</xdr:row>
      <xdr:rowOff>76201</xdr:rowOff>
    </xdr:to>
    <mc:AlternateContent xmlns:mc="http://schemas.openxmlformats.org/markup-compatibility/2006" xmlns:a14="http://schemas.microsoft.com/office/drawing/2010/main">
      <mc:Choice Requires="a14">
        <xdr:graphicFrame macro="">
          <xdr:nvGraphicFramePr>
            <xdr:cNvPr id="15"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850380" y="739141"/>
              <a:ext cx="163830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144780</xdr:colOff>
      <xdr:row>0</xdr:row>
      <xdr:rowOff>0</xdr:rowOff>
    </xdr:from>
    <xdr:to>
      <xdr:col>40</xdr:col>
      <xdr:colOff>449580</xdr:colOff>
      <xdr:row>15</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114300</xdr:colOff>
      <xdr:row>0</xdr:row>
      <xdr:rowOff>0</xdr:rowOff>
    </xdr:from>
    <xdr:to>
      <xdr:col>16</xdr:col>
      <xdr:colOff>274320</xdr:colOff>
      <xdr:row>15</xdr:row>
      <xdr:rowOff>129540</xdr:rowOff>
    </xdr:to>
    <mc:AlternateContent xmlns:mc="http://schemas.openxmlformats.org/markup-compatibility/2006" xmlns:a14="http://schemas.microsoft.com/office/drawing/2010/main">
      <mc:Choice Requires="a14">
        <xdr:graphicFrame macro="">
          <xdr:nvGraphicFramePr>
            <xdr:cNvPr id="1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648700" y="0"/>
              <a:ext cx="1379220" cy="3017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601980</xdr:colOff>
      <xdr:row>3</xdr:row>
      <xdr:rowOff>68581</xdr:rowOff>
    </xdr:from>
    <xdr:to>
      <xdr:col>10</xdr:col>
      <xdr:colOff>601980</xdr:colOff>
      <xdr:row>13</xdr:row>
      <xdr:rowOff>22861</xdr:rowOff>
    </xdr:to>
    <mc:AlternateContent xmlns:mc="http://schemas.openxmlformats.org/markup-compatibility/2006" xmlns:a14="http://schemas.microsoft.com/office/drawing/2010/main">
      <mc:Choice Requires="a14">
        <xdr:graphicFrame macro="">
          <xdr:nvGraphicFramePr>
            <xdr:cNvPr id="18"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4869180" y="762001"/>
              <a:ext cx="18288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4</xdr:col>
          <xdr:colOff>510540</xdr:colOff>
          <xdr:row>7</xdr:row>
          <xdr:rowOff>38100</xdr:rowOff>
        </xdr:from>
        <xdr:to>
          <xdr:col>6</xdr:col>
          <xdr:colOff>228600</xdr:colOff>
          <xdr:row>9</xdr:row>
          <xdr:rowOff>160020</xdr:rowOff>
        </xdr:to>
        <xdr:pic>
          <xdr:nvPicPr>
            <xdr:cNvPr id="20" name="Picture 19"/>
            <xdr:cNvPicPr>
              <a:picLocks noChangeAspect="1"/>
              <a:extLst>
                <a:ext uri="{84589F7E-364E-4C9E-8A38-B11213B215E9}">
                  <a14:cameraTool cellRange="ANALYSIS!G5" spid="_x0000_s3077"/>
                </a:ext>
              </a:extLst>
            </xdr:cNvPicPr>
          </xdr:nvPicPr>
          <xdr:blipFill>
            <a:blip xmlns:r="http://schemas.openxmlformats.org/officeDocument/2006/relationships" r:embed="rId8"/>
            <a:stretch>
              <a:fillRect/>
            </a:stretch>
          </xdr:blipFill>
          <xdr:spPr>
            <a:xfrm>
              <a:off x="2948940" y="1463040"/>
              <a:ext cx="937260" cy="487680"/>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152400</xdr:rowOff>
        </xdr:from>
        <xdr:to>
          <xdr:col>2</xdr:col>
          <xdr:colOff>301308</xdr:colOff>
          <xdr:row>9</xdr:row>
          <xdr:rowOff>53340</xdr:rowOff>
        </xdr:to>
        <xdr:pic>
          <xdr:nvPicPr>
            <xdr:cNvPr id="22" name="Picture 21"/>
            <xdr:cNvPicPr>
              <a:picLocks noChangeAspect="1"/>
              <a:extLst>
                <a:ext uri="{84589F7E-364E-4C9E-8A38-B11213B215E9}">
                  <a14:cameraTool cellRange="ANALYSIS!C5" spid="_x0000_s3078"/>
                </a:ext>
              </a:extLst>
            </xdr:cNvPicPr>
          </xdr:nvPicPr>
          <xdr:blipFill>
            <a:blip xmlns:r="http://schemas.openxmlformats.org/officeDocument/2006/relationships" r:embed="rId9"/>
            <a:stretch>
              <a:fillRect/>
            </a:stretch>
          </xdr:blipFill>
          <xdr:spPr>
            <a:xfrm>
              <a:off x="0" y="1394460"/>
              <a:ext cx="1520508" cy="449580"/>
            </a:xfrm>
            <a:prstGeom prst="rect">
              <a:avLst/>
            </a:prstGeom>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55.644368171299" createdVersion="5" refreshedVersion="5" minRefreshableVersion="3" recordCount="654">
  <cacheSource type="worksheet">
    <worksheetSource ref="A1:Z655" sheet="CUSTOMER DATA"/>
  </cacheSource>
  <cacheFields count="30">
    <cacheField name="CUSTOMER_ID" numFmtId="0">
      <sharedItems containsSemiMixedTypes="0" containsString="0" containsNumber="1" containsInteger="1" minValue="119" maxValue="99954" count="654">
        <n v="119"/>
        <n v="129"/>
        <n v="358"/>
        <n v="650"/>
        <n v="655"/>
        <n v="675"/>
        <n v="729"/>
        <n v="806"/>
        <n v="1083"/>
        <n v="1416"/>
        <n v="1521"/>
        <n v="1613"/>
        <n v="1753"/>
        <n v="1831"/>
        <n v="2058"/>
        <n v="2185"/>
        <n v="2583"/>
        <n v="2635"/>
        <n v="2722"/>
        <n v="2904"/>
        <n v="3009"/>
        <n v="3070"/>
        <n v="3131"/>
        <n v="3142"/>
        <n v="3183"/>
        <n v="3313"/>
        <n v="3468"/>
        <n v="3646"/>
        <n v="3728"/>
        <n v="3731"/>
        <n v="3894"/>
        <n v="3914"/>
        <n v="4197"/>
        <n v="4329"/>
        <n v="4358"/>
        <n v="4708"/>
        <n v="4719"/>
        <n v="4720"/>
        <n v="4821"/>
        <n v="4823"/>
        <n v="5399"/>
        <n v="5470"/>
        <n v="5473"/>
        <n v="5489"/>
        <n v="5509"/>
        <n v="5645"/>
        <n v="5964"/>
        <n v="6025"/>
        <n v="6199"/>
        <n v="6357"/>
        <n v="6568"/>
        <n v="6578"/>
        <n v="6581"/>
        <n v="6650"/>
        <n v="6725"/>
        <n v="6960"/>
        <n v="7016"/>
        <n v="7028"/>
        <n v="7256"/>
        <n v="7531"/>
        <n v="7761"/>
        <n v="7868"/>
        <n v="7943"/>
        <n v="8120"/>
        <n v="8434"/>
        <n v="8622"/>
        <n v="8644"/>
        <n v="8664"/>
        <n v="8735"/>
        <n v="8833"/>
        <n v="8977"/>
        <n v="9134"/>
        <n v="9221"/>
        <n v="9621"/>
        <n v="9753"/>
        <n v="9847"/>
        <n v="10188"/>
        <n v="10630"/>
        <n v="10741"/>
        <n v="10828"/>
        <n v="10834"/>
        <n v="10909"/>
        <n v="10943"/>
        <n v="11002"/>
        <n v="11222"/>
        <n v="11235"/>
        <n v="11531"/>
        <n v="11626"/>
        <n v="11723"/>
        <n v="11773"/>
        <n v="11989"/>
        <n v="12025"/>
        <n v="12100"/>
        <n v="12112"/>
        <n v="12280"/>
        <n v="12587"/>
        <n v="12881"/>
        <n v="13251"/>
        <n v="13380"/>
        <n v="13440"/>
        <n v="13448"/>
        <n v="13586"/>
        <n v="13838"/>
        <n v="13976"/>
        <n v="13982"/>
        <n v="14084"/>
        <n v="14159"/>
        <n v="14168"/>
        <n v="14315"/>
        <n v="14335"/>
        <n v="14802"/>
        <n v="14922"/>
        <n v="14974"/>
        <n v="15110"/>
        <n v="15204"/>
        <n v="15225"/>
        <n v="15604"/>
        <n v="16129"/>
        <n v="16358"/>
        <n v="16475"/>
        <n v="16558"/>
        <n v="16870"/>
        <n v="16898"/>
        <n v="16943"/>
        <n v="17028"/>
        <n v="17045"/>
        <n v="17068"/>
        <n v="17398"/>
        <n v="17519"/>
        <n v="17692"/>
        <n v="17775"/>
        <n v="18368"/>
        <n v="18801"/>
        <n v="19078"/>
        <n v="19382"/>
        <n v="19546"/>
        <n v="19796"/>
        <n v="20096"/>
        <n v="20175"/>
        <n v="20208"/>
        <n v="20210"/>
        <n v="20268"/>
        <n v="20420"/>
        <n v="20665"/>
        <n v="20683"/>
        <n v="20804"/>
        <n v="20906"/>
        <n v="21040"/>
        <n v="21502"/>
        <n v="21935"/>
        <n v="21974"/>
        <n v="22043"/>
        <n v="22077"/>
        <n v="22114"/>
        <n v="22115"/>
        <n v="22452"/>
        <n v="22528"/>
        <n v="22540"/>
        <n v="22756"/>
        <n v="22859"/>
        <n v="23176"/>
        <n v="23205"/>
        <n v="23281"/>
        <n v="23396"/>
        <n v="23696"/>
        <n v="23906"/>
        <n v="24447"/>
        <n v="24558"/>
        <n v="24609"/>
        <n v="24681"/>
        <n v="24933"/>
        <n v="25022"/>
        <n v="25871"/>
        <n v="25955"/>
        <n v="26054"/>
        <n v="26090"/>
        <n v="26143"/>
        <n v="26489"/>
        <n v="26579"/>
        <n v="26761"/>
        <n v="26884"/>
        <n v="27007"/>
        <n v="27055"/>
        <n v="27204"/>
        <n v="27242"/>
        <n v="27309"/>
        <n v="27491"/>
        <n v="27655"/>
        <n v="27660"/>
        <n v="27677"/>
        <n v="28051"/>
        <n v="28108"/>
        <n v="28186"/>
        <n v="28418"/>
        <n v="28469"/>
        <n v="28569"/>
        <n v="28651"/>
        <n v="29232"/>
        <n v="29291"/>
        <n v="29525"/>
        <n v="29626"/>
        <n v="30234"/>
        <n v="30246"/>
        <n v="30324"/>
        <n v="30539"/>
        <n v="30588"/>
        <n v="30642"/>
        <n v="30800"/>
        <n v="30807"/>
        <n v="31104"/>
        <n v="31380"/>
        <n v="31386"/>
        <n v="31868"/>
        <n v="32320"/>
        <n v="32421"/>
        <n v="32840"/>
        <n v="32962"/>
        <n v="33427"/>
        <n v="33730"/>
        <n v="33800"/>
        <n v="33877"/>
        <n v="34135"/>
        <n v="34168"/>
        <n v="34228"/>
        <n v="34283"/>
        <n v="34417"/>
        <n v="34453"/>
        <n v="34865"/>
        <n v="34963"/>
        <n v="34983"/>
        <n v="35027"/>
        <n v="35334"/>
        <n v="35587"/>
        <n v="35735"/>
        <n v="35781"/>
        <n v="35901"/>
        <n v="36018"/>
        <n v="36086"/>
        <n v="36089"/>
        <n v="36280"/>
        <n v="36317"/>
        <n v="36610"/>
        <n v="37182"/>
        <n v="37362"/>
        <n v="37457"/>
        <n v="37631"/>
        <n v="37774"/>
        <n v="37844"/>
        <n v="37860"/>
        <n v="37962"/>
        <n v="38209"/>
        <n v="38332"/>
        <n v="38334"/>
        <n v="38592"/>
        <n v="39060"/>
        <n v="39090"/>
        <n v="39236"/>
        <n v="39390"/>
        <n v="39408"/>
        <n v="39588"/>
        <n v="39652"/>
        <n v="39743"/>
        <n v="40428"/>
        <n v="40596"/>
        <n v="40795"/>
        <n v="40813"/>
        <n v="41144"/>
        <n v="41194"/>
        <n v="41248"/>
        <n v="41540"/>
        <n v="41752"/>
        <n v="41947"/>
        <n v="41999"/>
        <n v="42040"/>
        <n v="42412"/>
        <n v="42429"/>
        <n v="42589"/>
        <n v="43244"/>
        <n v="43371"/>
        <n v="43458"/>
        <n v="43514"/>
        <n v="43814"/>
        <n v="43918"/>
        <n v="43980"/>
        <n v="43985"/>
        <n v="44330"/>
        <n v="44378"/>
        <n v="44528"/>
        <n v="44677"/>
        <n v="45078"/>
        <n v="45182"/>
        <n v="45576"/>
        <n v="45797"/>
        <n v="45984"/>
        <n v="46235"/>
        <n v="46275"/>
        <n v="46330"/>
        <n v="46467"/>
        <n v="46963"/>
        <n v="46966"/>
        <n v="47059"/>
        <n v="47262"/>
        <n v="47282"/>
        <n v="47299"/>
        <n v="47440"/>
        <n v="47804"/>
        <n v="48008"/>
        <n v="48143"/>
        <n v="48185"/>
        <n v="48351"/>
        <n v="48507"/>
        <n v="48562"/>
        <n v="48647"/>
        <n v="48657"/>
        <n v="49237"/>
        <n v="49655"/>
        <n v="49697"/>
        <n v="50374"/>
        <n v="50642"/>
        <n v="50739"/>
        <n v="50843"/>
        <n v="51381"/>
        <n v="51394"/>
        <n v="51521"/>
        <n v="51795"/>
        <n v="52026"/>
        <n v="52091"/>
        <n v="52099"/>
        <n v="52216"/>
        <n v="52452"/>
        <n v="52601"/>
        <n v="52612"/>
        <n v="52642"/>
        <n v="52760"/>
        <n v="52996"/>
        <n v="53058"/>
        <n v="53164"/>
        <n v="53327"/>
        <n v="53459"/>
        <n v="53500"/>
        <n v="53763"/>
        <n v="54283"/>
        <n v="54426"/>
        <n v="54741"/>
        <n v="54830"/>
        <n v="55261"/>
        <n v="55290"/>
        <n v="55350"/>
        <n v="55424"/>
        <n v="55721"/>
        <n v="55736"/>
        <n v="56461"/>
        <n v="56731"/>
        <n v="56950"/>
        <n v="57117"/>
        <n v="57217"/>
        <n v="57257"/>
        <n v="57436"/>
        <n v="57438"/>
        <n v="57490"/>
        <n v="57573"/>
        <n v="57577"/>
        <n v="57702"/>
        <n v="57769"/>
        <n v="57814"/>
        <n v="58435"/>
        <n v="58559"/>
        <n v="58652"/>
        <n v="58687"/>
        <n v="58690"/>
        <n v="58738"/>
        <n v="58743"/>
        <n v="58822"/>
        <n v="58965"/>
        <n v="59024"/>
        <n v="59410"/>
        <n v="59467"/>
        <n v="59472"/>
        <n v="59508"/>
        <n v="59526"/>
        <n v="59591"/>
        <n v="59636"/>
        <n v="59643"/>
        <n v="59782"/>
        <n v="59910"/>
        <n v="59995"/>
        <n v="60118"/>
        <n v="60170"/>
        <n v="60463"/>
        <n v="60480"/>
        <n v="60573"/>
        <n v="60622"/>
        <n v="60671"/>
        <n v="60700"/>
        <n v="60837"/>
        <n v="60842"/>
        <n v="60930"/>
        <n v="61335"/>
        <n v="61449"/>
        <n v="61947"/>
        <n v="62036"/>
        <n v="62263"/>
        <n v="62300"/>
        <n v="62547"/>
        <n v="62720"/>
        <n v="62732"/>
        <n v="62751"/>
        <n v="62824"/>
        <n v="62903"/>
        <n v="63116"/>
        <n v="63356"/>
        <n v="63415"/>
        <n v="63435"/>
        <n v="63471"/>
        <n v="63501"/>
        <n v="63612"/>
        <n v="63848"/>
        <n v="63881"/>
        <n v="64149"/>
        <n v="64569"/>
        <n v="65088"/>
        <n v="65146"/>
        <n v="65222"/>
        <n v="65292"/>
        <n v="65632"/>
        <n v="65969"/>
        <n v="65975"/>
        <n v="66161"/>
        <n v="66229"/>
        <n v="66418"/>
        <n v="66449"/>
        <n v="66741"/>
        <n v="66777"/>
        <n v="66851"/>
        <n v="66859"/>
        <n v="67200"/>
        <n v="67862"/>
        <n v="67921"/>
        <n v="68048"/>
        <n v="68167"/>
        <n v="68929"/>
        <n v="69131"/>
        <n v="69528"/>
        <n v="69540"/>
        <n v="70137"/>
        <n v="70560"/>
        <n v="70820"/>
        <n v="70890"/>
        <n v="71044"/>
        <n v="71085"/>
        <n v="71100"/>
        <n v="71396"/>
        <n v="71587"/>
        <n v="71686"/>
        <n v="72001"/>
        <n v="72060"/>
        <n v="72304"/>
        <n v="72320"/>
        <n v="72461"/>
        <n v="72465"/>
        <n v="72680"/>
        <n v="72697"/>
        <n v="72751"/>
        <n v="72783"/>
        <n v="72949"/>
        <n v="73030"/>
        <n v="73138"/>
        <n v="73187"/>
        <n v="73619"/>
        <n v="73719"/>
        <n v="73768"/>
        <n v="73902"/>
        <n v="74086"/>
        <n v="74591"/>
        <n v="74592"/>
        <n v="74635"/>
        <n v="74853"/>
        <n v="75017"/>
        <n v="75047"/>
        <n v="75053"/>
        <n v="75137"/>
        <n v="75154"/>
        <n v="75168"/>
        <n v="75282"/>
        <n v="75321"/>
        <n v="75389"/>
        <n v="75909"/>
        <n v="75910"/>
        <n v="75973"/>
        <n v="76243"/>
        <n v="76525"/>
        <n v="76552"/>
        <n v="76651"/>
        <n v="76725"/>
        <n v="76763"/>
        <n v="77070"/>
        <n v="77221"/>
        <n v="77411"/>
        <n v="77686"/>
        <n v="77970"/>
        <n v="78063"/>
        <n v="78094"/>
        <n v="78109"/>
        <n v="78121"/>
        <n v="78320"/>
        <n v="78507"/>
        <n v="78756"/>
        <n v="78918"/>
        <n v="79090"/>
        <n v="79232"/>
        <n v="79569"/>
        <n v="79705"/>
        <n v="80053"/>
        <n v="80116"/>
        <n v="80233"/>
        <n v="80334"/>
        <n v="80412"/>
        <n v="80444"/>
        <n v="80654"/>
        <n v="80869"/>
        <n v="81064"/>
        <n v="81458"/>
        <n v="81570"/>
        <n v="81591"/>
        <n v="81676"/>
        <n v="81863"/>
        <n v="81901"/>
        <n v="81939"/>
        <n v="81990"/>
        <n v="81992"/>
        <n v="82011"/>
        <n v="82095"/>
        <n v="82217"/>
        <n v="82432"/>
        <n v="82496"/>
        <n v="82630"/>
        <n v="82913"/>
        <n v="83030"/>
        <n v="83085"/>
        <n v="83174"/>
        <n v="83362"/>
        <n v="83443"/>
        <n v="83533"/>
        <n v="83627"/>
        <n v="83737"/>
        <n v="83758"/>
        <n v="84010"/>
        <n v="84082"/>
        <n v="84619"/>
        <n v="84683"/>
        <n v="84697"/>
        <n v="84739"/>
        <n v="84772"/>
        <n v="84934"/>
        <n v="84943"/>
        <n v="84999"/>
        <n v="85095"/>
        <n v="85276"/>
        <n v="85460"/>
        <n v="85818"/>
        <n v="85880"/>
        <n v="86189"/>
        <n v="86312"/>
        <n v="86489"/>
        <n v="86640"/>
        <n v="86690"/>
        <n v="87139"/>
        <n v="87277"/>
        <n v="87382"/>
        <n v="87614"/>
        <n v="87633"/>
        <n v="87761"/>
        <n v="87872"/>
        <n v="87885"/>
        <n v="88080"/>
        <n v="88092"/>
        <n v="88120"/>
        <n v="88325"/>
        <n v="88385"/>
        <n v="88538"/>
        <n v="88543"/>
        <n v="88667"/>
        <n v="88671"/>
        <n v="88707"/>
        <n v="88924"/>
        <n v="89002"/>
        <n v="89403"/>
        <n v="89405"/>
        <n v="89685"/>
        <n v="89725"/>
        <n v="90265"/>
        <n v="90318"/>
        <n v="90475"/>
        <n v="90499"/>
        <n v="90631"/>
        <n v="90673"/>
        <n v="90769"/>
        <n v="91196"/>
        <n v="91322"/>
        <n v="91491"/>
        <n v="91554"/>
        <n v="91657"/>
        <n v="92156"/>
        <n v="92282"/>
        <n v="92463"/>
        <n v="92673"/>
        <n v="92689"/>
        <n v="92914"/>
        <n v="93041"/>
        <n v="93172"/>
        <n v="93296"/>
        <n v="93337"/>
        <n v="93393"/>
        <n v="93404"/>
        <n v="93588"/>
        <n v="93726"/>
        <n v="94086"/>
        <n v="94156"/>
        <n v="94221"/>
        <n v="94309"/>
        <n v="94320"/>
        <n v="94531"/>
        <n v="94902"/>
        <n v="95069"/>
        <n v="95077"/>
        <n v="95344"/>
        <n v="95382"/>
        <n v="95567"/>
        <n v="95650"/>
        <n v="95654"/>
        <n v="95819"/>
        <n v="95999"/>
        <n v="96024"/>
        <n v="96150"/>
        <n v="96166"/>
        <n v="96243"/>
        <n v="96647"/>
        <n v="96711"/>
        <n v="96892"/>
        <n v="97102"/>
        <n v="97379"/>
        <n v="97407"/>
        <n v="97534"/>
        <n v="97684"/>
        <n v="97820"/>
        <n v="97869"/>
        <n v="97938"/>
        <n v="98058"/>
        <n v="98418"/>
        <n v="98651"/>
        <n v="98840"/>
        <n v="99259"/>
        <n v="99922"/>
        <n v="99954"/>
      </sharedItems>
    </cacheField>
    <cacheField name="Sum of sale_price" numFmtId="165">
      <sharedItems containsSemiMixedTypes="0" containsString="0" containsNumber="1" minValue="4.579999924" maxValue="5416.9899997700004"/>
    </cacheField>
    <cacheField name="Count of order_id" numFmtId="0">
      <sharedItems containsSemiMixedTypes="0" containsString="0" containsNumber="1" containsInteger="1" minValue="1" maxValue="9"/>
    </cacheField>
    <cacheField name="first purchase date" numFmtId="164">
      <sharedItems containsSemiMixedTypes="0" containsNonDate="0" containsDate="1" containsString="0" minDate="2021-01-03T03:03:25" maxDate="2024-12-31T01:09:44" count="653">
        <d v="2024-01-09T05:52:17"/>
        <d v="2022-09-01T13:59:45"/>
        <d v="2023-06-17T08:57:44"/>
        <d v="2023-08-05T04:17:29"/>
        <d v="2023-09-27T06:12:18"/>
        <d v="2021-04-17T23:48:38"/>
        <d v="2021-08-29T09:31:30"/>
        <d v="2021-12-19T05:42:35"/>
        <d v="2021-02-09T22:38:49"/>
        <d v="2023-12-26T02:57:50"/>
        <d v="2022-12-25T09:46:43"/>
        <d v="2022-04-22T01:46:08"/>
        <d v="2023-12-08T07:56:09"/>
        <d v="2021-05-25T05:17:11"/>
        <d v="2022-11-17T04:57:12"/>
        <d v="2023-05-21T14:14:01"/>
        <d v="2021-05-13T05:59:05"/>
        <d v="2024-01-15T08:37:30"/>
        <d v="2024-01-18T02:08:35"/>
        <d v="2021-04-29T08:52:14"/>
        <d v="2023-10-02T05:24:47"/>
        <d v="2022-06-08T06:30:56"/>
        <d v="2022-12-06T07:00:26"/>
        <d v="2021-04-25T09:02:21"/>
        <d v="2021-11-27T22:54:49"/>
        <d v="2023-02-13T07:42:47"/>
        <d v="2023-10-27T09:52:52"/>
        <d v="2023-01-09T23:56:26"/>
        <d v="2021-12-25T14:41:01"/>
        <d v="2023-02-27T08:33:23"/>
        <d v="2023-05-25T06:54:13"/>
        <d v="2023-04-01T08:17:24"/>
        <d v="2022-01-15T13:09:01"/>
        <d v="2021-10-11T10:10:03"/>
        <d v="2022-01-15T02:24:34"/>
        <d v="2022-07-23T08:25:24"/>
        <d v="2021-12-02T09:03:45"/>
        <d v="2022-08-24T00:51:11"/>
        <d v="2023-01-22T04:27:27"/>
        <d v="2023-10-01T12:20:29"/>
        <d v="2022-02-11T07:30:11"/>
        <d v="2023-11-23T12:32:02"/>
        <d v="2024-01-19T14:41:20"/>
        <d v="2024-01-16T04:09:58"/>
        <d v="2021-04-05T06:40:45"/>
        <d v="2022-08-08T04:18:02"/>
        <d v="2021-08-28T13:01:02"/>
        <d v="2022-03-22T23:36:07"/>
        <d v="2023-04-18T01:05:54"/>
        <d v="2023-11-23T04:34:36"/>
        <d v="2022-07-29T14:24:47"/>
        <d v="2023-03-14T03:47:21"/>
        <d v="2021-08-22T01:14:45"/>
        <d v="2022-10-09T09:44:39"/>
        <d v="2023-07-16T22:54:02"/>
        <d v="2021-02-21T20:31:32"/>
        <d v="2024-01-15T07:10:53"/>
        <d v="2022-06-30T23:36:20"/>
        <d v="2023-11-23T09:41:24"/>
        <d v="2023-09-29T13:56:52"/>
        <d v="2024-01-05T12:28:59"/>
        <d v="2024-02-24T05:17:09"/>
        <d v="2022-11-15T04:03:37"/>
        <d v="2023-10-08T17:01:33"/>
        <d v="2023-01-18T15:00:38"/>
        <d v="2021-09-14T07:15:55"/>
        <d v="2022-05-27T13:46:06"/>
        <d v="2024-01-24T11:38:02"/>
        <d v="2023-06-27T15:13:21"/>
        <d v="2023-06-05T17:27:34"/>
        <d v="2022-12-28T15:36:35"/>
        <d v="2022-08-28T14:38:13"/>
        <d v="2023-10-09T03:00:35"/>
        <d v="2023-08-06T11:16:18"/>
        <d v="2023-11-07T22:55:02"/>
        <d v="2021-10-09T05:25:20"/>
        <d v="2021-03-19T11:54:04"/>
        <d v="2021-10-31T16:25:56"/>
        <d v="2021-09-21T09:36:05"/>
        <d v="2021-04-29T12:04:29"/>
        <d v="2021-09-29T03:23:26"/>
        <d v="2023-10-10T07:33:35"/>
        <d v="2021-05-15T00:41:17"/>
        <d v="2023-03-03T07:13:21"/>
        <d v="2022-11-27T07:00:30"/>
        <d v="2023-03-20T15:37:45"/>
        <d v="2023-12-04T15:22:57"/>
        <d v="2023-06-21T16:12:22"/>
        <d v="2023-09-17T22:06:06"/>
        <d v="2022-05-08T02:03:14"/>
        <d v="2022-08-05T23:20:33"/>
        <d v="2024-01-05T11:33:31"/>
        <d v="2022-05-23T05:10:19"/>
        <d v="2022-03-15T08:25:51"/>
        <d v="2022-08-01T13:47:11"/>
        <d v="2021-09-22T01:03:56"/>
        <d v="2024-01-14T14:01:06"/>
        <d v="2021-02-24T16:13:11"/>
        <d v="2021-03-07T07:18:09"/>
        <d v="2022-10-14T16:59:47"/>
        <d v="2021-01-16T07:47:11"/>
        <d v="2021-07-13T15:30:02"/>
        <d v="2022-02-04T01:39:28"/>
        <d v="2021-01-12T04:09:26"/>
        <d v="2021-07-22T09:23:56"/>
        <d v="2023-12-16T01:26:18"/>
        <d v="2022-11-05T13:26:10"/>
        <d v="2023-01-08T21:47:31"/>
        <d v="2021-10-07T01:02:14"/>
        <d v="2021-09-18T13:36:30"/>
        <d v="2023-04-08T13:58:13"/>
        <d v="2022-07-13T03:39:58"/>
        <d v="2021-06-11T10:05:35"/>
        <d v="2022-07-20T23:20:51"/>
        <d v="2022-08-24T03:17:51"/>
        <d v="2021-01-08T00:04:28"/>
        <d v="2023-06-07T06:33:51"/>
        <d v="2022-08-27T08:38:31"/>
        <d v="2021-05-21T16:24:48"/>
        <d v="2023-12-02T11:48:02"/>
        <d v="2023-02-21T23:22:28"/>
        <d v="2021-09-17T16:02:11"/>
        <d v="2021-11-03T01:45:28"/>
        <d v="2021-05-21T06:26:18"/>
        <d v="2024-01-02T03:37:10"/>
        <d v="2023-09-15T03:33:03"/>
        <d v="2021-08-07T07:49:28"/>
        <d v="2022-01-22T08:34:42"/>
        <d v="2022-12-09T09:52:07"/>
        <d v="2024-01-17T14:24:59"/>
        <d v="2021-01-16T14:33:57"/>
        <d v="2023-06-14T07:38:33"/>
        <d v="2023-03-31T02:40:14"/>
        <d v="2021-08-05T16:21:24"/>
        <d v="2023-10-27T15:36:23"/>
        <d v="2023-06-17T15:32:50"/>
        <d v="2021-10-04T15:26:47"/>
        <d v="2023-08-06T07:05:37"/>
        <d v="2023-12-30T21:58:33"/>
        <d v="2022-11-11T00:20:48"/>
        <d v="2022-08-15T15:34:12"/>
        <d v="2023-06-13T10:09:28"/>
        <d v="2022-05-07T02:39:00"/>
        <d v="2023-02-07T06:27:05"/>
        <d v="2023-10-03T14:27:54"/>
        <d v="2024-02-11T01:31:22"/>
        <d v="2023-12-11T07:51:48"/>
        <d v="2024-03-22T03:07:01"/>
        <d v="2023-03-04T15:44:06"/>
        <d v="2023-10-12T15:35:01"/>
        <d v="2022-02-20T15:16:30"/>
        <d v="2023-09-12T11:24:32"/>
        <d v="2023-04-08T14:12:34"/>
        <d v="2023-05-04T07:27:26"/>
        <d v="2023-01-18T00:07:24"/>
        <d v="2021-08-25T06:59:14"/>
        <d v="2021-10-31T01:26:46"/>
        <d v="2023-12-13T00:00:00"/>
        <d v="2023-07-20T10:58:52"/>
        <d v="2023-12-26T16:21:35"/>
        <d v="2022-08-01T04:08:29"/>
        <d v="2023-05-26T17:13:43"/>
        <d v="2022-08-11T13:03:55"/>
        <d v="2023-01-04T01:49:08"/>
        <d v="2022-02-01T07:07:12"/>
        <d v="2021-09-26T06:49:49"/>
        <d v="2023-12-08T17:29:20"/>
        <d v="2023-12-24T08:25:44"/>
        <d v="2024-01-16T06:33:37"/>
        <d v="2021-08-16T14:57:47"/>
        <d v="2022-05-15T12:30:53"/>
        <d v="2021-12-30T00:28:25"/>
        <d v="2021-04-04T10:39:04"/>
        <d v="2022-02-27T14:27:07"/>
        <d v="2021-11-06T01:10:04"/>
        <d v="2021-04-29T23:43:59"/>
        <d v="2021-02-25T14:58:34"/>
        <d v="2021-09-24T03:16:03"/>
        <d v="2022-10-02T23:50:00"/>
        <d v="2021-09-05T06:31:47"/>
        <d v="2021-09-07T07:00:09"/>
        <d v="2021-08-24T23:41:11"/>
        <d v="2022-05-15T13:02:29"/>
        <d v="2024-01-15T15:31:37"/>
        <d v="2022-05-01T05:10:02"/>
        <d v="2021-04-16T06:58:24"/>
        <d v="2021-09-30T00:09:50"/>
        <d v="2021-11-16T00:27:45"/>
        <d v="2021-12-10T14:08:33"/>
        <d v="2022-04-04T15:42:06"/>
        <d v="2021-04-19T22:46:24"/>
        <d v="2021-01-14T03:10:58"/>
        <d v="2021-12-28T18:31:27"/>
        <d v="2023-12-30T01:47:03"/>
        <d v="2023-07-27T08:24:33"/>
        <d v="2023-10-30T04:55:21"/>
        <d v="2023-12-02T13:26:49"/>
        <d v="2023-12-11T03:29:46"/>
        <d v="2021-01-04T13:40:21"/>
        <d v="2023-01-26T20:14:25"/>
        <d v="2024-05-30T10:13:56"/>
        <d v="2021-10-18T08:53:15"/>
        <d v="2022-07-12T07:05:26"/>
        <d v="2023-05-03T04:00:46"/>
        <d v="2021-08-16T03:53:04"/>
        <d v="2022-11-08T09:58:17"/>
        <d v="2021-04-21T12:29:53"/>
        <d v="2022-12-29T23:50:16"/>
        <d v="2023-03-10T00:50:22"/>
        <d v="2022-05-31T13:38:57"/>
        <d v="2023-10-03T16:53:31"/>
        <d v="2023-06-26T12:26:41"/>
        <d v="2023-08-01T11:53:28"/>
        <d v="2023-02-18T08:24:25"/>
        <d v="2023-02-06T07:56:15"/>
        <d v="2023-01-13T09:44:30"/>
        <d v="2023-09-16T08:53:50"/>
        <d v="2023-10-10T08:02:43"/>
        <d v="2021-11-30T13:52:48"/>
        <d v="2021-01-19T01:17:02"/>
        <d v="2021-08-10T13:07:52"/>
        <d v="2021-11-15T23:41:37"/>
        <d v="2023-07-06T10:00:38"/>
        <d v="2023-06-09T20:41:50"/>
        <d v="2023-09-24T00:06:39"/>
        <d v="2022-04-01T13:25:52"/>
        <d v="2023-02-28T13:14:33"/>
        <d v="2023-10-08T12:48:46"/>
        <d v="2022-03-02T14:31:55"/>
        <d v="2021-12-22T09:48:17"/>
        <d v="2022-12-02T04:45:50"/>
        <d v="2021-12-15T06:48:27"/>
        <d v="2022-08-04T07:08:44"/>
        <d v="2023-06-02T06:38:03"/>
        <d v="2023-11-20T08:44:35"/>
        <d v="2021-12-24T06:59:17"/>
        <d v="2024-01-16T03:56:20"/>
        <d v="2022-07-06T16:12:23"/>
        <d v="2024-01-15T22:53:59"/>
        <d v="2021-12-05T13:25:30"/>
        <d v="2021-12-06T03:21:14"/>
        <d v="2021-06-25T01:30:00"/>
        <d v="2021-11-15T04:12:35"/>
        <d v="2021-07-11T02:07:52"/>
        <d v="2022-06-09T20:45:00"/>
        <d v="2021-07-20T14:38:06"/>
        <d v="2021-12-17T21:42:44"/>
        <d v="2022-06-18T11:26:04"/>
        <d v="2021-07-15T00:15:12"/>
        <d v="2021-12-23T23:05:02"/>
        <d v="2021-12-31T06:27:45"/>
        <d v="2022-08-10T23:18:16"/>
        <d v="2021-11-28T13:22:02"/>
        <d v="2021-03-31T13:06:45"/>
        <d v="2021-07-28T10:18:20"/>
        <d v="2021-11-02T10:52:41"/>
        <d v="2021-10-17T08:58:43"/>
        <d v="2021-10-20T00:07:14"/>
        <d v="2022-04-03T15:30:03"/>
        <d v="2021-01-13T08:15:05"/>
        <d v="2023-06-11T11:57:24"/>
        <d v="2023-12-15T04:23:32"/>
        <d v="2023-02-04T14:08:01"/>
        <d v="2023-12-31T12:43:06"/>
        <d v="2023-05-08T23:09:42"/>
        <d v="2022-10-21T08:33:07"/>
        <d v="2023-12-22T08:33:25"/>
        <d v="2023-11-02T13:21:56"/>
        <d v="2023-08-03T10:22:06"/>
        <d v="2023-10-02T00:53:37"/>
        <d v="2022-11-11T22:36:20"/>
        <d v="2022-10-24T11:41:59"/>
        <d v="2023-05-11T04:47:21"/>
        <d v="2024-01-13T01:22:11"/>
        <d v="2024-01-18T12:06:07"/>
        <d v="2021-06-16T01:14:11"/>
        <d v="2023-11-22T15:27:53"/>
        <d v="2023-09-09T02:18:19"/>
        <d v="2023-08-14T07:11:38"/>
        <d v="2023-02-22T03:49:05"/>
        <d v="2023-08-28T08:56:38"/>
        <d v="2023-10-02T02:28:24"/>
        <d v="2023-08-24T07:15:25"/>
        <d v="2021-11-20T14:04:01"/>
        <d v="2023-07-02T11:06:43"/>
        <d v="2024-01-09T01:32:23"/>
        <d v="2023-12-14T03:39:04"/>
        <d v="2024-01-05T12:28:54"/>
        <d v="2023-06-03T10:24:20"/>
        <d v="2023-12-21T10:33:40"/>
        <d v="2023-06-21T07:44:32"/>
        <d v="2024-05-26T06:09:57"/>
        <d v="2023-12-12T23:33:24"/>
        <d v="2021-11-12T16:38:17"/>
        <d v="2022-12-24T09:38:24"/>
        <d v="2021-08-07T03:02:07"/>
        <d v="2022-09-12T15:57:20"/>
        <d v="2023-07-31T12:31:36"/>
        <d v="2023-03-19T10:11:03"/>
        <d v="2024-01-07T07:43:59"/>
        <d v="2023-08-18T09:42:17"/>
        <d v="2023-11-14T21:50:01"/>
        <d v="2023-08-31T22:55:58"/>
        <d v="2021-01-03T03:03:25"/>
        <d v="2024-11-15T06:55:21"/>
        <d v="2021-11-11T09:49:00"/>
        <d v="2024-04-01T11:04:08"/>
        <d v="2023-11-26T06:43:47"/>
        <d v="2023-06-17T15:31:46"/>
        <d v="2022-04-15T11:10:03"/>
        <d v="2024-06-08T16:15:07"/>
        <d v="2023-11-07T16:58:47"/>
        <d v="2024-10-12T16:07:52"/>
        <d v="2022-12-13T00:25:48"/>
        <d v="2021-02-23T15:52:36"/>
        <d v="2023-06-27T14:34:14"/>
        <d v="2024-01-15T00:47:52"/>
        <d v="2022-03-25T02:21:54"/>
        <d v="2024-03-11T15:31:43"/>
        <d v="2023-07-20T13:12:55"/>
        <d v="2021-05-26T04:53:27"/>
        <d v="2023-08-22T14:24:48"/>
        <d v="2022-04-16T11:33:39"/>
        <d v="2021-09-29T10:21:34"/>
        <d v="2022-08-17T06:26:24"/>
        <d v="2022-07-03T12:29:42"/>
        <d v="2024-01-18T17:09:25"/>
        <d v="2023-09-12T03:15:18"/>
        <d v="2022-10-20T01:44:37"/>
        <d v="2023-04-05T06:45:04"/>
        <d v="2023-01-15T13:42:53"/>
        <d v="2024-01-15T05:24:10"/>
        <d v="2023-10-13T16:53:49"/>
        <d v="2023-12-14T03:34:44"/>
        <d v="2023-07-23T12:48:22"/>
        <d v="2022-04-04T00:48:22"/>
        <d v="2022-07-22T01:29:38"/>
        <d v="2022-10-06T01:01:31"/>
        <d v="2024-01-04T22:19:45"/>
        <d v="2024-01-15T11:12:56"/>
        <d v="2022-12-15T00:02:39"/>
        <d v="2022-09-04T11:23:33"/>
        <d v="2023-12-27T15:23:15"/>
        <d v="2023-04-26T15:21:41"/>
        <d v="2024-11-17T06:08:08"/>
        <d v="2022-09-19T12:42:13"/>
        <d v="2023-01-07T23:15:31"/>
        <d v="2021-06-30T06:12:55"/>
        <d v="2023-12-01T16:34:53"/>
        <d v="2023-09-03T16:17:33"/>
        <d v="2022-07-13T11:19:10"/>
        <d v="2023-11-21T18:48:10"/>
        <d v="2023-10-15T12:26:13"/>
        <d v="2024-08-18T22:25:49"/>
        <d v="2022-01-19T22:58:25"/>
        <d v="2022-08-21T08:42:57"/>
        <d v="2023-01-27T17:10:46"/>
        <d v="2023-10-14T04:38:40"/>
        <d v="2023-10-14T10:52:08"/>
        <d v="2023-05-22T07:44:38"/>
        <d v="2022-11-30T08:57:44"/>
        <d v="2023-12-05T04:17:14"/>
        <d v="2023-08-16T17:28:50"/>
        <d v="2021-07-10T12:34:16"/>
        <d v="2024-05-25T14:03:08"/>
        <d v="2022-09-30T22:52:57"/>
        <d v="2023-11-07T14:27:25"/>
        <d v="2023-01-05T13:56:42"/>
        <d v="2022-08-14T06:54:15"/>
        <d v="2023-09-01T06:00:30"/>
        <d v="2023-09-19T11:22:09"/>
        <d v="2023-12-01T15:16:44"/>
        <d v="2023-09-09T06:44:14"/>
        <d v="2023-10-04T14:14:12"/>
        <d v="2024-01-13T23:58:59"/>
        <d v="2022-05-18T02:20:53"/>
        <d v="2023-06-04T03:26:14"/>
        <d v="2022-10-01T21:00:22"/>
        <d v="2022-01-16T17:33:16"/>
        <d v="2024-01-05T12:41:04"/>
        <d v="2021-08-18T05:40:14"/>
        <d v="2023-09-11T23:43:30"/>
        <d v="2021-02-16T04:17:14"/>
        <d v="2022-08-10T15:20:25"/>
        <d v="2024-02-26T17:18:35"/>
        <d v="2021-02-24T01:23:41"/>
        <d v="2023-03-05T04:35:11"/>
        <d v="2023-12-05T21:23:56"/>
        <d v="2023-06-17T15:12:21"/>
        <d v="2022-08-09T17:12:32"/>
        <d v="2022-11-08T09:46:23"/>
        <d v="2023-06-07T09:48:21"/>
        <d v="2022-04-20T07:45:00"/>
        <d v="2023-11-28T23:32:41"/>
        <d v="2022-06-28T06:26:38"/>
        <d v="2022-04-08T05:05:19"/>
        <d v="2022-09-19T23:03:46"/>
        <d v="2024-02-08T23:34:24"/>
        <d v="2023-05-09T05:20:48"/>
        <d v="2024-08-08T00:04:14"/>
        <d v="2023-01-19T11:48:45"/>
        <d v="2021-11-18T09:28:59"/>
        <d v="2024-09-07T02:15:10"/>
        <d v="2023-07-22T12:45:10"/>
        <d v="2023-09-30T23:23:22"/>
        <d v="2023-10-03T10:52:50"/>
        <d v="2024-01-01T14:09:11"/>
        <d v="2021-10-04T21:50:06"/>
        <d v="2023-04-30T06:34:31"/>
        <d v="2023-04-02T00:26:49"/>
        <d v="2023-10-11T06:02:11"/>
        <d v="2021-09-06T01:37:11"/>
        <d v="2023-06-13T00:39:43"/>
        <d v="2024-12-16T02:58:16"/>
        <d v="2023-10-17T09:51:11"/>
        <d v="2022-12-11T06:50:56"/>
        <d v="2023-12-10T09:19:05"/>
        <d v="2023-04-26T23:33:16"/>
        <d v="2024-01-08T00:23:19"/>
        <d v="2021-08-20T06:19:56"/>
        <d v="2023-09-08T00:04:29"/>
        <d v="2022-10-01T09:50:31"/>
        <d v="2022-04-25T10:47:17"/>
        <d v="2021-04-28T13:57:04"/>
        <d v="2022-11-19T13:26:54"/>
        <d v="2024-05-20T13:58:26"/>
        <d v="2021-11-04T20:22:53"/>
        <d v="2023-12-14T02:34:01"/>
        <d v="2024-04-06T12:26:33"/>
        <d v="2024-01-11T15:53:35"/>
        <d v="2023-08-12T04:12:00"/>
        <d v="2023-02-05T04:25:10"/>
        <d v="2023-02-28T09:30:46"/>
        <d v="2024-01-14T18:06:05"/>
        <d v="2024-01-17T08:10:23"/>
        <d v="2022-08-17T10:39:45"/>
        <d v="2021-12-17T04:43:49"/>
        <d v="2023-08-08T13:14:39"/>
        <d v="2022-10-19T13:03:10"/>
        <d v="2021-05-13T16:53:51"/>
        <d v="2023-04-11T10:10:18"/>
        <d v="2024-01-14T04:47:17"/>
        <d v="2022-08-14T08:58:04"/>
        <d v="2021-11-19T15:29:18"/>
        <d v="2021-06-16T10:14:21"/>
        <d v="2021-07-08T05:48:03"/>
        <d v="2024-01-01T23:25:31"/>
        <d v="2022-03-16T03:47:44"/>
        <d v="2023-12-08T13:42:00"/>
        <d v="2023-10-05T09:53:16"/>
        <d v="2023-04-21T23:10:00"/>
        <d v="2023-10-15T04:38:54"/>
        <d v="2024-02-07T08:52:49"/>
        <d v="2023-09-29T04:24:08"/>
        <d v="2023-03-23T03:41:45"/>
        <d v="2021-12-21T07:33:37"/>
        <d v="2021-12-12T12:30:46"/>
        <d v="2023-11-13T07:35:34"/>
        <d v="2022-04-26T06:09:15"/>
        <d v="2023-11-28T11:29:01"/>
        <d v="2023-12-28T11:54:30"/>
        <d v="2023-10-10T08:05:04"/>
        <d v="2022-11-16T00:42:55"/>
        <d v="2024-01-13T23:35:09"/>
        <d v="2023-02-03T07:54:19"/>
        <d v="2023-09-28T06:26:35"/>
        <d v="2023-12-01T02:40:11"/>
        <d v="2023-12-27T15:41:29"/>
        <d v="2022-03-28T10:27:18"/>
        <d v="2023-11-25T02:10:47"/>
        <d v="2022-05-26T13:27:49"/>
        <d v="2024-01-19T11:43:00"/>
        <d v="2023-03-20T23:49:58"/>
        <d v="2023-06-02T16:29:05"/>
        <d v="2023-08-24T06:16:47"/>
        <d v="2024-01-16T21:07:53"/>
        <d v="2022-04-04T09:13:55"/>
        <d v="2023-07-18T23:27:13"/>
        <d v="2022-11-27T01:53:03"/>
        <d v="2021-08-28T05:14:04"/>
        <d v="2024-07-22T14:12:19"/>
        <d v="2024-04-08T03:11:07"/>
        <d v="2022-05-11T23:59:34"/>
        <d v="2023-10-27T03:03:15"/>
        <d v="2023-10-09T05:05:01"/>
        <d v="2021-03-24T06:04:44"/>
        <d v="2022-10-10T11:19:27"/>
        <d v="2023-12-10T10:39:30"/>
        <d v="2023-12-10T01:20:24"/>
        <d v="2023-04-22T05:59:50"/>
        <d v="2023-06-12T15:10:47"/>
        <d v="2022-10-08T23:13:41"/>
        <d v="2023-12-24T11:26:18"/>
        <d v="2022-12-15T09:00:39"/>
        <d v="2024-01-15T07:19:24"/>
        <d v="2024-01-06T23:28:08"/>
        <d v="2023-11-03T06:30:43"/>
        <d v="2022-10-14T00:09:20"/>
        <d v="2023-10-13T10:44:13"/>
        <d v="2023-11-16T02:04:25"/>
        <d v="2023-02-08T23:20:11"/>
        <d v="2021-03-31T23:32:29"/>
        <d v="2023-06-04T00:14:32"/>
        <d v="2023-10-02T04:17:56"/>
        <d v="2024-01-18T09:19:45"/>
        <d v="2021-07-14T03:56:09"/>
        <d v="2021-01-13T13:19:30"/>
        <d v="2023-04-30T04:58:06"/>
        <d v="2021-01-10T15:48:03"/>
        <d v="2023-11-28T21:49:15"/>
        <d v="2023-06-03T16:08:11"/>
        <d v="2022-05-07T15:28:58"/>
        <d v="2023-05-30T14:35:31"/>
        <d v="2022-08-09T14:17:05"/>
        <d v="2023-01-22T14:56:35"/>
        <d v="2024-01-10T09:08:41"/>
        <d v="2023-07-21T03:59:33"/>
        <d v="2023-12-11T13:18:44"/>
        <d v="2023-12-28T07:06:09"/>
        <d v="2023-09-05T03:57:00"/>
        <d v="2021-02-22T05:12:38"/>
        <d v="2022-10-09T20:54:06"/>
        <d v="2023-06-02T09:58:00"/>
        <d v="2021-07-12T14:10:40"/>
        <d v="2023-05-26T05:42:37"/>
        <d v="2021-08-20T01:11:33"/>
        <d v="2022-04-30T06:25:23"/>
        <d v="2023-09-24T13:29:19"/>
        <d v="2023-12-26T12:53:11"/>
        <d v="2023-05-09T22:49:36"/>
        <d v="2023-05-27T22:14:40"/>
        <d v="2023-11-04T07:30:14"/>
        <d v="2024-07-17T03:09:37"/>
        <d v="2024-05-01T13:10:07"/>
        <d v="2022-06-04T09:50:16"/>
        <d v="2022-10-29T06:49:05"/>
        <d v="2023-08-08T01:48:25"/>
        <d v="2023-11-09T13:09:39"/>
        <d v="2022-08-19T08:51:23"/>
        <d v="2023-08-20T02:22:39"/>
        <d v="2022-10-20T21:40:46"/>
        <d v="2022-12-11T05:33:03"/>
        <d v="2023-12-27T16:49:32"/>
        <d v="2024-12-11T11:04:46"/>
        <d v="2022-06-07T07:19:57"/>
        <d v="2023-07-21T06:09:25"/>
        <d v="2022-12-14T08:08:35"/>
        <d v="2023-02-21T09:15:43"/>
        <d v="2021-11-12T09:12:00"/>
        <d v="2023-05-13T15:06:40"/>
        <d v="2021-02-10T13:10:26"/>
        <d v="2023-05-29T02:12:52"/>
        <d v="2022-03-10T14:30:27"/>
        <d v="2023-05-17T03:32:52"/>
        <d v="2024-01-15T12:09:51"/>
        <d v="2022-01-30T22:51:16"/>
        <d v="2023-02-27T02:31:30"/>
        <d v="2022-02-10T15:26:52"/>
        <d v="2023-09-06T12:39:39"/>
        <d v="2022-07-21T07:49:45"/>
        <d v="2024-02-28T08:45:00"/>
        <d v="2023-01-15T11:56:47"/>
        <d v="2024-05-23T14:48:36"/>
        <d v="2023-03-31T08:31:54"/>
        <d v="2023-07-21T22:38:52"/>
        <d v="2021-07-15T13:25:07"/>
        <d v="2024-01-01T14:34:52"/>
        <d v="2023-05-03T06:44:10"/>
        <d v="2023-12-16T05:48:00"/>
        <d v="2023-06-22T16:10:40"/>
        <d v="2023-08-17T04:10:56"/>
        <d v="2024-02-24T14:49:18"/>
        <d v="2021-08-15T15:55:07"/>
        <d v="2022-03-01T23:00:58"/>
        <d v="2022-03-19T11:21:40"/>
        <d v="2021-12-30T06:35:06"/>
        <d v="2023-10-27T13:30:51"/>
        <d v="2024-01-09T01:05:58"/>
        <d v="2022-10-04T11:51:58"/>
        <d v="2022-10-07T15:29:02"/>
        <d v="2023-12-16T04:59:14"/>
        <d v="2022-08-23T01:19:58"/>
        <d v="2024-10-30T04:21:53"/>
        <d v="2023-04-19T22:55:57"/>
        <d v="2023-03-13T12:36:13"/>
        <d v="2024-12-31T01:09:44"/>
        <d v="2023-09-26T12:15:36"/>
        <d v="2023-03-02T22:29:30"/>
        <d v="2024-05-02T16:31:44"/>
        <d v="2023-07-27T15:27:12"/>
        <d v="2024-01-11T07:36:31"/>
        <d v="2024-01-14T00:51:27"/>
        <d v="2023-10-12T01:48:39"/>
        <d v="2023-10-05T06:48:51"/>
        <d v="2023-01-10T16:19:15"/>
        <d v="2023-10-23T06:48:37"/>
        <d v="2023-11-12T11:19:47"/>
        <d v="2021-06-18T16:52:09"/>
        <d v="2024-01-17T03:02:24"/>
        <d v="2023-08-12T17:26:14"/>
        <d v="2021-05-06T17:34:23"/>
        <d v="2023-09-05T03:56:29"/>
        <d v="2024-09-10T08:41:48"/>
        <d v="2023-11-27T08:30:52"/>
        <d v="2023-02-23T06:55:30"/>
        <d v="2023-04-08T05:57:17"/>
        <d v="2023-12-30T09:07:55"/>
        <d v="2023-11-14T07:33:06"/>
        <d v="2023-12-15T05:08:28"/>
        <d v="2023-06-16T00:01:51"/>
        <d v="2023-09-19T02:12:04"/>
        <d v="2023-07-30T15:08:30"/>
        <d v="2024-01-16T08:13:33"/>
        <d v="2022-02-02T09:31:31"/>
        <d v="2022-11-18T16:12:51"/>
        <d v="2021-03-22T04:32:03"/>
        <d v="2021-09-03T09:09:57"/>
        <d v="2023-11-28T00:51:09"/>
        <d v="2023-06-13T05:10:57"/>
        <d v="2023-11-21T06:16:58"/>
        <d v="2024-01-15T07:37:20"/>
        <d v="2024-01-11T15:16:23"/>
        <d v="2022-11-02T10:31:26"/>
        <d v="2022-11-11T05:13:09"/>
        <d v="2021-11-29T22:26:41"/>
        <d v="2024-02-19T14:36:01"/>
        <d v="2023-05-29T23:20:22"/>
        <d v="2023-06-04T08:27:09"/>
        <d v="2021-03-12T12:02:09"/>
        <d v="2023-10-22T17:10:26"/>
        <d v="2022-05-19T14:18:54"/>
        <d v="2023-10-11T11:17:35"/>
        <d v="2022-03-05T20:55:19"/>
        <d v="2023-01-25T14:23:10"/>
        <d v="2023-11-14T03:23:40"/>
        <d v="2021-07-16T10:25:08"/>
        <d v="2022-10-16T04:39:24"/>
        <d v="2022-04-01T07:09:20"/>
        <d v="2023-04-20T00:35:05"/>
        <d v="2023-02-22T22:49:03"/>
        <d v="2023-03-16T00:41:29"/>
        <d v="2023-12-31T17:20:01"/>
        <d v="2024-01-14T14:04:01"/>
        <d v="2023-11-13T12:48:28"/>
        <d v="2023-08-20T08:31:08"/>
        <d v="2022-05-10T07:54:25"/>
        <d v="2023-05-20T00:46:36"/>
        <d v="2023-04-05T07:46:16"/>
        <d v="2024-12-04T09:47:49"/>
        <d v="2023-11-19T07:37:13"/>
        <d v="2023-10-07T16:21:27"/>
        <d v="2023-11-19T02:27:39"/>
        <d v="2023-12-29T15:41:05"/>
      </sharedItems>
      <fieldGroup par="29" base="3">
        <rangePr groupBy="months" startDate="2021-01-03T03:03:25" endDate="2024-12-31T01:09:44"/>
        <groupItems count="14">
          <s v="&lt;03-01-2021"/>
          <s v="Jan"/>
          <s v="Feb"/>
          <s v="Mar"/>
          <s v="Apr"/>
          <s v="May"/>
          <s v="Jun"/>
          <s v="Jul"/>
          <s v="Aug"/>
          <s v="Sep"/>
          <s v="Oct"/>
          <s v="Nov"/>
          <s v="Dec"/>
          <s v="&gt;31-12-2024"/>
        </groupItems>
      </fieldGroup>
    </cacheField>
    <cacheField name="last purchase date" numFmtId="164">
      <sharedItems containsSemiMixedTypes="0" containsNonDate="0" containsDate="1" containsString="0" minDate="2021-01-03T03:03:25" maxDate="2024-12-31T01:09:44" count="653">
        <d v="2024-07-09T05:52:17"/>
        <d v="2024-01-01T13:59:45"/>
        <d v="2023-12-17T08:57:44"/>
        <d v="2023-11-05T04:17:29"/>
        <d v="2024-01-27T06:12:18"/>
        <d v="2023-04-18T07:44:59"/>
        <d v="2024-08-29T09:31:30"/>
        <d v="2022-12-19T05:42:35"/>
        <d v="2021-02-09T22:38:49"/>
        <d v="2023-12-26T02:57:50"/>
        <d v="2024-01-25T09:46:43"/>
        <d v="2024-04-22T01:46:08"/>
        <d v="2023-12-08T07:56:09"/>
        <d v="2024-05-25T05:17:11"/>
        <d v="2024-01-17T04:57:12"/>
        <d v="2023-12-21T14:14:01"/>
        <d v="2024-05-30T05:59:05"/>
        <d v="2024-01-15T08:37:30"/>
        <d v="2024-05-18T02:08:35"/>
        <d v="2024-05-22T23:11:46"/>
        <d v="2023-10-02T05:24:47"/>
        <d v="2024-01-08T06:30:56"/>
        <d v="2023-12-06T07:00:26"/>
        <d v="2024-01-25T09:02:21"/>
        <d v="2021-11-27T22:54:49"/>
        <d v="2023-10-20T12:13:27"/>
        <d v="2023-10-27T09:52:52"/>
        <d v="2023-01-09T23:56:26"/>
        <d v="2021-12-29T16:17:39"/>
        <d v="2023-02-27T08:33:23"/>
        <d v="2023-05-25T06:54:13"/>
        <d v="2023-04-01T08:17:24"/>
        <d v="2022-01-15T13:09:01"/>
        <d v="2023-10-11T10:10:03"/>
        <d v="2024-01-15T02:24:34"/>
        <d v="2024-07-23T08:25:24"/>
        <d v="2021-12-02T09:03:45"/>
        <d v="2024-08-24T00:51:11"/>
        <d v="2023-12-22T04:27:27"/>
        <d v="2023-10-01T12:20:29"/>
        <d v="2022-09-11T07:30:11"/>
        <d v="2023-11-23T12:32:02"/>
        <d v="2024-01-19T14:41:20"/>
        <d v="2024-06-16T04:09:58"/>
        <d v="2023-04-05T06:40:45"/>
        <d v="2023-08-08T04:18:02"/>
        <d v="2023-08-28T13:01:02"/>
        <d v="2023-03-22T23:36:07"/>
        <d v="2024-01-17T03:54:46"/>
        <d v="2023-11-23T04:34:36"/>
        <d v="2022-12-29T14:24:47"/>
        <d v="2024-03-14T03:47:21"/>
        <d v="2023-08-22T01:14:45"/>
        <d v="2024-08-09T09:44:39"/>
        <d v="2024-07-16T22:54:02"/>
        <d v="2022-02-21T20:31:32"/>
        <d v="2024-02-15T07:10:53"/>
        <d v="2022-12-30T23:36:20"/>
        <d v="2023-11-23T09:41:24"/>
        <d v="2023-09-29T13:56:52"/>
        <d v="2024-09-05T12:28:59"/>
        <d v="2024-07-24T05:17:09"/>
        <d v="2022-11-15T04:03:37"/>
        <d v="2023-10-08T17:01:33"/>
        <d v="2023-01-18T15:00:38"/>
        <d v="2021-09-14T07:15:55"/>
        <d v="2022-05-27T13:46:06"/>
        <d v="2024-01-24T11:38:02"/>
        <d v="2023-06-27T15:13:21"/>
        <d v="2023-06-05T17:27:34"/>
        <d v="2022-12-28T15:36:35"/>
        <d v="2022-09-30T22:08:07"/>
        <d v="2023-10-09T03:00:35"/>
        <d v="2023-08-06T11:16:18"/>
        <d v="2023-11-07T22:55:02"/>
        <d v="2023-10-09T05:25:20"/>
        <d v="2022-03-19T11:54:04"/>
        <d v="2023-10-31T16:25:56"/>
        <d v="2023-09-21T09:36:05"/>
        <d v="2023-04-29T12:04:29"/>
        <d v="2023-09-29T03:23:26"/>
        <d v="2023-10-10T07:33:35"/>
        <d v="2021-05-15T00:41:17"/>
        <d v="2023-03-03T07:13:21"/>
        <d v="2022-11-27T07:00:30"/>
        <d v="2023-03-20T15:37:45"/>
        <d v="2023-12-04T15:22:57"/>
        <d v="2023-06-21T16:12:22"/>
        <d v="2023-09-17T22:06:06"/>
        <d v="2022-11-05T14:09:39"/>
        <d v="2022-08-05T23:20:33"/>
        <d v="2024-01-05T11:33:31"/>
        <d v="2022-05-23T05:10:19"/>
        <d v="2024-03-15T08:25:51"/>
        <d v="2024-08-01T13:47:11"/>
        <d v="2023-09-22T01:03:56"/>
        <d v="2024-08-14T14:01:06"/>
        <d v="2023-02-24T16:13:11"/>
        <d v="2022-03-07T07:18:09"/>
        <d v="2023-10-14T16:59:47"/>
        <d v="2024-01-16T07:47:11"/>
        <d v="2022-07-13T15:30:02"/>
        <d v="2022-02-04T01:39:28"/>
        <d v="2022-01-12T04:09:26"/>
        <d v="2023-07-22T09:23:56"/>
        <d v="2023-12-16T01:26:18"/>
        <d v="2023-11-05T13:26:10"/>
        <d v="2023-01-08T21:47:31"/>
        <d v="2021-10-07T01:02:14"/>
        <d v="2023-09-18T13:36:30"/>
        <d v="2023-04-08T13:58:13"/>
        <d v="2022-07-13T03:39:58"/>
        <d v="2021-06-11T10:05:35"/>
        <d v="2023-07-20T23:20:51"/>
        <d v="2023-08-24T03:17:51"/>
        <d v="2024-01-08T00:04:28"/>
        <d v="2023-12-07T06:33:51"/>
        <d v="2023-08-27T08:38:31"/>
        <d v="2023-05-21T16:24:48"/>
        <d v="2023-12-02T11:48:02"/>
        <d v="2023-02-21T23:22:28"/>
        <d v="2021-09-17T16:02:11"/>
        <d v="2021-11-03T01:45:28"/>
        <d v="2021-05-21T06:26:18"/>
        <d v="2024-03-02T03:37:10"/>
        <d v="2023-12-24T15:07:35"/>
        <d v="2021-08-07T07:49:28"/>
        <d v="2022-01-22T08:34:42"/>
        <d v="2022-12-09T09:52:07"/>
        <d v="2024-01-17T14:24:59"/>
        <d v="2021-01-16T15:41:59"/>
        <d v="2023-06-14T07:38:33"/>
        <d v="2023-03-31T02:40:14"/>
        <d v="2021-08-05T16:21:24"/>
        <d v="2023-10-27T15:36:23"/>
        <d v="2023-06-17T15:32:50"/>
        <d v="2021-10-04T15:26:47"/>
        <d v="2023-08-06T07:05:37"/>
        <d v="2023-12-30T21:58:33"/>
        <d v="2022-11-11T00:20:48"/>
        <d v="2022-08-15T15:34:12"/>
        <d v="2023-06-13T10:09:28"/>
        <d v="2022-05-07T02:39:00"/>
        <d v="2023-02-07T06:27:05"/>
        <d v="2023-10-03T14:27:54"/>
        <d v="2024-08-11T01:31:22"/>
        <d v="2023-12-11T07:51:48"/>
        <d v="2024-09-22T03:07:01"/>
        <d v="2023-03-04T15:44:06"/>
        <d v="2023-10-12T15:35:01"/>
        <d v="2022-02-20T15:16:30"/>
        <d v="2024-09-12T11:24:32"/>
        <d v="2024-04-08T14:12:34"/>
        <d v="2024-05-04T07:27:26"/>
        <d v="2024-05-18T00:07:24"/>
        <d v="2021-08-25T06:59:14"/>
        <d v="2021-10-31T01:26:46"/>
        <d v="2023-12-13T00:00:00"/>
        <d v="2023-07-20T10:58:52"/>
        <d v="2023-12-26T16:21:35"/>
        <d v="2022-08-01T04:08:29"/>
        <d v="2023-05-26T17:13:43"/>
        <d v="2023-08-12T13:48:39"/>
        <d v="2023-01-04T01:49:08"/>
        <d v="2022-02-01T07:07:12"/>
        <d v="2021-09-26T06:49:49"/>
        <d v="2023-12-08T17:29:20"/>
        <d v="2023-12-24T08:25:44"/>
        <d v="2024-01-16T06:33:37"/>
        <d v="2022-08-16T14:57:47"/>
        <d v="2023-05-15T12:30:53"/>
        <d v="2023-12-30T00:28:25"/>
        <d v="2023-04-04T10:39:04"/>
        <d v="2023-02-27T14:27:07"/>
        <d v="2022-11-06T01:10:04"/>
        <d v="2023-04-29T23:43:59"/>
        <d v="2022-02-25T14:58:34"/>
        <d v="2023-09-24T03:16:03"/>
        <d v="2022-10-02T23:50:00"/>
        <d v="2023-09-05T06:31:47"/>
        <d v="2023-09-07T07:00:09"/>
        <d v="2023-08-24T23:41:11"/>
        <d v="2022-05-15T13:02:29"/>
        <d v="2024-09-15T15:31:37"/>
        <d v="2024-05-01T05:10:02"/>
        <d v="2023-04-16T06:58:24"/>
        <d v="2023-09-30T00:09:50"/>
        <d v="2023-11-16T00:27:45"/>
        <d v="2023-12-10T14:08:33"/>
        <d v="2022-04-04T15:42:06"/>
        <d v="2024-04-19T22:46:24"/>
        <d v="2024-01-14T03:10:58"/>
        <d v="2023-12-28T18:31:27"/>
        <d v="2024-01-30T01:47:03"/>
        <d v="2023-07-27T08:24:33"/>
        <d v="2024-10-30T04:55:21"/>
        <d v="2023-12-02T13:26:49"/>
        <d v="2023-12-11T03:29:46"/>
        <d v="2021-01-05T03:17:58"/>
        <d v="2023-01-26T20:14:25"/>
        <d v="2024-05-30T10:13:56"/>
        <d v="2021-10-18T08:53:15"/>
        <d v="2022-07-12T07:05:26"/>
        <d v="2023-05-03T04:00:46"/>
        <d v="2021-08-16T03:53:04"/>
        <d v="2022-11-08T09:58:17"/>
        <d v="2021-04-21T12:29:53"/>
        <d v="2022-12-29T23:50:16"/>
        <d v="2023-03-10T00:50:22"/>
        <d v="2022-06-02T06:57:30"/>
        <d v="2024-01-03T16:53:31"/>
        <d v="2024-01-26T12:26:41"/>
        <d v="2024-02-01T11:53:28"/>
        <d v="2024-02-18T08:24:25"/>
        <d v="2024-02-06T07:56:15"/>
        <d v="2024-01-13T09:44:30"/>
        <d v="2024-03-16T08:53:50"/>
        <d v="2024-01-10T08:02:43"/>
        <d v="2022-11-30T13:52:48"/>
        <d v="2024-01-19T01:17:02"/>
        <d v="2021-08-10T13:07:52"/>
        <d v="2022-11-15T23:41:37"/>
        <d v="2023-07-06T10:00:38"/>
        <d v="2024-06-09T20:41:50"/>
        <d v="2024-09-24T00:06:39"/>
        <d v="2022-04-01T13:25:52"/>
        <d v="2024-05-28T13:14:33"/>
        <d v="2023-10-08T12:48:46"/>
        <d v="2022-03-02T14:31:55"/>
        <d v="2021-12-22T09:48:17"/>
        <d v="2022-12-02T04:45:50"/>
        <d v="2021-12-15T06:48:27"/>
        <d v="2022-08-04T07:08:44"/>
        <d v="2023-06-02T06:38:03"/>
        <d v="2023-11-20T08:44:35"/>
        <d v="2021-12-24T06:59:17"/>
        <d v="2024-01-16T03:56:20"/>
        <d v="2022-07-06T16:12:23"/>
        <d v="2024-01-15T22:53:59"/>
        <d v="2023-12-05T13:25:30"/>
        <d v="2023-12-06T03:21:14"/>
        <d v="2023-06-25T01:30:00"/>
        <d v="2023-11-15T04:12:35"/>
        <d v="2023-07-11T02:07:52"/>
        <d v="2022-06-09T20:45:00"/>
        <d v="2023-07-20T14:38:06"/>
        <d v="2023-12-17T21:42:44"/>
        <d v="2022-06-18T11:26:04"/>
        <d v="2023-07-15T00:15:12"/>
        <d v="2021-12-23T23:05:02"/>
        <d v="2023-12-31T06:27:45"/>
        <d v="2024-01-19T23:37:16"/>
        <d v="2023-11-28T13:22:02"/>
        <d v="2023-03-31T13:06:45"/>
        <d v="2024-07-28T10:18:20"/>
        <d v="2023-11-02T10:52:41"/>
        <d v="2023-10-17T08:58:43"/>
        <d v="2023-10-20T00:07:14"/>
        <d v="2022-04-03T15:30:03"/>
        <d v="2023-01-13T08:15:05"/>
        <d v="2023-06-12T10:59:20"/>
        <d v="2023-12-15T04:23:32"/>
        <d v="2023-02-04T14:08:01"/>
        <d v="2023-12-31T12:43:06"/>
        <d v="2024-05-08T23:09:42"/>
        <d v="2022-10-21T08:33:07"/>
        <d v="2023-12-22T08:33:25"/>
        <d v="2023-11-02T13:21:56"/>
        <d v="2023-08-03T10:22:06"/>
        <d v="2023-10-02T00:53:37"/>
        <d v="2022-11-11T22:36:20"/>
        <d v="2022-10-24T11:41:59"/>
        <d v="2024-05-11T04:47:21"/>
        <d v="2024-01-13T01:22:11"/>
        <d v="2024-01-18T12:06:07"/>
        <d v="2021-06-16T01:14:11"/>
        <d v="2023-11-23T03:34:29"/>
        <d v="2023-09-09T02:18:19"/>
        <d v="2023-08-14T07:11:38"/>
        <d v="2023-02-22T03:49:05"/>
        <d v="2023-08-28T08:56:38"/>
        <d v="2023-10-02T02:28:24"/>
        <d v="2024-08-24T07:15:25"/>
        <d v="2021-11-20T14:04:01"/>
        <d v="2024-07-02T11:06:43"/>
        <d v="2024-01-09T01:32:23"/>
        <d v="2023-12-14T03:39:04"/>
        <d v="2024-01-05T12:28:54"/>
        <d v="2024-06-03T10:24:20"/>
        <d v="2023-12-21T10:33:40"/>
        <d v="2023-06-21T07:44:32"/>
        <d v="2024-05-26T06:09:57"/>
        <d v="2023-12-12T23:33:24"/>
        <d v="2021-11-12T16:38:17"/>
        <d v="2022-12-24T09:38:24"/>
        <d v="2021-08-07T03:02:07"/>
        <d v="2022-09-12T15:57:20"/>
        <d v="2023-07-31T12:31:36"/>
        <d v="2023-03-19T10:11:03"/>
        <d v="2024-01-07T07:43:59"/>
        <d v="2023-08-18T09:42:17"/>
        <d v="2023-11-14T21:50:01"/>
        <d v="2023-08-31T22:55:58"/>
        <d v="2021-01-03T03:03:25"/>
        <d v="2024-11-15T06:55:21"/>
        <d v="2021-11-11T09:49:00"/>
        <d v="2024-04-01T11:04:08"/>
        <d v="2023-11-26T06:43:47"/>
        <d v="2023-06-17T15:31:46"/>
        <d v="2022-04-15T11:10:03"/>
        <d v="2024-06-08T16:15:07"/>
        <d v="2023-11-07T16:58:47"/>
        <d v="2024-10-12T16:07:52"/>
        <d v="2022-12-13T00:25:48"/>
        <d v="2021-02-23T15:52:36"/>
        <d v="2023-06-27T14:34:14"/>
        <d v="2024-01-15T00:47:52"/>
        <d v="2022-03-25T02:21:54"/>
        <d v="2024-08-11T15:31:43"/>
        <d v="2023-07-20T13:12:55"/>
        <d v="2021-05-31T09:41:13"/>
        <d v="2023-08-22T14:24:48"/>
        <d v="2022-04-16T11:33:39"/>
        <d v="2021-09-29T10:21:34"/>
        <d v="2022-08-17T06:26:24"/>
        <d v="2022-07-03T12:29:42"/>
        <d v="2024-01-18T17:09:25"/>
        <d v="2023-09-12T03:15:18"/>
        <d v="2022-10-20T01:44:37"/>
        <d v="2023-04-05T06:45:04"/>
        <d v="2023-01-15T13:42:53"/>
        <d v="2024-01-15T05:24:10"/>
        <d v="2023-10-13T16:53:49"/>
        <d v="2023-12-14T03:34:44"/>
        <d v="2023-07-24T09:14:12"/>
        <d v="2022-04-04T00:48:22"/>
        <d v="2022-07-22T01:29:38"/>
        <d v="2022-10-06T01:01:31"/>
        <d v="2024-01-04T22:19:45"/>
        <d v="2024-01-15T11:12:56"/>
        <d v="2022-12-15T00:02:39"/>
        <d v="2022-09-04T11:23:33"/>
        <d v="2023-12-27T15:23:15"/>
        <d v="2023-04-26T15:21:41"/>
        <d v="2024-11-17T06:08:08"/>
        <d v="2022-09-19T12:42:13"/>
        <d v="2023-01-07T23:15:31"/>
        <d v="2021-06-30T06:12:55"/>
        <d v="2023-12-01T16:34:53"/>
        <d v="2023-09-03T16:17:33"/>
        <d v="2022-07-13T11:19:10"/>
        <d v="2023-11-21T18:48:10"/>
        <d v="2023-10-15T12:26:13"/>
        <d v="2024-08-18T22:25:49"/>
        <d v="2022-01-19T22:58:25"/>
        <d v="2022-08-21T08:42:57"/>
        <d v="2023-01-27T17:10:46"/>
        <d v="2023-10-14T04:38:40"/>
        <d v="2023-10-14T10:52:08"/>
        <d v="2023-05-22T07:44:38"/>
        <d v="2022-11-30T08:57:44"/>
        <d v="2023-12-05T04:17:14"/>
        <d v="2023-08-16T17:28:50"/>
        <d v="2021-07-10T12:34:16"/>
        <d v="2024-05-25T14:03:08"/>
        <d v="2022-09-30T22:52:57"/>
        <d v="2023-11-07T14:27:25"/>
        <d v="2023-01-05T13:56:42"/>
        <d v="2022-08-14T06:54:15"/>
        <d v="2023-09-01T06:00:30"/>
        <d v="2023-09-19T11:22:09"/>
        <d v="2023-12-01T15:16:44"/>
        <d v="2023-09-09T06:44:14"/>
        <d v="2023-10-04T14:14:12"/>
        <d v="2024-01-13T23:58:59"/>
        <d v="2022-05-18T02:20:53"/>
        <d v="2023-06-04T03:26:14"/>
        <d v="2022-10-01T21:00:22"/>
        <d v="2022-01-16T17:33:16"/>
        <d v="2024-01-05T12:41:04"/>
        <d v="2021-08-18T05:40:14"/>
        <d v="2023-09-11T23:43:30"/>
        <d v="2021-02-16T04:17:14"/>
        <d v="2022-08-10T15:20:25"/>
        <d v="2024-02-26T17:18:35"/>
        <d v="2021-02-24T01:23:41"/>
        <d v="2023-03-05T04:35:11"/>
        <d v="2023-12-05T21:23:56"/>
        <d v="2023-06-17T15:12:21"/>
        <d v="2022-08-09T17:12:32"/>
        <d v="2022-11-08T09:46:23"/>
        <d v="2023-06-07T09:48:21"/>
        <d v="2022-04-20T07:45:00"/>
        <d v="2023-11-28T23:32:41"/>
        <d v="2022-06-28T06:26:38"/>
        <d v="2022-04-08T05:05:19"/>
        <d v="2022-09-19T23:03:46"/>
        <d v="2024-02-08T23:34:24"/>
        <d v="2023-05-09T05:20:48"/>
        <d v="2024-08-08T00:04:14"/>
        <d v="2023-01-19T11:48:45"/>
        <d v="2021-11-18T09:28:59"/>
        <d v="2024-09-07T02:15:10"/>
        <d v="2023-07-22T12:45:10"/>
        <d v="2023-09-30T23:23:22"/>
        <d v="2023-10-03T10:52:50"/>
        <d v="2024-01-01T14:09:11"/>
        <d v="2021-10-04T21:50:06"/>
        <d v="2023-04-30T06:34:31"/>
        <d v="2023-04-02T00:26:49"/>
        <d v="2023-10-11T06:02:11"/>
        <d v="2021-09-06T01:37:11"/>
        <d v="2023-06-13T00:39:43"/>
        <d v="2024-12-20T20:51:45"/>
        <d v="2023-10-17T09:51:11"/>
        <d v="2022-12-11T06:50:56"/>
        <d v="2023-12-10T09:19:05"/>
        <d v="2023-04-26T23:33:16"/>
        <d v="2024-01-08T00:23:19"/>
        <d v="2021-08-20T06:19:56"/>
        <d v="2023-09-08T00:04:29"/>
        <d v="2022-10-01T09:50:31"/>
        <d v="2022-04-25T10:47:17"/>
        <d v="2021-04-28T13:57:04"/>
        <d v="2022-11-19T13:26:54"/>
        <d v="2024-05-20T13:58:26"/>
        <d v="2021-11-04T20:22:53"/>
        <d v="2023-12-14T02:34:01"/>
        <d v="2024-04-06T12:26:33"/>
        <d v="2024-01-11T15:53:35"/>
        <d v="2023-08-12T04:12:00"/>
        <d v="2023-02-06T05:55:30"/>
        <d v="2023-02-28T09:30:46"/>
        <d v="2024-01-14T18:06:05"/>
        <d v="2024-01-17T08:10:23"/>
        <d v="2022-08-17T10:39:45"/>
        <d v="2021-12-17T04:43:49"/>
        <d v="2023-08-08T13:14:39"/>
        <d v="2022-10-19T13:03:10"/>
        <d v="2021-05-13T16:53:51"/>
        <d v="2023-04-11T10:10:18"/>
        <d v="2024-01-14T04:47:17"/>
        <d v="2022-08-14T08:58:04"/>
        <d v="2021-11-19T15:29:18"/>
        <d v="2021-06-16T10:14:21"/>
        <d v="2021-07-08T05:48:03"/>
        <d v="2024-01-01T23:25:31"/>
        <d v="2022-03-16T03:47:44"/>
        <d v="2023-12-08T13:42:00"/>
        <d v="2023-10-05T09:53:16"/>
        <d v="2023-04-21T23:10:00"/>
        <d v="2023-10-15T04:38:54"/>
        <d v="2024-06-07T08:52:49"/>
        <d v="2023-09-29T04:24:08"/>
        <d v="2023-03-23T03:41:45"/>
        <d v="2021-12-21T07:33:37"/>
        <d v="2021-12-12T12:30:46"/>
        <d v="2023-11-13T07:35:34"/>
        <d v="2022-11-06T10:16:48"/>
        <d v="2023-11-28T11:29:01"/>
        <d v="2023-12-28T11:54:30"/>
        <d v="2023-10-10T08:05:04"/>
        <d v="2022-11-16T00:42:55"/>
        <d v="2024-01-13T23:35:09"/>
        <d v="2023-02-03T07:54:19"/>
        <d v="2023-09-28T06:26:35"/>
        <d v="2023-12-01T02:40:11"/>
        <d v="2023-12-27T15:41:29"/>
        <d v="2022-03-28T10:27:18"/>
        <d v="2023-11-25T02:10:47"/>
        <d v="2022-05-26T13:27:49"/>
        <d v="2024-01-19T11:43:00"/>
        <d v="2023-03-20T23:49:58"/>
        <d v="2023-06-02T16:29:05"/>
        <d v="2023-08-24T06:16:47"/>
        <d v="2024-01-16T21:07:53"/>
        <d v="2022-04-04T09:13:55"/>
        <d v="2023-07-18T23:27:13"/>
        <d v="2022-11-27T01:53:03"/>
        <d v="2021-08-28T05:14:04"/>
        <d v="2024-07-22T14:12:19"/>
        <d v="2024-04-08T03:11:07"/>
        <d v="2022-05-11T23:59:34"/>
        <d v="2023-10-27T03:03:15"/>
        <d v="2023-10-09T05:05:01"/>
        <d v="2021-03-24T06:04:44"/>
        <d v="2022-10-10T11:19:27"/>
        <d v="2023-12-10T10:39:30"/>
        <d v="2023-12-10T01:20:24"/>
        <d v="2023-04-22T05:59:50"/>
        <d v="2023-06-12T15:10:47"/>
        <d v="2022-10-08T23:13:41"/>
        <d v="2023-12-24T11:26:18"/>
        <d v="2022-12-15T15:48:59"/>
        <d v="2024-01-15T07:19:24"/>
        <d v="2024-01-06T23:28:08"/>
        <d v="2023-11-03T06:30:43"/>
        <d v="2022-10-14T00:09:20"/>
        <d v="2023-10-13T10:44:13"/>
        <d v="2023-11-16T02:04:25"/>
        <d v="2023-02-08T23:20:11"/>
        <d v="2021-03-31T23:32:29"/>
        <d v="2023-06-04T00:14:32"/>
        <d v="2023-10-02T04:17:56"/>
        <d v="2024-01-18T09:19:45"/>
        <d v="2021-07-14T03:56:09"/>
        <d v="2021-01-13T13:19:30"/>
        <d v="2023-04-30T04:58:06"/>
        <d v="2021-01-10T15:48:03"/>
        <d v="2023-11-28T21:49:15"/>
        <d v="2023-06-03T16:08:11"/>
        <d v="2022-05-07T15:28:58"/>
        <d v="2023-11-21T21:43:20"/>
        <d v="2022-08-09T14:17:05"/>
        <d v="2023-01-22T14:56:35"/>
        <d v="2024-01-10T09:08:41"/>
        <d v="2023-07-21T03:59:33"/>
        <d v="2023-12-11T13:18:44"/>
        <d v="2023-12-28T07:06:09"/>
        <d v="2023-09-05T03:57:00"/>
        <d v="2021-02-22T05:12:38"/>
        <d v="2022-10-09T20:54:06"/>
        <d v="2023-06-02T09:58:00"/>
        <d v="2021-07-12T14:10:40"/>
        <d v="2023-05-26T05:42:37"/>
        <d v="2021-08-20T01:11:33"/>
        <d v="2022-04-30T06:25:23"/>
        <d v="2023-09-24T13:29:19"/>
        <d v="2023-12-26T12:53:11"/>
        <d v="2023-05-09T22:49:36"/>
        <d v="2023-05-27T22:14:40"/>
        <d v="2023-11-04T07:30:14"/>
        <d v="2024-07-17T03:09:37"/>
        <d v="2024-05-01T13:10:07"/>
        <d v="2022-06-04T09:50:16"/>
        <d v="2022-10-29T06:49:05"/>
        <d v="2023-08-08T01:48:25"/>
        <d v="2023-11-09T13:09:39"/>
        <d v="2022-08-19T08:51:23"/>
        <d v="2023-08-20T02:22:39"/>
        <d v="2022-10-20T21:40:46"/>
        <d v="2022-12-11T05:33:03"/>
        <d v="2023-12-27T16:49:32"/>
        <d v="2024-12-11T11:04:46"/>
        <d v="2022-06-07T07:19:57"/>
        <d v="2023-07-21T06:09:25"/>
        <d v="2023-03-21T03:21:38"/>
        <d v="2023-02-21T09:15:43"/>
        <d v="2021-11-12T09:12:00"/>
        <d v="2023-05-13T15:06:40"/>
        <d v="2021-02-10T13:10:26"/>
        <d v="2023-05-29T02:12:52"/>
        <d v="2022-03-10T14:30:27"/>
        <d v="2023-05-17T03:32:52"/>
        <d v="2024-01-15T12:09:51"/>
        <d v="2022-01-30T22:51:16"/>
        <d v="2023-02-27T02:31:30"/>
        <d v="2022-02-10T15:26:52"/>
        <d v="2023-09-06T12:39:39"/>
        <d v="2022-07-21T07:49:45"/>
        <d v="2024-05-31T08:45:00"/>
        <d v="2023-01-15T11:56:47"/>
        <d v="2024-05-23T14:48:36"/>
        <d v="2023-03-31T08:31:54"/>
        <d v="2023-07-21T22:38:52"/>
        <d v="2021-07-15T13:25:07"/>
        <d v="2024-01-01T14:34:52"/>
        <d v="2023-05-03T06:44:10"/>
        <d v="2023-12-16T05:48:00"/>
        <d v="2023-06-22T16:10:40"/>
        <d v="2023-08-17T04:10:56"/>
        <d v="2024-02-24T14:49:18"/>
        <d v="2021-08-15T15:55:07"/>
        <d v="2022-03-01T23:00:58"/>
        <d v="2022-03-19T11:21:40"/>
        <d v="2021-12-30T06:35:06"/>
        <d v="2023-10-27T13:30:51"/>
        <d v="2024-01-09T01:05:58"/>
        <d v="2022-10-04T11:51:58"/>
        <d v="2022-10-07T15:29:02"/>
        <d v="2023-12-16T04:59:14"/>
        <d v="2022-08-23T01:19:58"/>
        <d v="2024-10-30T04:21:53"/>
        <d v="2023-08-20T16:33:18"/>
        <d v="2023-03-13T12:36:13"/>
        <d v="2024-12-31T01:09:44"/>
        <d v="2023-09-26T12:15:36"/>
        <d v="2023-03-02T22:29:30"/>
        <d v="2024-05-13T07:23:44"/>
        <d v="2023-07-27T15:27:12"/>
        <d v="2024-03-11T07:36:31"/>
        <d v="2024-01-14T00:51:27"/>
        <d v="2023-10-12T01:48:39"/>
        <d v="2023-10-05T06:48:51"/>
        <d v="2023-01-10T16:19:15"/>
        <d v="2023-10-23T06:48:37"/>
        <d v="2023-11-12T11:19:47"/>
        <d v="2021-06-18T16:52:09"/>
        <d v="2024-01-17T03:02:24"/>
        <d v="2023-08-12T17:26:14"/>
        <d v="2021-05-10T07:41:33"/>
        <d v="2023-09-05T03:56:29"/>
        <d v="2024-09-10T08:41:48"/>
        <d v="2023-11-27T08:30:52"/>
        <d v="2023-02-23T06:55:30"/>
        <d v="2023-04-08T05:57:17"/>
        <d v="2023-12-30T09:07:55"/>
        <d v="2023-11-14T07:33:06"/>
        <d v="2023-12-15T05:08:28"/>
        <d v="2023-06-16T00:01:51"/>
        <d v="2023-09-19T02:12:04"/>
        <d v="2023-07-30T15:08:30"/>
        <d v="2024-01-16T08:13:33"/>
        <d v="2022-02-02T09:31:31"/>
        <d v="2022-11-18T16:12:51"/>
        <d v="2021-03-22T04:32:03"/>
        <d v="2021-09-03T09:09:57"/>
        <d v="2023-11-28T00:51:09"/>
        <d v="2023-06-13T05:10:57"/>
        <d v="2023-11-21T06:16:58"/>
        <d v="2024-01-15T07:37:20"/>
        <d v="2024-01-11T15:16:23"/>
        <d v="2022-11-02T10:31:26"/>
        <d v="2022-11-11T05:13:09"/>
        <d v="2023-12-30T02:22:57"/>
        <d v="2024-02-19T14:36:01"/>
        <d v="2023-05-29T23:20:22"/>
        <d v="2023-06-04T08:27:09"/>
        <d v="2021-03-16T11:22:28"/>
        <d v="2023-10-22T17:10:26"/>
        <d v="2022-05-19T14:18:54"/>
        <d v="2023-10-11T11:17:35"/>
        <d v="2022-03-05T20:55:19"/>
        <d v="2023-01-25T14:23:10"/>
        <d v="2023-11-14T03:23:40"/>
        <d v="2021-07-16T10:25:08"/>
        <d v="2022-10-16T04:39:24"/>
        <d v="2022-04-01T07:09:20"/>
        <d v="2023-04-20T00:35:05"/>
        <d v="2023-07-06T15:33:39"/>
        <d v="2023-03-16T00:41:29"/>
        <d v="2023-12-31T17:20:01"/>
        <d v="2024-01-14T14:04:01"/>
        <d v="2023-11-13T12:48:28"/>
        <d v="2023-08-20T08:31:08"/>
        <d v="2022-05-10T07:54:25"/>
        <d v="2023-05-20T00:46:36"/>
        <d v="2023-04-05T07:46:16"/>
        <d v="2024-12-08T04:59:37"/>
        <d v="2023-11-19T07:37:13"/>
        <d v="2023-10-07T16:21:27"/>
        <d v="2024-02-19T02:27:39"/>
        <d v="2024-03-29T15:41:05"/>
      </sharedItems>
      <fieldGroup par="27" base="4">
        <rangePr groupBy="months" startDate="2021-01-03T03:03:25" endDate="2024-12-31T01:09:44"/>
        <groupItems count="14">
          <s v="&lt;03-01-2021"/>
          <s v="Jan"/>
          <s v="Feb"/>
          <s v="Mar"/>
          <s v="Apr"/>
          <s v="May"/>
          <s v="Jun"/>
          <s v="Jul"/>
          <s v="Aug"/>
          <s v="Sep"/>
          <s v="Oct"/>
          <s v="Nov"/>
          <s v="Dec"/>
          <s v="&gt;31-12-2024"/>
        </groupItems>
      </fieldGroup>
    </cacheField>
    <cacheField name="YEAR" numFmtId="1">
      <sharedItems containsSemiMixedTypes="0" containsString="0" containsNumber="1" containsInteger="1" minValue="2021" maxValue="2024" count="4">
        <n v="2024"/>
        <n v="2023"/>
        <n v="2022"/>
        <n v="2021"/>
      </sharedItems>
    </cacheField>
    <cacheField name="MONTH" numFmtId="164">
      <sharedItems count="12">
        <s v="Jul"/>
        <s v="Jan"/>
        <s v="Dec"/>
        <s v="Nov"/>
        <s v="Apr"/>
        <s v="Aug"/>
        <s v="Feb"/>
        <s v="May"/>
        <s v="Oct"/>
        <s v="Sep"/>
        <s v="Jun"/>
        <s v="Mar"/>
      </sharedItems>
    </cacheField>
    <cacheField name="QUARTER" numFmtId="164">
      <sharedItems count="4">
        <s v="Q3"/>
        <s v="Q1"/>
        <s v="Q4"/>
        <s v="Q2"/>
      </sharedItems>
    </cacheField>
    <cacheField name="CUSTOMER LIFETIME(days)" numFmtId="1">
      <sharedItems containsSemiMixedTypes="0" containsString="0" containsNumber="1" containsInteger="1" minValue="0" maxValue="1120"/>
    </cacheField>
    <cacheField name="ORDER FREQUENCY" numFmtId="0">
      <sharedItems containsSemiMixedTypes="0" containsString="0" containsNumber="1" containsInteger="1" minValue="1" maxValue="9"/>
    </cacheField>
    <cacheField name="ORDER VALUE" numFmtId="165">
      <sharedItems containsSemiMixedTypes="0" containsString="0" containsNumber="1" minValue="4.579999924" maxValue="5416.9899997700004"/>
    </cacheField>
    <cacheField name="average order value" numFmtId="165">
      <sharedItems containsSemiMixedTypes="0" containsString="0" containsNumber="1" minValue="1.144999981" maxValue="601.88777775222229"/>
    </cacheField>
    <cacheField name="CUSTOMER LIFETIME VALUE" numFmtId="165">
      <sharedItems containsSemiMixedTypes="0" containsString="0" containsNumber="1" minValue="4.579999924" maxValue="5416.9899997700004"/>
    </cacheField>
    <cacheField name="CHURNED STATUS" numFmtId="0">
      <sharedItems count="2">
        <s v="ACTIVE"/>
        <s v="CHURNED"/>
      </sharedItems>
    </cacheField>
    <cacheField name="RETENTION STATUS" numFmtId="0">
      <sharedItems count="2">
        <s v="Retained"/>
        <s v="Not Retained"/>
      </sharedItems>
    </cacheField>
    <cacheField name="first_name" numFmtId="0">
      <sharedItems count="280">
        <s v="Timothy"/>
        <s v="Elizabeth"/>
        <s v="Christopher"/>
        <s v="Jimmy"/>
        <s v="Natasha"/>
        <s v="Andrea"/>
        <s v="Keith"/>
        <s v="Joanne"/>
        <s v="Ian"/>
        <s v="David"/>
        <s v="Kimberly"/>
        <s v="Joyce"/>
        <s v="Cheryl"/>
        <s v="Tracy"/>
        <s v="Philip"/>
        <s v="Amanda"/>
        <s v="Megan"/>
        <s v="Julia"/>
        <s v="Jonathan"/>
        <s v="Russell"/>
        <s v="Andrew"/>
        <s v="Jeremy"/>
        <s v="Allison"/>
        <s v="Natalie"/>
        <s v="Becky"/>
        <s v="Angelica"/>
        <s v="Paul"/>
        <s v="Reginald"/>
        <s v="Stephen"/>
        <s v="Richard"/>
        <s v="Sharon"/>
        <s v="Ashley"/>
        <s v="Alexander"/>
        <s v="Makayla"/>
        <s v="Alexis"/>
        <s v="Jessica"/>
        <s v="Brenda"/>
        <s v="Kevin"/>
        <s v="Shawn"/>
        <s v="Robert"/>
        <s v="Jacob"/>
        <s v="Ronald"/>
        <s v="Caleb"/>
        <s v="Jesse"/>
        <s v="Evelyn"/>
        <s v="Roberto"/>
        <s v="Victoria"/>
        <s v="Angela"/>
        <s v="Kristina"/>
        <s v="John"/>
        <s v="Stephanie"/>
        <s v="Tabitha"/>
        <s v="Martin"/>
        <s v="Sarah"/>
        <s v="Christine"/>
        <s v="Donna"/>
        <s v="Raymond"/>
        <s v="Peter"/>
        <s v="Susan"/>
        <s v="Gary"/>
        <s v="Emily"/>
        <s v="Bryan"/>
        <s v="April"/>
        <s v="Michael"/>
        <s v="Carmen"/>
        <s v="Sara"/>
        <s v="Amber"/>
        <s v="Evan"/>
        <s v="Tina"/>
        <s v="Linda"/>
        <s v="Patrick"/>
        <s v="Kenneth"/>
        <s v="Jamie"/>
        <s v="Benjamin"/>
        <s v="Mitchell"/>
        <s v="Destiny"/>
        <s v="Jennifer"/>
        <s v="Mark"/>
        <s v="Samantha"/>
        <s v="Denise"/>
        <s v="Brian"/>
        <s v="William"/>
        <s v="Julie"/>
        <s v="Judith"/>
        <s v="Thomas"/>
        <s v="Melissa"/>
        <s v="Mary"/>
        <s v="Joseph"/>
        <s v="James"/>
        <s v="Brianna"/>
        <s v="Michelle"/>
        <s v="Steven"/>
        <s v="Matthew"/>
        <s v="Bradley"/>
        <s v="Donald"/>
        <s v="Jaclyn"/>
        <s v="Alan"/>
        <s v="Kristen"/>
        <s v="Veronica"/>
        <s v="Michele"/>
        <s v="Brett"/>
        <s v="Anthony"/>
        <s v="Juan"/>
        <s v="Todd"/>
        <s v="Barbara"/>
        <s v="Sandra"/>
        <s v="Joshua"/>
        <s v="Victor"/>
        <s v="Jeffrey"/>
        <s v="Sherri"/>
        <s v="Shannon"/>
        <s v="Olivia"/>
        <s v="Gabriela"/>
        <s v="Deborah"/>
        <s v="Daniel"/>
        <s v="Larry"/>
        <s v="Devin"/>
        <s v="Chris"/>
        <s v="Patricia"/>
        <s v="Kelsey"/>
        <s v="Pamela"/>
        <s v="Joan"/>
        <s v="Erica"/>
        <s v="George"/>
        <s v="Jeffery"/>
        <s v="Brittney"/>
        <s v="Colin"/>
        <s v="Amy"/>
        <s v="Jenny"/>
        <s v="Tara"/>
        <s v="Alexa"/>
        <s v="Desiree"/>
        <s v="Scott"/>
        <s v="Nicole"/>
        <s v="Leonard"/>
        <s v="Tanya"/>
        <s v="Ashlee"/>
        <s v="Anna"/>
        <s v="Jerry"/>
        <s v="Beverly"/>
        <s v="Karen"/>
        <s v="Jeremiah"/>
        <s v="Lorraine"/>
        <s v="Marvin"/>
        <s v="Molly"/>
        <s v="Eric"/>
        <s v="Gregory"/>
        <s v="Travis"/>
        <s v="Mario"/>
        <s v="Janet"/>
        <s v="Sheri"/>
        <s v="Darren"/>
        <s v="Cynthia"/>
        <s v="Jose"/>
        <s v="Jermaine"/>
        <s v="Abigail"/>
        <s v="Jordan"/>
        <s v="Lisa"/>
        <s v="Lindsay"/>
        <s v="Chelsea"/>
        <s v="Theresa"/>
        <s v="Brandon"/>
        <s v="Danielle"/>
        <s v="Samuel"/>
        <s v="Dustin"/>
        <s v="Katie"/>
        <s v="Taylor"/>
        <s v="Rebecca"/>
        <s v="Hunter"/>
        <s v="Diane"/>
        <s v="Max"/>
        <s v="Jeanette"/>
        <s v="Joel"/>
        <s v="Heather"/>
        <s v="Parker"/>
        <s v="Ernest"/>
        <s v="Duane"/>
        <s v="Jack"/>
        <s v="Jocelyn"/>
        <s v="Jenna"/>
        <s v="Lauren"/>
        <s v="Malik"/>
        <s v="Mathew"/>
        <s v="Jorge"/>
        <s v="Darlene"/>
        <s v="Robin"/>
        <s v="Billy"/>
        <s v="Jason"/>
        <s v="Frank"/>
        <s v="Traci"/>
        <s v="Ethan"/>
        <s v="Preston"/>
        <s v="Carol"/>
        <s v="Rita"/>
        <s v="Adam"/>
        <s v="Tony"/>
        <s v="Tammy"/>
        <s v="Vanessa"/>
        <s v="Justin"/>
        <s v="Nicholas"/>
        <s v="Holly"/>
        <s v="Cassandra"/>
        <s v="Karl"/>
        <s v="Cassie"/>
        <s v="Summer"/>
        <s v="Blake"/>
        <s v="Kathleen"/>
        <s v="Kristin"/>
        <s v="Jillian"/>
        <s v="Lindsey"/>
        <s v="Colleen"/>
        <s v="Teresa"/>
        <s v="Emma"/>
        <s v="Joanna"/>
        <s v="Phillip"/>
        <s v="Christian"/>
        <s v="Dawn"/>
        <s v="Hannah"/>
        <s v="Charles"/>
        <s v="Laura"/>
        <s v="Lacey"/>
        <s v="Hayley"/>
        <s v="Troy"/>
        <s v="Carlos"/>
        <s v="Deanna"/>
        <s v="Penny"/>
        <s v="Meagan"/>
        <s v="Katherine"/>
        <s v="Eddie"/>
        <s v="Gabrielle"/>
        <s v="Omar"/>
        <s v="Lori"/>
        <s v="Kelly"/>
        <s v="Kathryn"/>
        <s v="Jacqueline"/>
        <s v="Dana"/>
        <s v="Ryan"/>
        <s v="Nathan"/>
        <s v="Gabriel"/>
        <s v="Leslie"/>
        <s v="Brandy"/>
        <s v="Franklin"/>
        <s v="Christina"/>
        <s v="Derek"/>
        <s v="Rachel"/>
        <s v="Tiffany"/>
        <s v="Sierra"/>
        <s v="Tyler"/>
        <s v="Jared"/>
        <s v="Dylan"/>
        <s v="Bonnie"/>
        <s v="Yvonne"/>
        <s v="Joy"/>
        <s v="Ellen"/>
        <s v="Courtney"/>
        <s v="Jackie"/>
        <s v="Danny"/>
        <s v="Brittany"/>
        <s v="Douglas"/>
        <s v="Kari"/>
        <s v="Nathaniel"/>
        <s v="Shane"/>
        <s v="Maria"/>
        <s v="Corey"/>
        <s v="Zachary"/>
        <s v="Kim"/>
        <s v="Casey"/>
        <s v="Sherry"/>
        <s v="Edward"/>
        <s v="Mandy"/>
        <s v="Garrett"/>
        <s v="Austin"/>
        <s v="Erika"/>
        <s v="Sonya"/>
        <s v="Diana"/>
        <s v="Walter"/>
        <s v="Gloria"/>
        <s v="Autumn"/>
        <s v="Alyssa"/>
        <s v="Vickie"/>
      </sharedItems>
    </cacheField>
    <cacheField name="last_name" numFmtId="0">
      <sharedItems/>
    </cacheField>
    <cacheField name="email" numFmtId="0">
      <sharedItems/>
    </cacheField>
    <cacheField name="age" numFmtId="0">
      <sharedItems containsSemiMixedTypes="0" containsString="0" containsNumber="1" containsInteger="1" minValue="12" maxValue="70"/>
    </cacheField>
    <cacheField name="gender" numFmtId="0">
      <sharedItems/>
    </cacheField>
    <cacheField name="street_address" numFmtId="0">
      <sharedItems/>
    </cacheField>
    <cacheField name="postal_code" numFmtId="0">
      <sharedItems containsMixedTypes="1" containsNumber="1" containsInteger="1" minValue="7003" maxValue="223865"/>
    </cacheField>
    <cacheField name="City" numFmtId="0">
      <sharedItems/>
    </cacheField>
    <cacheField name="country" numFmtId="0">
      <sharedItems/>
    </cacheField>
    <cacheField name="ReferralSource" numFmtId="0">
      <sharedItems/>
    </cacheField>
    <cacheField name="PRODUCT CATEGORY" numFmtId="0">
      <sharedItems/>
    </cacheField>
    <cacheField name="Quarters" numFmtId="0" databaseField="0">
      <fieldGroup base="4">
        <rangePr groupBy="quarters" startDate="2021-01-03T03:03:25" endDate="2024-12-31T01:09:44"/>
        <groupItems count="6">
          <s v="&lt;03-01-2021"/>
          <s v="Qtr1"/>
          <s v="Qtr2"/>
          <s v="Qtr3"/>
          <s v="Qtr4"/>
          <s v="&gt;31-12-2024"/>
        </groupItems>
      </fieldGroup>
    </cacheField>
    <cacheField name="Years" numFmtId="0" databaseField="0">
      <fieldGroup base="4">
        <rangePr groupBy="years" startDate="2021-01-03T03:03:25" endDate="2024-12-31T01:09:44"/>
        <groupItems count="6">
          <s v="&lt;03-01-2021"/>
          <s v="2021"/>
          <s v="2022"/>
          <s v="2023"/>
          <s v="2024"/>
          <s v="&gt;31-12-2024"/>
        </groupItems>
      </fieldGroup>
    </cacheField>
    <cacheField name="Quarters2" numFmtId="0" databaseField="0">
      <fieldGroup base="3">
        <rangePr groupBy="quarters" startDate="2021-01-03T03:03:25" endDate="2024-12-31T01:09:44"/>
        <groupItems count="6">
          <s v="&lt;03-01-2021"/>
          <s v="Qtr1"/>
          <s v="Qtr2"/>
          <s v="Qtr3"/>
          <s v="Qtr4"/>
          <s v="&gt;31-12-2024"/>
        </groupItems>
      </fieldGroup>
    </cacheField>
    <cacheField name="Years2" numFmtId="0" databaseField="0">
      <fieldGroup base="3">
        <rangePr groupBy="years" startDate="2021-01-03T03:03:25" endDate="2024-12-31T01:09:44"/>
        <groupItems count="6">
          <s v="&lt;03-01-2021"/>
          <s v="2021"/>
          <s v="2022"/>
          <s v="2023"/>
          <s v="2024"/>
          <s v="&gt;31-1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54">
  <r>
    <x v="0"/>
    <n v="49.989999771000001"/>
    <n v="3"/>
    <x v="0"/>
    <x v="0"/>
    <x v="0"/>
    <x v="0"/>
    <x v="0"/>
    <n v="183"/>
    <n v="3"/>
    <n v="49.989999771000001"/>
    <n v="16.663333257000001"/>
    <n v="49.989999771000001"/>
    <x v="0"/>
    <x v="0"/>
    <x v="0"/>
    <s v="Bush"/>
    <s v="timothybush@example.net"/>
    <n v="65"/>
    <s v="M"/>
    <s v="87620 Johnson Hills"/>
    <s v="69917-400"/>
    <s v="Birmingham"/>
    <s v="England"/>
    <s v="Google"/>
    <s v="Accessories"/>
  </r>
  <r>
    <x v="1"/>
    <n v="54.950000760000002"/>
    <n v="4"/>
    <x v="1"/>
    <x v="1"/>
    <x v="0"/>
    <x v="1"/>
    <x v="1"/>
    <n v="488"/>
    <n v="4"/>
    <n v="54.950000760000002"/>
    <n v="13.73750019"/>
    <n v="54.950000760000002"/>
    <x v="1"/>
    <x v="0"/>
    <x v="1"/>
    <s v="Martinez"/>
    <s v="elizabethmartinez@example.com"/>
    <n v="34"/>
    <s v="F"/>
    <s v="1705 Nielsen Land"/>
    <s v="69917-400"/>
    <s v="Birmingham"/>
    <s v="England"/>
    <s v="Direct"/>
    <s v="Accessories"/>
  </r>
  <r>
    <x v="2"/>
    <n v="55"/>
    <n v="2"/>
    <x v="2"/>
    <x v="2"/>
    <x v="1"/>
    <x v="2"/>
    <x v="2"/>
    <n v="184"/>
    <n v="2"/>
    <n v="55"/>
    <n v="27.5"/>
    <n v="55"/>
    <x v="1"/>
    <x v="0"/>
    <x v="2"/>
    <s v="Mendoza"/>
    <s v="christophermendoza@example.net"/>
    <n v="13"/>
    <s v="M"/>
    <s v="125 Turner Isle Apt. 264"/>
    <s v="69917-400"/>
    <s v="Birmingham"/>
    <s v="England"/>
    <s v="Direct"/>
    <s v="Accessories"/>
  </r>
  <r>
    <x v="3"/>
    <n v="32"/>
    <n v="3"/>
    <x v="3"/>
    <x v="3"/>
    <x v="1"/>
    <x v="3"/>
    <x v="2"/>
    <n v="93"/>
    <n v="3"/>
    <n v="32"/>
    <n v="10.666666666666666"/>
    <n v="32"/>
    <x v="1"/>
    <x v="0"/>
    <x v="3"/>
    <s v="Conner"/>
    <s v="jimmyconner@example.com"/>
    <n v="64"/>
    <s v="M"/>
    <s v="0966 Jose Branch Apt. 008"/>
    <s v="69917-400"/>
    <s v="Birmingham"/>
    <s v="England"/>
    <s v="ReferralSite"/>
    <s v="Accessories"/>
  </r>
  <r>
    <x v="4"/>
    <n v="70.949996949999999"/>
    <n v="5"/>
    <x v="4"/>
    <x v="4"/>
    <x v="0"/>
    <x v="1"/>
    <x v="1"/>
    <n v="123"/>
    <n v="5"/>
    <n v="70.949996949999999"/>
    <n v="14.189999390000001"/>
    <n v="70.949996949999999"/>
    <x v="1"/>
    <x v="0"/>
    <x v="4"/>
    <s v="Wilson"/>
    <s v="natashawilson@example.net"/>
    <n v="25"/>
    <s v="F"/>
    <s v="20798 Phillip Trail Apt. 392"/>
    <s v="69917-400"/>
    <s v="Birmingham"/>
    <s v="England"/>
    <s v="Google"/>
    <s v="Accessories"/>
  </r>
  <r>
    <x v="5"/>
    <n v="31.950000760000002"/>
    <n v="2"/>
    <x v="5"/>
    <x v="5"/>
    <x v="1"/>
    <x v="4"/>
    <x v="3"/>
    <n v="732"/>
    <n v="2"/>
    <n v="31.950000760000002"/>
    <n v="15.975000380000001"/>
    <n v="31.950000760000002"/>
    <x v="1"/>
    <x v="0"/>
    <x v="5"/>
    <s v="Bryant"/>
    <s v="andreabryant@example.org"/>
    <n v="47"/>
    <s v="F"/>
    <s v="622 Sims Field"/>
    <s v="69917-400"/>
    <s v="Birmingham"/>
    <s v="England"/>
    <s v="Twitter"/>
    <s v="Plus"/>
  </r>
  <r>
    <x v="6"/>
    <n v="49.990001679999999"/>
    <n v="4"/>
    <x v="6"/>
    <x v="6"/>
    <x v="0"/>
    <x v="5"/>
    <x v="0"/>
    <n v="1097"/>
    <n v="4"/>
    <n v="49.990001679999999"/>
    <n v="12.49750042"/>
    <n v="49.990001679999999"/>
    <x v="0"/>
    <x v="0"/>
    <x v="6"/>
    <s v="Barnett"/>
    <s v="keithbarnett@example.com"/>
    <n v="64"/>
    <s v="M"/>
    <s v="53908 Amy Fork Apt. 281"/>
    <s v="69940-000"/>
    <s v="Leeds"/>
    <s v="England"/>
    <s v="Direct"/>
    <s v="Plus"/>
  </r>
  <r>
    <x v="7"/>
    <n v="19.989999770000001"/>
    <n v="2"/>
    <x v="7"/>
    <x v="7"/>
    <x v="2"/>
    <x v="2"/>
    <x v="2"/>
    <n v="366"/>
    <n v="2"/>
    <n v="19.989999770000001"/>
    <n v="9.9949998850000004"/>
    <n v="19.989999770000001"/>
    <x v="1"/>
    <x v="0"/>
    <x v="7"/>
    <s v="Mcpherson"/>
    <s v="joannemcpherson@example.com"/>
    <n v="28"/>
    <s v="F"/>
    <s v="53907 John Unions Apt. 099"/>
    <s v="69940-000"/>
    <s v="Leeds"/>
    <s v="England"/>
    <s v="Direct"/>
    <s v="Accessories"/>
  </r>
  <r>
    <x v="8"/>
    <n v="46"/>
    <n v="3"/>
    <x v="8"/>
    <x v="8"/>
    <x v="3"/>
    <x v="6"/>
    <x v="1"/>
    <n v="0"/>
    <n v="3"/>
    <n v="46"/>
    <n v="15.333333333333334"/>
    <n v="46"/>
    <x v="1"/>
    <x v="1"/>
    <x v="8"/>
    <s v="Burke"/>
    <s v="ianburke@example.net"/>
    <n v="52"/>
    <s v="M"/>
    <s v="91902 Andrea Stream Apt. 563"/>
    <s v="69940-000"/>
    <s v="Leeds"/>
    <s v="England"/>
    <s v="Google"/>
    <s v="Accessories"/>
  </r>
  <r>
    <x v="9"/>
    <n v="25"/>
    <n v="2"/>
    <x v="9"/>
    <x v="9"/>
    <x v="1"/>
    <x v="2"/>
    <x v="2"/>
    <n v="0"/>
    <n v="7"/>
    <n v="25"/>
    <n v="12.5"/>
    <n v="25"/>
    <x v="1"/>
    <x v="1"/>
    <x v="9"/>
    <s v="Orozco"/>
    <s v="davidorozco@example.org"/>
    <n v="18"/>
    <s v="M"/>
    <s v="9576 Dominique Run"/>
    <s v="69940-000"/>
    <s v="Leeds"/>
    <s v="England"/>
    <s v="Google"/>
    <s v="Accessories"/>
  </r>
  <r>
    <x v="10"/>
    <n v="63.990001679999999"/>
    <n v="3"/>
    <x v="10"/>
    <x v="10"/>
    <x v="0"/>
    <x v="1"/>
    <x v="1"/>
    <n v="397"/>
    <n v="3"/>
    <n v="63.990001679999999"/>
    <n v="21.330000559999998"/>
    <n v="63.990001679999999"/>
    <x v="1"/>
    <x v="0"/>
    <x v="10"/>
    <s v="Jackson"/>
    <s v="kimberlyjackson@example.net"/>
    <n v="14"/>
    <s v="F"/>
    <s v="331 Lewis Corner"/>
    <s v="69940-000"/>
    <s v="Leeds"/>
    <s v="England"/>
    <s v="Facebook"/>
    <s v="Accessories"/>
  </r>
  <r>
    <x v="11"/>
    <n v="19.5"/>
    <n v="1"/>
    <x v="11"/>
    <x v="11"/>
    <x v="0"/>
    <x v="4"/>
    <x v="3"/>
    <n v="732"/>
    <n v="1"/>
    <n v="19.5"/>
    <n v="19.5"/>
    <n v="19.5"/>
    <x v="0"/>
    <x v="0"/>
    <x v="11"/>
    <s v="Lee"/>
    <s v="joycelee@example.net"/>
    <n v="57"/>
    <s v="F"/>
    <s v="630 Melendez Spurs Apt. 537"/>
    <s v="69940-000"/>
    <s v="Leeds"/>
    <s v="England"/>
    <s v="ReferralSite"/>
    <s v="Accessories"/>
  </r>
  <r>
    <x v="12"/>
    <n v="14.899999619999999"/>
    <n v="2"/>
    <x v="12"/>
    <x v="12"/>
    <x v="1"/>
    <x v="2"/>
    <x v="2"/>
    <n v="0"/>
    <n v="2"/>
    <n v="14.899999619999999"/>
    <n v="7.4499998099999996"/>
    <n v="14.899999619999999"/>
    <x v="1"/>
    <x v="1"/>
    <x v="12"/>
    <s v="Wright"/>
    <s v="cherylwright@example.net"/>
    <n v="43"/>
    <s v="F"/>
    <s v="7287 Thompson Rapid Suite 077"/>
    <s v="69940-000"/>
    <s v="Leeds"/>
    <s v="England"/>
    <s v="Facebook"/>
    <s v="Accessories"/>
  </r>
  <r>
    <x v="13"/>
    <n v="112.26000023"/>
    <n v="6"/>
    <x v="13"/>
    <x v="13"/>
    <x v="0"/>
    <x v="7"/>
    <x v="3"/>
    <n v="1097"/>
    <n v="6"/>
    <n v="112.26000023"/>
    <n v="18.710000038333334"/>
    <n v="112.26000023"/>
    <x v="0"/>
    <x v="0"/>
    <x v="13"/>
    <s v="Hart"/>
    <s v="tracyhart@example.com"/>
    <n v="59"/>
    <s v="F"/>
    <s v="206 Daniel Underpass"/>
    <s v="69940-000"/>
    <s v="Leeds"/>
    <s v="England"/>
    <s v="ReferralSite"/>
    <s v="Swim"/>
  </r>
  <r>
    <x v="14"/>
    <n v="25.200000760000002"/>
    <n v="3"/>
    <x v="14"/>
    <x v="14"/>
    <x v="0"/>
    <x v="1"/>
    <x v="1"/>
    <n v="427"/>
    <n v="3"/>
    <n v="25.200000760000002"/>
    <n v="8.4000002533333333"/>
    <n v="25.200000760000002"/>
    <x v="1"/>
    <x v="0"/>
    <x v="14"/>
    <s v="Martinez"/>
    <s v="philipmartinez@example.org"/>
    <n v="48"/>
    <s v="M"/>
    <s v="348 Thomas Ramp"/>
    <s v="69940-000"/>
    <s v="Leeds"/>
    <s v="England"/>
    <s v="Twitter"/>
    <s v="Swim"/>
  </r>
  <r>
    <x v="15"/>
    <n v="598.95000075999997"/>
    <n v="8"/>
    <x v="15"/>
    <x v="15"/>
    <x v="1"/>
    <x v="2"/>
    <x v="2"/>
    <n v="215"/>
    <n v="8"/>
    <n v="598.95000075999997"/>
    <n v="74.868750094999996"/>
    <n v="598.95000075999997"/>
    <x v="1"/>
    <x v="0"/>
    <x v="15"/>
    <s v="Foster"/>
    <s v="amandafoster@example.org"/>
    <n v="38"/>
    <s v="F"/>
    <s v="17931 Harper Stravenue"/>
    <s v="69970-000"/>
    <s v="Liverpool"/>
    <s v="England"/>
    <s v="Twitter"/>
    <s v="Swim"/>
  </r>
  <r>
    <x v="16"/>
    <n v="49"/>
    <n v="4"/>
    <x v="16"/>
    <x v="16"/>
    <x v="0"/>
    <x v="7"/>
    <x v="3"/>
    <n v="1114"/>
    <n v="4"/>
    <n v="49"/>
    <n v="12.25"/>
    <n v="49"/>
    <x v="0"/>
    <x v="0"/>
    <x v="16"/>
    <s v="Payne"/>
    <s v="meganpayne@example.net"/>
    <n v="52"/>
    <s v="F"/>
    <s v="443 Holly Center"/>
    <s v="69970-000"/>
    <s v="Liverpool"/>
    <s v="England"/>
    <s v="Twitter"/>
    <s v="Swim"/>
  </r>
  <r>
    <x v="17"/>
    <n v="21.350000380000001"/>
    <n v="1"/>
    <x v="17"/>
    <x v="17"/>
    <x v="0"/>
    <x v="1"/>
    <x v="1"/>
    <n v="0"/>
    <n v="1"/>
    <n v="21.350000380000001"/>
    <n v="21.350000380000001"/>
    <n v="21.350000380000001"/>
    <x v="1"/>
    <x v="1"/>
    <x v="17"/>
    <s v="Martinez"/>
    <s v="juliamartinez@example.net"/>
    <n v="29"/>
    <s v="F"/>
    <s v="8484 Kara Spring Suite 938"/>
    <s v="69970-000"/>
    <s v="Liverpool"/>
    <s v="England"/>
    <s v="Facebook"/>
    <s v="Swim"/>
  </r>
  <r>
    <x v="18"/>
    <n v="28"/>
    <n v="1"/>
    <x v="18"/>
    <x v="18"/>
    <x v="0"/>
    <x v="7"/>
    <x v="3"/>
    <n v="122"/>
    <n v="1"/>
    <n v="28"/>
    <n v="28"/>
    <n v="28"/>
    <x v="0"/>
    <x v="0"/>
    <x v="18"/>
    <s v="Smith"/>
    <s v="jonathansmith@example.com"/>
    <n v="62"/>
    <s v="M"/>
    <s v="5720 Murphy Forge"/>
    <s v="69970-000"/>
    <s v="Liverpool"/>
    <s v="England"/>
    <s v="Facebook"/>
    <s v="Swim"/>
  </r>
  <r>
    <x v="19"/>
    <n v="129.8999939"/>
    <n v="2"/>
    <x v="19"/>
    <x v="19"/>
    <x v="0"/>
    <x v="7"/>
    <x v="3"/>
    <n v="1120"/>
    <n v="2"/>
    <n v="129.8999939"/>
    <n v="64.949996949999999"/>
    <n v="129.8999939"/>
    <x v="0"/>
    <x v="0"/>
    <x v="19"/>
    <s v="Cochran"/>
    <s v="russellcochran@example.com"/>
    <n v="66"/>
    <s v="M"/>
    <s v="8130 Fernandez Rue"/>
    <s v="69970-000"/>
    <s v="Liverpool"/>
    <s v="England"/>
    <s v="Direct"/>
    <s v="Swim"/>
  </r>
  <r>
    <x v="20"/>
    <n v="49"/>
    <n v="3"/>
    <x v="20"/>
    <x v="20"/>
    <x v="1"/>
    <x v="8"/>
    <x v="2"/>
    <n v="0"/>
    <n v="3"/>
    <n v="49"/>
    <n v="16.333333333333332"/>
    <n v="49"/>
    <x v="1"/>
    <x v="1"/>
    <x v="20"/>
    <s v="Ortega"/>
    <s v="andrewortega@example.com"/>
    <n v="32"/>
    <s v="M"/>
    <s v="3421 Amy Manor"/>
    <n v="69970"/>
    <s v="Liverpool"/>
    <s v="England"/>
    <s v="Twitter"/>
    <s v="Swim"/>
  </r>
  <r>
    <x v="21"/>
    <n v="28"/>
    <n v="3"/>
    <x v="21"/>
    <x v="21"/>
    <x v="0"/>
    <x v="1"/>
    <x v="1"/>
    <n v="580"/>
    <n v="3"/>
    <n v="28"/>
    <n v="9.3333333333333339"/>
    <n v="28"/>
    <x v="1"/>
    <x v="0"/>
    <x v="21"/>
    <s v="Mitchell"/>
    <s v="jeremymitchell@example.com"/>
    <n v="70"/>
    <s v="M"/>
    <s v="617 James Streets"/>
    <s v="69970-000"/>
    <s v="Liverpool"/>
    <s v="England"/>
    <s v="Twitter"/>
    <s v="Active"/>
  </r>
  <r>
    <x v="22"/>
    <n v="89"/>
    <n v="3"/>
    <x v="22"/>
    <x v="22"/>
    <x v="1"/>
    <x v="2"/>
    <x v="2"/>
    <n v="366"/>
    <n v="3"/>
    <n v="89"/>
    <n v="29.666666666666668"/>
    <n v="89"/>
    <x v="1"/>
    <x v="0"/>
    <x v="22"/>
    <s v="Ford"/>
    <s v="allisonford@example.net"/>
    <n v="20"/>
    <s v="F"/>
    <s v="1781 Tamara Hills Apt. 091"/>
    <n v="69970"/>
    <s v="Liverpool"/>
    <s v="England"/>
    <s v="ReferralSite"/>
    <s v="Active"/>
  </r>
  <r>
    <x v="23"/>
    <n v="85"/>
    <n v="3"/>
    <x v="23"/>
    <x v="23"/>
    <x v="0"/>
    <x v="1"/>
    <x v="1"/>
    <n v="1006"/>
    <n v="3"/>
    <n v="85"/>
    <n v="28.333333333333332"/>
    <n v="85"/>
    <x v="1"/>
    <x v="0"/>
    <x v="23"/>
    <s v="Thomas"/>
    <s v="nataliethomas@example.org"/>
    <n v="35"/>
    <s v="F"/>
    <s v="13732 Nicole Skyway Suite 711"/>
    <s v="69970-000"/>
    <s v="Liverpool"/>
    <s v="England"/>
    <s v="Direct"/>
    <s v="Socks &amp; Hosiery"/>
  </r>
  <r>
    <x v="24"/>
    <n v="43.979999540000001"/>
    <n v="3"/>
    <x v="24"/>
    <x v="24"/>
    <x v="3"/>
    <x v="3"/>
    <x v="2"/>
    <n v="0"/>
    <n v="3"/>
    <n v="43.979999540000001"/>
    <n v="14.659999846666667"/>
    <n v="43.979999540000001"/>
    <x v="1"/>
    <x v="1"/>
    <x v="24"/>
    <s v="Davis"/>
    <s v="beckydavis@example.org"/>
    <n v="36"/>
    <s v="F"/>
    <s v="7901 Lee Neck"/>
    <s v="69970-000"/>
    <s v="Liverpool"/>
    <s v="England"/>
    <s v="Twitter"/>
    <s v="Swim"/>
  </r>
  <r>
    <x v="25"/>
    <n v="267.24999809000002"/>
    <n v="4"/>
    <x v="25"/>
    <x v="25"/>
    <x v="1"/>
    <x v="8"/>
    <x v="2"/>
    <n v="250"/>
    <n v="4"/>
    <n v="267.24999809000002"/>
    <n v="66.812499522500005"/>
    <n v="267.24999809000002"/>
    <x v="1"/>
    <x v="0"/>
    <x v="25"/>
    <s v="Adams"/>
    <s v="angelicaadams@example.net"/>
    <n v="39"/>
    <s v="F"/>
    <s v="34208 Montgomery Fords"/>
    <s v="69970-000"/>
    <s v="Liverpool"/>
    <s v="England"/>
    <s v="Direct"/>
    <s v="Active"/>
  </r>
  <r>
    <x v="26"/>
    <n v="20"/>
    <n v="1"/>
    <x v="26"/>
    <x v="26"/>
    <x v="1"/>
    <x v="8"/>
    <x v="2"/>
    <n v="0"/>
    <n v="1"/>
    <n v="20"/>
    <n v="20"/>
    <n v="20"/>
    <x v="1"/>
    <x v="1"/>
    <x v="26"/>
    <s v="Byrd"/>
    <s v="paulbyrd@example.com"/>
    <n v="21"/>
    <s v="M"/>
    <s v="99180 Manning Wall"/>
    <s v="69970-000"/>
    <s v="Liverpool"/>
    <s v="England"/>
    <s v="ReferralSite"/>
    <s v="Active"/>
  </r>
  <r>
    <x v="27"/>
    <n v="39.990001679999999"/>
    <n v="1"/>
    <x v="27"/>
    <x v="27"/>
    <x v="1"/>
    <x v="1"/>
    <x v="1"/>
    <n v="0"/>
    <n v="1"/>
    <n v="39.990001679999999"/>
    <n v="39.990001679999999"/>
    <n v="39.990001679999999"/>
    <x v="1"/>
    <x v="1"/>
    <x v="27"/>
    <s v="Zimmerman"/>
    <s v="reginaldzimmerman@example.com"/>
    <n v="68"/>
    <s v="M"/>
    <s v="402 Richard Way"/>
    <s v="69970-000"/>
    <s v="Liverpool"/>
    <s v="England"/>
    <s v="ReferralSite"/>
    <s v="Active"/>
  </r>
  <r>
    <x v="28"/>
    <n v="80.979999539999994"/>
    <n v="2"/>
    <x v="28"/>
    <x v="28"/>
    <x v="3"/>
    <x v="2"/>
    <x v="2"/>
    <n v="5"/>
    <n v="2"/>
    <n v="80.979999539999994"/>
    <n v="40.489999769999997"/>
    <n v="80.979999539999994"/>
    <x v="1"/>
    <x v="0"/>
    <x v="28"/>
    <s v="West"/>
    <s v="stephenwest@example.com"/>
    <n v="51"/>
    <s v="M"/>
    <s v="60274 Wilson Square Suite 866"/>
    <s v="69970-000"/>
    <s v="Liverpool"/>
    <s v="England"/>
    <s v="Google"/>
    <s v="Active"/>
  </r>
  <r>
    <x v="29"/>
    <n v="81.269996640000002"/>
    <n v="2"/>
    <x v="29"/>
    <x v="29"/>
    <x v="1"/>
    <x v="6"/>
    <x v="1"/>
    <n v="0"/>
    <n v="2"/>
    <n v="81.269996640000002"/>
    <n v="40.634998320000001"/>
    <n v="81.269996640000002"/>
    <x v="1"/>
    <x v="1"/>
    <x v="29"/>
    <s v="Ramirez"/>
    <s v="richardramirez@example.com"/>
    <n v="67"/>
    <s v="M"/>
    <s v="64678 Matthew Ferry Apt. 276"/>
    <s v="69970-000"/>
    <s v="Liverpool"/>
    <s v="England"/>
    <s v="Direct"/>
    <s v="Active"/>
  </r>
  <r>
    <x v="30"/>
    <n v="16.989999770000001"/>
    <n v="3"/>
    <x v="30"/>
    <x v="30"/>
    <x v="1"/>
    <x v="7"/>
    <x v="3"/>
    <n v="0"/>
    <n v="3"/>
    <n v="16.989999770000001"/>
    <n v="5.6633332566666672"/>
    <n v="16.989999770000001"/>
    <x v="1"/>
    <x v="1"/>
    <x v="30"/>
    <s v="Jackson"/>
    <s v="sharonjackson@example.net"/>
    <n v="55"/>
    <s v="F"/>
    <s v="08738 Thomas Lights"/>
    <s v="494-0001"/>
    <s v="Cardiff"/>
    <s v="Wales"/>
    <s v="Twitter"/>
    <s v="Active"/>
  </r>
  <r>
    <x v="31"/>
    <n v="45.979999540000001"/>
    <n v="4"/>
    <x v="31"/>
    <x v="31"/>
    <x v="1"/>
    <x v="4"/>
    <x v="3"/>
    <n v="0"/>
    <n v="4"/>
    <n v="45.979999540000001"/>
    <n v="11.494999885"/>
    <n v="45.979999540000001"/>
    <x v="1"/>
    <x v="1"/>
    <x v="31"/>
    <s v="Evans"/>
    <s v="ashleyevans@example.com"/>
    <n v="41"/>
    <s v="F"/>
    <s v="3403 Powell Extensions"/>
    <s v="494-0001"/>
    <s v="Cardiff"/>
    <s v="Wales"/>
    <s v="Facebook"/>
    <s v="Active"/>
  </r>
  <r>
    <x v="32"/>
    <n v="28"/>
    <n v="5"/>
    <x v="32"/>
    <x v="32"/>
    <x v="2"/>
    <x v="1"/>
    <x v="1"/>
    <n v="0"/>
    <n v="5"/>
    <n v="28"/>
    <n v="5.6"/>
    <n v="28"/>
    <x v="1"/>
    <x v="1"/>
    <x v="32"/>
    <s v="Ramirez"/>
    <s v="alexanderramirez@example.net"/>
    <n v="26"/>
    <s v="M"/>
    <s v="5823 Nelson Creek"/>
    <s v="493-0001"/>
    <s v="Cardiff"/>
    <s v="Wales"/>
    <s v="ReferralSite"/>
    <s v="Active"/>
  </r>
  <r>
    <x v="33"/>
    <n v="17.5"/>
    <n v="6"/>
    <x v="33"/>
    <x v="33"/>
    <x v="1"/>
    <x v="8"/>
    <x v="2"/>
    <n v="731"/>
    <n v="6"/>
    <n v="17.5"/>
    <n v="2.9166666666666665"/>
    <n v="17.5"/>
    <x v="1"/>
    <x v="0"/>
    <x v="33"/>
    <s v="Martin"/>
    <s v="makaylamartin@example.net"/>
    <n v="54"/>
    <s v="F"/>
    <s v="2968 Gomez Tunnel"/>
    <s v="493-0001"/>
    <s v="Cardiff"/>
    <s v="Wales"/>
    <s v="Google"/>
    <s v="Active"/>
  </r>
  <r>
    <x v="34"/>
    <n v="21.350000380000001"/>
    <n v="7"/>
    <x v="34"/>
    <x v="34"/>
    <x v="0"/>
    <x v="1"/>
    <x v="1"/>
    <n v="731"/>
    <n v="7"/>
    <n v="21.350000380000001"/>
    <n v="3.0500000542857144"/>
    <n v="21.350000380000001"/>
    <x v="1"/>
    <x v="0"/>
    <x v="34"/>
    <s v="Curtis"/>
    <s v="alexiscurtis@example.com"/>
    <n v="20"/>
    <s v="F"/>
    <s v="74893 Oconnor Locks"/>
    <s v="452-0961"/>
    <s v="Cardiff"/>
    <s v="Wales"/>
    <s v="Facebook"/>
    <s v="Active"/>
  </r>
  <r>
    <x v="35"/>
    <n v="800"/>
    <n v="8"/>
    <x v="35"/>
    <x v="35"/>
    <x v="0"/>
    <x v="0"/>
    <x v="0"/>
    <n v="732"/>
    <n v="8"/>
    <n v="800"/>
    <n v="100"/>
    <n v="800"/>
    <x v="0"/>
    <x v="0"/>
    <x v="35"/>
    <s v="Parks"/>
    <s v="jessicaparks@example.com"/>
    <n v="33"/>
    <s v="F"/>
    <s v="5723 Perez Terrace Apt. 419"/>
    <s v="452-0961"/>
    <s v="Cardiff"/>
    <s v="Wales"/>
    <s v="Google"/>
    <s v="Socks"/>
  </r>
  <r>
    <x v="36"/>
    <n v="50"/>
    <n v="2"/>
    <x v="36"/>
    <x v="36"/>
    <x v="3"/>
    <x v="2"/>
    <x v="2"/>
    <n v="0"/>
    <n v="2"/>
    <n v="50"/>
    <n v="25"/>
    <n v="50"/>
    <x v="1"/>
    <x v="1"/>
    <x v="36"/>
    <s v="Velazquez"/>
    <s v="brendavelazquez@example.org"/>
    <n v="59"/>
    <s v="F"/>
    <s v="008 Robbins Light Suite 477"/>
    <s v="478-0046"/>
    <s v="Cardiff"/>
    <s v="Wales"/>
    <s v="Facebook"/>
    <s v="Socks"/>
  </r>
  <r>
    <x v="37"/>
    <n v="1034.99000168"/>
    <n v="9"/>
    <x v="37"/>
    <x v="37"/>
    <x v="0"/>
    <x v="5"/>
    <x v="0"/>
    <n v="732"/>
    <n v="9"/>
    <n v="1034.99000168"/>
    <n v="114.99888907555555"/>
    <n v="1034.99000168"/>
    <x v="0"/>
    <x v="0"/>
    <x v="37"/>
    <s v="Brown"/>
    <s v="kevinbrown@example.com"/>
    <n v="59"/>
    <s v="M"/>
    <s v="327 Leonard Rue"/>
    <s v="478-0046"/>
    <s v="Cardiff"/>
    <s v="Wales"/>
    <s v="ReferralSite"/>
    <s v="Socks"/>
  </r>
  <r>
    <x v="38"/>
    <n v="69.989997860000003"/>
    <n v="6"/>
    <x v="38"/>
    <x v="38"/>
    <x v="1"/>
    <x v="2"/>
    <x v="2"/>
    <n v="335"/>
    <n v="6"/>
    <n v="69.989997860000003"/>
    <n v="11.664999643333333"/>
    <n v="69.989997860000003"/>
    <x v="1"/>
    <x v="0"/>
    <x v="38"/>
    <s v="Flores"/>
    <s v="shawnflores@example.net"/>
    <n v="32"/>
    <s v="M"/>
    <s v="51842 Kayla Lights Apt. 307"/>
    <s v="478-0046"/>
    <s v="Cardiff"/>
    <s v="Wales"/>
    <s v="Direct"/>
    <s v="Swim"/>
  </r>
  <r>
    <x v="39"/>
    <n v="11.989999770000001"/>
    <n v="5"/>
    <x v="39"/>
    <x v="39"/>
    <x v="1"/>
    <x v="8"/>
    <x v="2"/>
    <n v="0"/>
    <n v="5"/>
    <n v="11.989999770000001"/>
    <n v="2.3979999540000003"/>
    <n v="11.989999770000001"/>
    <x v="1"/>
    <x v="1"/>
    <x v="39"/>
    <s v="Bautista"/>
    <s v="robertbautista@example.com"/>
    <n v="12"/>
    <s v="M"/>
    <s v="8376 Jacqueline Motorway"/>
    <s v="455-0028"/>
    <s v="Cardiff"/>
    <s v="Wales"/>
    <s v="Twitter"/>
    <s v="Dresses"/>
  </r>
  <r>
    <x v="40"/>
    <n v="54.950000760000002"/>
    <n v="4"/>
    <x v="40"/>
    <x v="40"/>
    <x v="2"/>
    <x v="9"/>
    <x v="0"/>
    <n v="213"/>
    <n v="4"/>
    <n v="54.950000760000002"/>
    <n v="13.73750019"/>
    <n v="54.950000760000002"/>
    <x v="1"/>
    <x v="0"/>
    <x v="40"/>
    <s v="Baird"/>
    <s v="jacobbaird@example.org"/>
    <n v="23"/>
    <s v="M"/>
    <s v="9684 Becker Knoll Suite 954"/>
    <s v="455-0028"/>
    <s v="Cardiff"/>
    <s v="Wales"/>
    <s v="Twitter"/>
    <s v="Dresses"/>
  </r>
  <r>
    <x v="41"/>
    <n v="55.950000760000002"/>
    <n v="3"/>
    <x v="41"/>
    <x v="41"/>
    <x v="1"/>
    <x v="3"/>
    <x v="2"/>
    <n v="0"/>
    <n v="3"/>
    <n v="55.950000760000002"/>
    <n v="18.650000253333335"/>
    <n v="55.950000760000002"/>
    <x v="1"/>
    <x v="1"/>
    <x v="41"/>
    <s v="Moon"/>
    <s v="ronaldmoon@example.org"/>
    <n v="17"/>
    <s v="M"/>
    <s v="6713 Wesley Avenue Suite 795"/>
    <s v="455-0028"/>
    <s v="Cardiff"/>
    <s v="Wales"/>
    <s v="Google"/>
    <s v="Dresses"/>
  </r>
  <r>
    <x v="42"/>
    <n v="22"/>
    <n v="2"/>
    <x v="42"/>
    <x v="42"/>
    <x v="0"/>
    <x v="1"/>
    <x v="1"/>
    <n v="0"/>
    <n v="2"/>
    <n v="22"/>
    <n v="11"/>
    <n v="22"/>
    <x v="1"/>
    <x v="1"/>
    <x v="42"/>
    <s v="Blevins"/>
    <s v="calebblevins@example.org"/>
    <n v="45"/>
    <s v="M"/>
    <s v="2349 Jordan Turnpike Apt. 477"/>
    <s v="476-0015"/>
    <s v="Cardiff"/>
    <s v="Wales"/>
    <s v="Google"/>
    <s v="Dresses"/>
  </r>
  <r>
    <x v="43"/>
    <n v="84.880000113999998"/>
    <n v="4"/>
    <x v="43"/>
    <x v="43"/>
    <x v="0"/>
    <x v="10"/>
    <x v="3"/>
    <n v="153"/>
    <n v="4"/>
    <n v="84.880000113999998"/>
    <n v="21.220000028499999"/>
    <n v="84.880000113999998"/>
    <x v="0"/>
    <x v="0"/>
    <x v="43"/>
    <s v="Patterson"/>
    <s v="jessepatterson@example.com"/>
    <n v="51"/>
    <s v="M"/>
    <s v="528 Ware Court Suite 981"/>
    <s v="476-0015"/>
    <s v="Cardiff"/>
    <s v="Wales"/>
    <s v="Twitter"/>
    <s v="Dresses"/>
  </r>
  <r>
    <x v="44"/>
    <n v="40"/>
    <n v="5"/>
    <x v="44"/>
    <x v="44"/>
    <x v="1"/>
    <x v="4"/>
    <x v="3"/>
    <n v="731"/>
    <n v="5"/>
    <n v="40"/>
    <n v="8"/>
    <n v="40"/>
    <x v="1"/>
    <x v="0"/>
    <x v="7"/>
    <s v="Jones"/>
    <s v="joannejones@example.org"/>
    <n v="36"/>
    <s v="F"/>
    <s v="22933 Cortez Point Apt. 758"/>
    <s v="478-0001"/>
    <s v="Cardiff"/>
    <s v="Wales"/>
    <s v="Google"/>
    <s v="Pants &amp; Capris"/>
  </r>
  <r>
    <x v="45"/>
    <n v="5416.9899997700004"/>
    <n v="9"/>
    <x v="45"/>
    <x v="45"/>
    <x v="1"/>
    <x v="5"/>
    <x v="0"/>
    <n v="366"/>
    <n v="9"/>
    <n v="5416.9899997700004"/>
    <n v="601.88777775222229"/>
    <n v="5416.9899997700004"/>
    <x v="1"/>
    <x v="0"/>
    <x v="44"/>
    <s v="Johnson"/>
    <s v="evelynjohnson@example.com"/>
    <n v="31"/>
    <s v="F"/>
    <s v="98462 Rachel Meadow"/>
    <s v="476-0005"/>
    <s v="Cardiff"/>
    <s v="Wales"/>
    <s v="Facebook"/>
    <s v="Pants &amp; Capris"/>
  </r>
  <r>
    <x v="46"/>
    <n v="85"/>
    <n v="6"/>
    <x v="46"/>
    <x v="46"/>
    <x v="1"/>
    <x v="5"/>
    <x v="0"/>
    <n v="731"/>
    <n v="6"/>
    <n v="85"/>
    <n v="14.166666666666666"/>
    <n v="85"/>
    <x v="1"/>
    <x v="0"/>
    <x v="45"/>
    <s v="Odonnell"/>
    <s v="robertoodonnell@example.org"/>
    <n v="26"/>
    <s v="M"/>
    <s v="346 Melanie Fork"/>
    <s v="476-0005"/>
    <s v="Newport"/>
    <s v="Wales"/>
    <s v="Google"/>
    <s v="Socks &amp; Hosiery"/>
  </r>
  <r>
    <x v="47"/>
    <n v="79.989997860000003"/>
    <n v="2"/>
    <x v="47"/>
    <x v="47"/>
    <x v="1"/>
    <x v="11"/>
    <x v="1"/>
    <n v="366"/>
    <n v="2"/>
    <n v="79.989997860000003"/>
    <n v="39.994998930000001"/>
    <n v="79.989997860000003"/>
    <x v="1"/>
    <x v="0"/>
    <x v="46"/>
    <s v="Ibarra"/>
    <s v="victoriaibarra@example.net"/>
    <n v="31"/>
    <s v="F"/>
    <s v="3677 Banks Plains Apt. 139"/>
    <s v="476-0005"/>
    <s v="Newport"/>
    <s v="Wales"/>
    <s v="Google"/>
    <s v="Accessories"/>
  </r>
  <r>
    <x v="48"/>
    <n v="129.93999862000001"/>
    <n v="2"/>
    <x v="48"/>
    <x v="48"/>
    <x v="0"/>
    <x v="1"/>
    <x v="1"/>
    <n v="275"/>
    <n v="2"/>
    <n v="129.93999862000001"/>
    <n v="64.969999310000006"/>
    <n v="129.93999862000001"/>
    <x v="1"/>
    <x v="0"/>
    <x v="47"/>
    <s v="Robinson"/>
    <s v="angelarobinson@example.org"/>
    <n v="16"/>
    <s v="F"/>
    <s v="47243 Spencer Inlet"/>
    <s v="476-0005"/>
    <s v="Newport"/>
    <s v="Wales"/>
    <s v="Twitter"/>
    <s v="Accessories"/>
  </r>
  <r>
    <x v="49"/>
    <n v="79.989997860000003"/>
    <n v="1"/>
    <x v="49"/>
    <x v="49"/>
    <x v="1"/>
    <x v="3"/>
    <x v="2"/>
    <n v="0"/>
    <n v="1"/>
    <n v="79.989997860000003"/>
    <n v="79.989997860000003"/>
    <n v="79.989997860000003"/>
    <x v="1"/>
    <x v="1"/>
    <x v="48"/>
    <s v="Kaufman"/>
    <s v="kristinakaufman@example.net"/>
    <n v="66"/>
    <s v="F"/>
    <s v="39547 Myers Place Suite 165"/>
    <s v="476-0005"/>
    <s v="Newport"/>
    <s v="Wales"/>
    <s v="Direct"/>
    <s v="Accessories"/>
  </r>
  <r>
    <x v="50"/>
    <n v="19.950000760000002"/>
    <n v="1"/>
    <x v="50"/>
    <x v="50"/>
    <x v="2"/>
    <x v="2"/>
    <x v="2"/>
    <n v="154"/>
    <n v="1"/>
    <n v="19.950000760000002"/>
    <n v="19.950000760000002"/>
    <n v="19.950000760000002"/>
    <x v="1"/>
    <x v="0"/>
    <x v="49"/>
    <s v="Bailey"/>
    <s v="johnbailey@example.com"/>
    <n v="68"/>
    <s v="M"/>
    <s v="2011 Teresa Gardens"/>
    <s v="476-0005"/>
    <s v="Newport"/>
    <s v="Wales"/>
    <s v="Facebook"/>
    <s v="Accessories"/>
  </r>
  <r>
    <x v="51"/>
    <n v="6.25"/>
    <n v="1"/>
    <x v="51"/>
    <x v="51"/>
    <x v="0"/>
    <x v="11"/>
    <x v="1"/>
    <n v="367"/>
    <n v="1"/>
    <n v="6.25"/>
    <n v="6.25"/>
    <n v="6.25"/>
    <x v="1"/>
    <x v="0"/>
    <x v="49"/>
    <s v="Klein"/>
    <s v="johnklein@example.org"/>
    <n v="57"/>
    <s v="M"/>
    <s v="180 Parks Road"/>
    <s v="476-0005"/>
    <s v="Newport"/>
    <s v="Wales"/>
    <s v="Twitter"/>
    <s v="Accessories"/>
  </r>
  <r>
    <x v="52"/>
    <n v="70.949996949999999"/>
    <n v="1"/>
    <x v="52"/>
    <x v="52"/>
    <x v="1"/>
    <x v="5"/>
    <x v="0"/>
    <n v="731"/>
    <n v="1"/>
    <n v="70.949996949999999"/>
    <n v="70.949996949999999"/>
    <n v="70.949996949999999"/>
    <x v="1"/>
    <x v="0"/>
    <x v="29"/>
    <s v="Callahan"/>
    <s v="richardcallahan@example.com"/>
    <n v="56"/>
    <s v="M"/>
    <s v="295 Kelly Gateway"/>
    <s v="476-0005"/>
    <s v="Newport"/>
    <s v="Wales"/>
    <s v="Direct"/>
    <s v="Socks"/>
  </r>
  <r>
    <x v="53"/>
    <n v="24.989999770000001"/>
    <n v="1"/>
    <x v="53"/>
    <x v="53"/>
    <x v="0"/>
    <x v="5"/>
    <x v="0"/>
    <n v="671"/>
    <n v="1"/>
    <n v="24.989999770000001"/>
    <n v="24.989999770000001"/>
    <n v="24.989999770000001"/>
    <x v="0"/>
    <x v="0"/>
    <x v="50"/>
    <s v="Roberts"/>
    <s v="stephanieroberts@example.org"/>
    <n v="69"/>
    <s v="F"/>
    <s v="4936 Rodriguez Square Apt. 369"/>
    <s v="476-0005"/>
    <s v="Newport"/>
    <s v="Wales"/>
    <s v="Google"/>
    <s v="Fashion Hoodies &amp; Sweatshirts"/>
  </r>
  <r>
    <x v="54"/>
    <n v="38"/>
    <n v="1"/>
    <x v="54"/>
    <x v="54"/>
    <x v="0"/>
    <x v="0"/>
    <x v="0"/>
    <n v="367"/>
    <n v="1"/>
    <n v="38"/>
    <n v="38"/>
    <n v="38"/>
    <x v="0"/>
    <x v="0"/>
    <x v="51"/>
    <s v="Perez"/>
    <s v="tabithaperez@example.net"/>
    <n v="55"/>
    <s v="F"/>
    <s v="148 West Expressway Suite 413"/>
    <s v="460-0011"/>
    <s v="Newport"/>
    <s v="Wales"/>
    <s v="Facebook"/>
    <s v="Pants &amp; Capris"/>
  </r>
  <r>
    <x v="55"/>
    <n v="60"/>
    <n v="1"/>
    <x v="55"/>
    <x v="55"/>
    <x v="2"/>
    <x v="6"/>
    <x v="1"/>
    <n v="366"/>
    <n v="1"/>
    <n v="60"/>
    <n v="60"/>
    <n v="60"/>
    <x v="1"/>
    <x v="0"/>
    <x v="52"/>
    <s v="Chavez"/>
    <s v="martinchavez@example.net"/>
    <n v="52"/>
    <s v="M"/>
    <s v="36963 Mark Passage"/>
    <s v="460-0008"/>
    <s v="Newport"/>
    <s v="Wales"/>
    <s v="ReferralSite"/>
    <s v="Pants &amp; Capris"/>
  </r>
  <r>
    <x v="56"/>
    <n v="38.459999080000003"/>
    <n v="1"/>
    <x v="56"/>
    <x v="56"/>
    <x v="0"/>
    <x v="6"/>
    <x v="1"/>
    <n v="32"/>
    <n v="1"/>
    <n v="38.459999080000003"/>
    <n v="38.459999080000003"/>
    <n v="38.459999080000003"/>
    <x v="1"/>
    <x v="0"/>
    <x v="53"/>
    <s v="Garcia"/>
    <s v="sarahgarcia@example.com"/>
    <n v="54"/>
    <s v="F"/>
    <s v="577 Lindsay Ferry"/>
    <s v="477-0032"/>
    <s v="Newport"/>
    <s v="Wales"/>
    <s v="ReferralSite"/>
    <s v="Pants &amp; Capris"/>
  </r>
  <r>
    <x v="57"/>
    <n v="20.209999079999999"/>
    <n v="1"/>
    <x v="57"/>
    <x v="57"/>
    <x v="2"/>
    <x v="2"/>
    <x v="2"/>
    <n v="184"/>
    <n v="1"/>
    <n v="20.209999079999999"/>
    <n v="20.209999079999999"/>
    <n v="20.209999079999999"/>
    <x v="1"/>
    <x v="0"/>
    <x v="20"/>
    <s v="Bailey"/>
    <s v="andrewbailey@example.org"/>
    <n v="39"/>
    <s v="M"/>
    <s v="357 Murray Plaza Suite 369"/>
    <s v="480-0202"/>
    <s v="Newport"/>
    <s v="Wales"/>
    <s v="Twitter"/>
    <s v="Skirts"/>
  </r>
  <r>
    <x v="58"/>
    <n v="27.989999770000001"/>
    <n v="1"/>
    <x v="58"/>
    <x v="58"/>
    <x v="1"/>
    <x v="3"/>
    <x v="2"/>
    <n v="0"/>
    <n v="1"/>
    <n v="27.989999770000001"/>
    <n v="27.989999770000001"/>
    <n v="27.989999770000001"/>
    <x v="1"/>
    <x v="1"/>
    <x v="50"/>
    <s v="Lewis"/>
    <s v="stephanielewis@example.com"/>
    <n v="28"/>
    <s v="F"/>
    <s v="431 Hull Common"/>
    <s v="476-0002"/>
    <s v="Newport"/>
    <s v="Wales"/>
    <s v="Twitter"/>
    <s v="Skirts"/>
  </r>
  <r>
    <x v="59"/>
    <n v="49.990001679999999"/>
    <n v="1"/>
    <x v="59"/>
    <x v="59"/>
    <x v="1"/>
    <x v="9"/>
    <x v="0"/>
    <n v="0"/>
    <n v="1"/>
    <n v="49.990001679999999"/>
    <n v="49.990001679999999"/>
    <n v="49.990001679999999"/>
    <x v="1"/>
    <x v="1"/>
    <x v="54"/>
    <s v="Payne"/>
    <s v="christinepayne@example.net"/>
    <n v="23"/>
    <s v="F"/>
    <s v="2768 Pierce Parkways Apt. 787"/>
    <s v="476-0002"/>
    <s v="Newport"/>
    <s v="Wales"/>
    <s v="Direct"/>
    <s v="Skirts"/>
  </r>
  <r>
    <x v="60"/>
    <n v="16.989999770000001"/>
    <n v="1"/>
    <x v="60"/>
    <x v="60"/>
    <x v="0"/>
    <x v="9"/>
    <x v="0"/>
    <n v="245"/>
    <n v="1"/>
    <n v="16.989999770000001"/>
    <n v="16.989999770000001"/>
    <n v="16.989999770000001"/>
    <x v="0"/>
    <x v="0"/>
    <x v="55"/>
    <s v="Carrillo"/>
    <s v="donnacarrillo@example.com"/>
    <n v="70"/>
    <s v="F"/>
    <s v="534 Richard Overpass"/>
    <s v="476-0002"/>
    <s v="Newport"/>
    <s v="Wales"/>
    <s v="Twitter"/>
    <s v="Skirts"/>
  </r>
  <r>
    <x v="61"/>
    <n v="5.9899997709999999"/>
    <n v="1"/>
    <x v="61"/>
    <x v="61"/>
    <x v="0"/>
    <x v="0"/>
    <x v="0"/>
    <n v="152"/>
    <n v="1"/>
    <n v="5.9899997709999999"/>
    <n v="5.9899997709999999"/>
    <n v="5.9899997709999999"/>
    <x v="0"/>
    <x v="0"/>
    <x v="56"/>
    <s v="Gibson"/>
    <s v="raymondgibson@example.net"/>
    <n v="40"/>
    <s v="M"/>
    <s v="86913 Tyler Light Suite 492"/>
    <s v="476-0002"/>
    <s v="Newport"/>
    <s v="Wales"/>
    <s v="Twitter"/>
    <s v="Skirts"/>
  </r>
  <r>
    <x v="62"/>
    <n v="78.900001529999997"/>
    <n v="1"/>
    <x v="62"/>
    <x v="62"/>
    <x v="2"/>
    <x v="3"/>
    <x v="2"/>
    <n v="0"/>
    <n v="1"/>
    <n v="78.900001529999997"/>
    <n v="78.900001529999997"/>
    <n v="78.900001529999997"/>
    <x v="1"/>
    <x v="1"/>
    <x v="10"/>
    <s v="Oliver"/>
    <s v="kimberlyoliver@example.org"/>
    <n v="49"/>
    <s v="F"/>
    <s v="3568 Anthony Ports Apt. 617"/>
    <s v="460-0007"/>
    <s v="Newport"/>
    <s v="Wales"/>
    <s v="Google"/>
    <s v="Blazers &amp; Jackets"/>
  </r>
  <r>
    <x v="63"/>
    <n v="11.989999770000001"/>
    <n v="1"/>
    <x v="63"/>
    <x v="63"/>
    <x v="1"/>
    <x v="8"/>
    <x v="2"/>
    <n v="0"/>
    <n v="1"/>
    <n v="11.989999770000001"/>
    <n v="11.989999770000001"/>
    <n v="11.989999770000001"/>
    <x v="1"/>
    <x v="1"/>
    <x v="57"/>
    <s v="Barker"/>
    <s v="peterbarker@example.net"/>
    <n v="53"/>
    <s v="M"/>
    <s v="73574 Elizabeth Prairie Suite 174"/>
    <s v="480-0102"/>
    <s v="Newport"/>
    <s v="Wales"/>
    <s v="ReferralSite"/>
    <s v="Suits"/>
  </r>
  <r>
    <x v="64"/>
    <n v="20.209999079999999"/>
    <n v="1"/>
    <x v="64"/>
    <x v="64"/>
    <x v="1"/>
    <x v="1"/>
    <x v="1"/>
    <n v="0"/>
    <n v="1"/>
    <n v="20.209999079999999"/>
    <n v="20.209999079999999"/>
    <n v="20.209999079999999"/>
    <x v="1"/>
    <x v="1"/>
    <x v="9"/>
    <s v="Armstrong"/>
    <s v="davidarmstrong@example.net"/>
    <n v="47"/>
    <s v="M"/>
    <s v="4269 Hickman Road Suite 375"/>
    <s v="459-8001"/>
    <s v="Newport"/>
    <s v="Wales"/>
    <s v="Facebook"/>
    <s v="Suits"/>
  </r>
  <r>
    <x v="65"/>
    <n v="38"/>
    <n v="2"/>
    <x v="65"/>
    <x v="65"/>
    <x v="3"/>
    <x v="9"/>
    <x v="0"/>
    <n v="0"/>
    <n v="2"/>
    <n v="38"/>
    <n v="19"/>
    <n v="38"/>
    <x v="1"/>
    <x v="1"/>
    <x v="58"/>
    <s v="Phillips"/>
    <s v="susanphillips@example.net"/>
    <n v="55"/>
    <s v="F"/>
    <s v="6763 Melissa Place Apt. 939"/>
    <s v="459-8001"/>
    <s v="Newport"/>
    <s v="Wales"/>
    <s v="ReferralSite"/>
    <s v="Suits"/>
  </r>
  <r>
    <x v="66"/>
    <n v="34.189998629999998"/>
    <n v="2"/>
    <x v="66"/>
    <x v="66"/>
    <x v="2"/>
    <x v="7"/>
    <x v="3"/>
    <n v="0"/>
    <n v="2"/>
    <n v="34.189998629999998"/>
    <n v="17.094999314999999"/>
    <n v="34.189998629999998"/>
    <x v="1"/>
    <x v="1"/>
    <x v="59"/>
    <s v="Singh"/>
    <s v="garysingh@example.com"/>
    <n v="51"/>
    <s v="M"/>
    <s v="80867 Jenkins Village Suite 936"/>
    <s v="459-8001"/>
    <s v="Newport"/>
    <s v="Wales"/>
    <s v="ReferralSite"/>
    <s v="Suits"/>
  </r>
  <r>
    <x v="67"/>
    <n v="62.689998629999998"/>
    <n v="2"/>
    <x v="67"/>
    <x v="67"/>
    <x v="0"/>
    <x v="1"/>
    <x v="1"/>
    <n v="0"/>
    <n v="2"/>
    <n v="62.689998629999998"/>
    <n v="31.344999314999999"/>
    <n v="62.689998629999998"/>
    <x v="1"/>
    <x v="1"/>
    <x v="60"/>
    <s v="West"/>
    <s v="emilywest@example.org"/>
    <n v="65"/>
    <s v="F"/>
    <s v="2641 Chad Villages"/>
    <s v="470-2102"/>
    <s v="Newport"/>
    <s v="Wales"/>
    <s v="Twitter"/>
    <s v="Suits"/>
  </r>
  <r>
    <x v="68"/>
    <n v="12"/>
    <n v="2"/>
    <x v="68"/>
    <x v="68"/>
    <x v="1"/>
    <x v="10"/>
    <x v="3"/>
    <n v="0"/>
    <n v="2"/>
    <n v="12"/>
    <n v="6"/>
    <n v="12"/>
    <x v="1"/>
    <x v="1"/>
    <x v="61"/>
    <s v="Snow"/>
    <s v="bryansnow@example.org"/>
    <n v="23"/>
    <s v="M"/>
    <s v="0764 Hill Centers"/>
    <s v="470-2102"/>
    <s v="Newport"/>
    <s v="Wales"/>
    <s v="Direct"/>
    <s v="Suits"/>
  </r>
  <r>
    <x v="69"/>
    <n v="9.9899997710000008"/>
    <n v="2"/>
    <x v="69"/>
    <x v="69"/>
    <x v="1"/>
    <x v="10"/>
    <x v="3"/>
    <n v="0"/>
    <n v="2"/>
    <n v="9.9899997710000008"/>
    <n v="4.9949998855000004"/>
    <n v="9.9899997710000008"/>
    <x v="1"/>
    <x v="1"/>
    <x v="62"/>
    <s v="Hunt"/>
    <s v="aprilhunt@example.org"/>
    <n v="69"/>
    <s v="F"/>
    <s v="753 Frank Ports"/>
    <s v="470-2102"/>
    <s v="Newport"/>
    <s v="Wales"/>
    <s v="Facebook"/>
    <s v="Suits"/>
  </r>
  <r>
    <x v="70"/>
    <n v="85"/>
    <n v="1"/>
    <x v="70"/>
    <x v="70"/>
    <x v="2"/>
    <x v="2"/>
    <x v="2"/>
    <n v="0"/>
    <n v="1"/>
    <n v="85"/>
    <n v="85"/>
    <n v="85"/>
    <x v="1"/>
    <x v="1"/>
    <x v="63"/>
    <s v="Cannon"/>
    <s v="michaelcannon@example.com"/>
    <n v="58"/>
    <s v="M"/>
    <s v="7092 John Squares"/>
    <s v="470-2102"/>
    <s v="Newport"/>
    <s v="Wales"/>
    <s v="Google"/>
    <s v="Suits"/>
  </r>
  <r>
    <x v="71"/>
    <n v="95.569999690000003"/>
    <n v="2"/>
    <x v="71"/>
    <x v="71"/>
    <x v="2"/>
    <x v="9"/>
    <x v="0"/>
    <n v="34"/>
    <n v="2"/>
    <n v="95.569999690000003"/>
    <n v="47.784999845000002"/>
    <n v="95.569999690000003"/>
    <x v="1"/>
    <x v="0"/>
    <x v="49"/>
    <s v="Gomez"/>
    <s v="johngomez@example.com"/>
    <n v="44"/>
    <s v="M"/>
    <s v="50493 Bass Forges Suite 037"/>
    <s v="470-2102"/>
    <s v="Newport"/>
    <s v="Wales"/>
    <s v="Direct"/>
    <s v="Suits"/>
  </r>
  <r>
    <x v="72"/>
    <n v="69.989997860000003"/>
    <n v="1"/>
    <x v="72"/>
    <x v="72"/>
    <x v="1"/>
    <x v="8"/>
    <x v="2"/>
    <n v="0"/>
    <n v="1"/>
    <n v="69.989997860000003"/>
    <n v="69.989997860000003"/>
    <n v="69.989997860000003"/>
    <x v="1"/>
    <x v="1"/>
    <x v="64"/>
    <s v="Smith"/>
    <s v="carmensmith@example.com"/>
    <n v="19"/>
    <s v="F"/>
    <s v="1034 Alexandra Locks"/>
    <s v="470-2103"/>
    <s v="Newport"/>
    <s v="Wales"/>
    <s v="Google"/>
    <s v="Suits"/>
  </r>
  <r>
    <x v="73"/>
    <n v="57.5"/>
    <n v="3"/>
    <x v="73"/>
    <x v="73"/>
    <x v="1"/>
    <x v="5"/>
    <x v="0"/>
    <n v="0"/>
    <n v="3"/>
    <n v="57.5"/>
    <n v="19.166666666666668"/>
    <n v="57.5"/>
    <x v="1"/>
    <x v="1"/>
    <x v="65"/>
    <s v="Lewis"/>
    <s v="saralewis@example.org"/>
    <n v="17"/>
    <s v="F"/>
    <s v="262 Alvarez Motorway Suite 600"/>
    <s v="470-2103"/>
    <s v="Newport"/>
    <s v="Wales"/>
    <s v="ReferralSite"/>
    <s v="Suits"/>
  </r>
  <r>
    <x v="74"/>
    <n v="4.579999924"/>
    <n v="4"/>
    <x v="74"/>
    <x v="74"/>
    <x v="1"/>
    <x v="3"/>
    <x v="2"/>
    <n v="0"/>
    <n v="4"/>
    <n v="4.579999924"/>
    <n v="1.144999981"/>
    <n v="4.579999924"/>
    <x v="1"/>
    <x v="1"/>
    <x v="66"/>
    <s v="Young"/>
    <s v="amberyoung@example.net"/>
    <n v="35"/>
    <s v="F"/>
    <s v="69100 Palmer Circle"/>
    <s v="458-0801"/>
    <s v="Newport"/>
    <s v="Wales"/>
    <s v="Google"/>
    <s v="Suits"/>
  </r>
  <r>
    <x v="75"/>
    <n v="48"/>
    <n v="5"/>
    <x v="75"/>
    <x v="75"/>
    <x v="1"/>
    <x v="8"/>
    <x v="2"/>
    <n v="731"/>
    <n v="5"/>
    <n v="48"/>
    <n v="9.6"/>
    <n v="48"/>
    <x v="1"/>
    <x v="0"/>
    <x v="67"/>
    <s v="Cooper"/>
    <s v="evancooper@example.net"/>
    <n v="53"/>
    <s v="M"/>
    <s v="8111 Kyle Junction"/>
    <s v="458-0801"/>
    <s v="Newport"/>
    <s v="Wales"/>
    <s v="Google"/>
    <s v="Suits"/>
  </r>
  <r>
    <x v="76"/>
    <n v="54.950000760000002"/>
    <n v="2"/>
    <x v="76"/>
    <x v="76"/>
    <x v="2"/>
    <x v="11"/>
    <x v="1"/>
    <n v="366"/>
    <n v="2"/>
    <n v="54.950000760000002"/>
    <n v="27.475000380000001"/>
    <n v="54.950000760000002"/>
    <x v="1"/>
    <x v="0"/>
    <x v="68"/>
    <s v="Thomas"/>
    <s v="tinathomas@example.org"/>
    <n v="24"/>
    <s v="F"/>
    <s v="93168 Hays Stravenue"/>
    <s v="474-0011"/>
    <s v="Bangor"/>
    <s v="Wales"/>
    <s v="Google"/>
    <s v="Suits"/>
  </r>
  <r>
    <x v="77"/>
    <n v="27.420000080000001"/>
    <n v="6"/>
    <x v="77"/>
    <x v="77"/>
    <x v="1"/>
    <x v="8"/>
    <x v="2"/>
    <n v="731"/>
    <n v="6"/>
    <n v="27.420000080000001"/>
    <n v="4.5700000133333338"/>
    <n v="27.420000080000001"/>
    <x v="1"/>
    <x v="0"/>
    <x v="31"/>
    <s v="Harris"/>
    <s v="ashleyharris@example.com"/>
    <n v="32"/>
    <s v="F"/>
    <s v="1601 Stevenson Loop"/>
    <s v="485-0802"/>
    <s v="Bangor"/>
    <s v="Wales"/>
    <s v="Facebook"/>
    <s v="Suits"/>
  </r>
  <r>
    <x v="78"/>
    <n v="69"/>
    <n v="7"/>
    <x v="78"/>
    <x v="78"/>
    <x v="1"/>
    <x v="9"/>
    <x v="0"/>
    <n v="731"/>
    <n v="7"/>
    <n v="69"/>
    <n v="9.8571428571428577"/>
    <n v="69"/>
    <x v="1"/>
    <x v="0"/>
    <x v="69"/>
    <s v="Kim"/>
    <s v="lindakim@example.org"/>
    <n v="46"/>
    <s v="F"/>
    <s v="811 Nathan Ways"/>
    <s v="448-0813"/>
    <s v="Bangor"/>
    <s v="Wales"/>
    <s v="Facebook"/>
    <s v="Suits"/>
  </r>
  <r>
    <x v="79"/>
    <n v="63.990001679999999"/>
    <n v="3"/>
    <x v="79"/>
    <x v="79"/>
    <x v="1"/>
    <x v="4"/>
    <x v="3"/>
    <n v="731"/>
    <n v="3"/>
    <n v="63.990001679999999"/>
    <n v="21.330000559999998"/>
    <n v="63.990001679999999"/>
    <x v="1"/>
    <x v="0"/>
    <x v="70"/>
    <s v="Porter"/>
    <s v="patrickporter@example.net"/>
    <n v="34"/>
    <s v="M"/>
    <s v="3270 Lee Terrace"/>
    <s v="448-0813"/>
    <s v="Bangor"/>
    <s v="Wales"/>
    <s v="ReferralSite"/>
    <s v="Suits"/>
  </r>
  <r>
    <x v="80"/>
    <n v="27.93000031"/>
    <n v="8"/>
    <x v="80"/>
    <x v="80"/>
    <x v="1"/>
    <x v="9"/>
    <x v="0"/>
    <n v="731"/>
    <n v="8"/>
    <n v="27.93000031"/>
    <n v="3.4912500387500001"/>
    <n v="27.93000031"/>
    <x v="1"/>
    <x v="0"/>
    <x v="10"/>
    <s v="Savage"/>
    <s v="kimberlysavage@example.org"/>
    <n v="51"/>
    <s v="F"/>
    <s v="71637 Hudson Trail"/>
    <s v="470-1101"/>
    <s v="Bangor"/>
    <s v="Wales"/>
    <s v="Direct"/>
    <s v="Suits"/>
  </r>
  <r>
    <x v="81"/>
    <n v="1039.5"/>
    <n v="9"/>
    <x v="81"/>
    <x v="81"/>
    <x v="1"/>
    <x v="8"/>
    <x v="2"/>
    <n v="0"/>
    <n v="9"/>
    <n v="1039.5"/>
    <n v="115.5"/>
    <n v="1039.5"/>
    <x v="1"/>
    <x v="1"/>
    <x v="53"/>
    <s v="Riley"/>
    <s v="sarahriley@example.com"/>
    <n v="64"/>
    <s v="F"/>
    <s v="6514 Stephenson Landing"/>
    <s v="470-1101"/>
    <s v="Bangor"/>
    <s v="Wales"/>
    <s v="Facebook"/>
    <s v="Suits"/>
  </r>
  <r>
    <x v="82"/>
    <n v="16.989999770000001"/>
    <n v="1"/>
    <x v="82"/>
    <x v="82"/>
    <x v="3"/>
    <x v="7"/>
    <x v="3"/>
    <n v="0"/>
    <n v="1"/>
    <n v="16.989999770000001"/>
    <n v="16.989999770000001"/>
    <n v="16.989999770000001"/>
    <x v="1"/>
    <x v="1"/>
    <x v="71"/>
    <s v="Sanders"/>
    <s v="kennethsanders@example.org"/>
    <n v="48"/>
    <s v="M"/>
    <s v="073 Schneider Court"/>
    <s v="470-1101"/>
    <s v="Bangor"/>
    <s v="Wales"/>
    <s v="Direct"/>
    <s v="Suits"/>
  </r>
  <r>
    <x v="83"/>
    <n v="54"/>
    <n v="2"/>
    <x v="83"/>
    <x v="83"/>
    <x v="1"/>
    <x v="11"/>
    <x v="1"/>
    <n v="0"/>
    <n v="2"/>
    <n v="54"/>
    <n v="27"/>
    <n v="54"/>
    <x v="1"/>
    <x v="1"/>
    <x v="72"/>
    <s v="Collins"/>
    <s v="jamiecollins@example.org"/>
    <n v="56"/>
    <s v="F"/>
    <s v="6226 Anderson Inlet Suite 984"/>
    <s v="470-1101"/>
    <s v="Bangor"/>
    <s v="Wales"/>
    <s v="Twitter"/>
    <s v="Suits"/>
  </r>
  <r>
    <x v="84"/>
    <n v="29.989999770000001"/>
    <n v="2"/>
    <x v="84"/>
    <x v="84"/>
    <x v="2"/>
    <x v="3"/>
    <x v="2"/>
    <n v="0"/>
    <n v="2"/>
    <n v="29.989999770000001"/>
    <n v="14.994999885"/>
    <n v="29.989999770000001"/>
    <x v="1"/>
    <x v="1"/>
    <x v="73"/>
    <s v="Riggs"/>
    <s v="benjaminriggs@example.net"/>
    <n v="50"/>
    <s v="M"/>
    <s v="5116 Brown Court Apt. 608"/>
    <s v="446-0053"/>
    <s v="Bangor"/>
    <s v="Wales"/>
    <s v="Facebook"/>
    <s v="Suits"/>
  </r>
  <r>
    <x v="85"/>
    <n v="65.300003050000001"/>
    <n v="2"/>
    <x v="85"/>
    <x v="85"/>
    <x v="1"/>
    <x v="11"/>
    <x v="1"/>
    <n v="0"/>
    <n v="2"/>
    <n v="65.300003050000001"/>
    <n v="32.650001525"/>
    <n v="65.300003050000001"/>
    <x v="1"/>
    <x v="1"/>
    <x v="74"/>
    <s v="Walsh"/>
    <s v="mitchellwalsh@example.net"/>
    <n v="21"/>
    <s v="M"/>
    <s v="46859 Eddie Village"/>
    <s v="446-0053"/>
    <s v="Bangor"/>
    <s v="Wales"/>
    <s v="ReferralSite"/>
    <s v="Suits"/>
  </r>
  <r>
    <x v="86"/>
    <n v="45.990001679999999"/>
    <n v="2"/>
    <x v="86"/>
    <x v="86"/>
    <x v="1"/>
    <x v="2"/>
    <x v="2"/>
    <n v="0"/>
    <n v="2"/>
    <n v="45.990001679999999"/>
    <n v="22.995000839999999"/>
    <n v="45.990001679999999"/>
    <x v="1"/>
    <x v="1"/>
    <x v="75"/>
    <s v="Johnson"/>
    <s v="destinyjohnson@example.net"/>
    <n v="47"/>
    <s v="F"/>
    <s v="311 Derek Mount Suite 989"/>
    <s v="448-0007"/>
    <s v="Bangor"/>
    <s v="Wales"/>
    <s v="ReferralSite"/>
    <s v="Suits"/>
  </r>
  <r>
    <x v="87"/>
    <n v="44.979999540000001"/>
    <n v="3"/>
    <x v="87"/>
    <x v="87"/>
    <x v="1"/>
    <x v="10"/>
    <x v="3"/>
    <n v="0"/>
    <n v="3"/>
    <n v="44.979999540000001"/>
    <n v="14.99333318"/>
    <n v="44.979999540000001"/>
    <x v="1"/>
    <x v="1"/>
    <x v="76"/>
    <s v="Avery"/>
    <s v="jenniferavery@example.com"/>
    <n v="23"/>
    <s v="F"/>
    <s v="9625 Turner Crest Apt. 129"/>
    <s v="448-0007"/>
    <s v="Bangor"/>
    <s v="Wales"/>
    <s v="Google"/>
    <s v="Suits"/>
  </r>
  <r>
    <x v="88"/>
    <n v="85"/>
    <n v="3"/>
    <x v="88"/>
    <x v="88"/>
    <x v="1"/>
    <x v="9"/>
    <x v="0"/>
    <n v="0"/>
    <n v="3"/>
    <n v="85"/>
    <n v="28.333333333333332"/>
    <n v="85"/>
    <x v="1"/>
    <x v="1"/>
    <x v="35"/>
    <s v="Carter"/>
    <s v="jessicacarter@example.org"/>
    <n v="29"/>
    <s v="F"/>
    <s v="16916 Connor Plains Apt. 625"/>
    <s v="448-0007"/>
    <s v="Bangor"/>
    <s v="Wales"/>
    <s v="Facebook"/>
    <s v="Tops &amp; Tees"/>
  </r>
  <r>
    <x v="89"/>
    <n v="78.950000759999995"/>
    <n v="2"/>
    <x v="89"/>
    <x v="89"/>
    <x v="2"/>
    <x v="3"/>
    <x v="2"/>
    <n v="182"/>
    <n v="2"/>
    <n v="78.950000759999995"/>
    <n v="39.475000379999997"/>
    <n v="78.950000759999995"/>
    <x v="1"/>
    <x v="0"/>
    <x v="26"/>
    <s v="Burton"/>
    <s v="paulburton@example.net"/>
    <n v="51"/>
    <s v="M"/>
    <s v="3562 Antonio Pines Apt. 951"/>
    <s v="470-0162"/>
    <s v="Bangor"/>
    <s v="Wales"/>
    <s v="Google"/>
    <s v="Sweaters"/>
  </r>
  <r>
    <x v="90"/>
    <n v="25"/>
    <n v="1"/>
    <x v="90"/>
    <x v="90"/>
    <x v="2"/>
    <x v="5"/>
    <x v="0"/>
    <n v="0"/>
    <n v="1"/>
    <n v="25"/>
    <n v="25"/>
    <n v="25"/>
    <x v="1"/>
    <x v="1"/>
    <x v="77"/>
    <s v="Gilmore"/>
    <s v="markgilmore@example.net"/>
    <n v="23"/>
    <s v="M"/>
    <s v="891 Cole Point"/>
    <s v="470-0131"/>
    <s v="Bangor"/>
    <s v="Wales"/>
    <s v="ReferralSite"/>
    <s v="Fashion Hoodies &amp; Sweatshirts"/>
  </r>
  <r>
    <x v="91"/>
    <n v="15.989999770000001"/>
    <n v="1"/>
    <x v="91"/>
    <x v="91"/>
    <x v="0"/>
    <x v="1"/>
    <x v="1"/>
    <n v="0"/>
    <n v="1"/>
    <n v="15.989999770000001"/>
    <n v="15.989999770000001"/>
    <n v="15.989999770000001"/>
    <x v="1"/>
    <x v="1"/>
    <x v="78"/>
    <s v="Patel"/>
    <s v="samanthapatel@example.net"/>
    <n v="58"/>
    <s v="F"/>
    <s v="089 Burton Locks"/>
    <s v="463-0001"/>
    <s v="Bangor"/>
    <s v="Wales"/>
    <s v="Twitter"/>
    <s v="Fashion Hoodies &amp; Sweatshirts"/>
  </r>
  <r>
    <x v="92"/>
    <n v="62"/>
    <n v="1"/>
    <x v="92"/>
    <x v="92"/>
    <x v="2"/>
    <x v="7"/>
    <x v="3"/>
    <n v="0"/>
    <n v="1"/>
    <n v="62"/>
    <n v="62"/>
    <n v="62"/>
    <x v="1"/>
    <x v="1"/>
    <x v="71"/>
    <s v="Burke"/>
    <s v="kennethburke@example.net"/>
    <n v="41"/>
    <s v="M"/>
    <s v="6262 David Common"/>
    <s v="470-0224"/>
    <s v="Bangor"/>
    <s v="Wales"/>
    <s v="Direct"/>
    <s v="Fashion Hoodies &amp; Sweatshirts"/>
  </r>
  <r>
    <x v="93"/>
    <n v="50"/>
    <n v="2"/>
    <x v="93"/>
    <x v="93"/>
    <x v="0"/>
    <x v="11"/>
    <x v="1"/>
    <n v="732"/>
    <n v="2"/>
    <n v="50"/>
    <n v="25"/>
    <n v="50"/>
    <x v="1"/>
    <x v="0"/>
    <x v="79"/>
    <s v="Henderson"/>
    <s v="denisehenderson@example.com"/>
    <n v="67"/>
    <s v="F"/>
    <s v="08584 Medina Highway"/>
    <s v="470-0224"/>
    <s v="Bangor"/>
    <s v="Wales"/>
    <s v="Facebook"/>
    <s v="Fashion Hoodies &amp; Sweatshirts"/>
  </r>
  <r>
    <x v="94"/>
    <n v="55"/>
    <n v="3"/>
    <x v="94"/>
    <x v="94"/>
    <x v="0"/>
    <x v="5"/>
    <x v="0"/>
    <n v="732"/>
    <n v="3"/>
    <n v="55"/>
    <n v="18.333333333333332"/>
    <n v="55"/>
    <x v="0"/>
    <x v="0"/>
    <x v="80"/>
    <s v="Fisher"/>
    <s v="brianfisher@example.org"/>
    <n v="59"/>
    <s v="M"/>
    <s v="70246 Eric Lodge Apt. 663"/>
    <s v="470-0111"/>
    <s v="Bangor"/>
    <s v="Wales"/>
    <s v="Direct"/>
    <s v="Shorts"/>
  </r>
  <r>
    <x v="95"/>
    <n v="22.989999770000001"/>
    <n v="4"/>
    <x v="95"/>
    <x v="95"/>
    <x v="1"/>
    <x v="9"/>
    <x v="0"/>
    <n v="731"/>
    <n v="4"/>
    <n v="22.989999770000001"/>
    <n v="5.7474999425000002"/>
    <n v="22.989999770000001"/>
    <x v="1"/>
    <x v="0"/>
    <x v="81"/>
    <s v="Jimenez"/>
    <s v="williamjimenez@example.org"/>
    <n v="33"/>
    <s v="M"/>
    <s v="5039 Jennifer Junction Apt. 805"/>
    <s v="446-0001"/>
    <s v="Bangor"/>
    <s v="Wales"/>
    <s v="Google"/>
    <s v="Swim"/>
  </r>
  <r>
    <x v="96"/>
    <n v="54"/>
    <n v="5"/>
    <x v="96"/>
    <x v="96"/>
    <x v="0"/>
    <x v="5"/>
    <x v="0"/>
    <n v="214"/>
    <n v="5"/>
    <n v="54"/>
    <n v="10.8"/>
    <n v="54"/>
    <x v="0"/>
    <x v="0"/>
    <x v="82"/>
    <s v="Hartman"/>
    <s v="juliehartman@example.com"/>
    <n v="61"/>
    <s v="F"/>
    <s v="34129 Brianna Drive"/>
    <s v="010-0201"/>
    <s v="Bangor"/>
    <s v="Wales"/>
    <s v="Google"/>
    <s v="Swim"/>
  </r>
  <r>
    <x v="97"/>
    <n v="30.989999770000001"/>
    <n v="3"/>
    <x v="97"/>
    <x v="97"/>
    <x v="1"/>
    <x v="6"/>
    <x v="1"/>
    <n v="731"/>
    <n v="3"/>
    <n v="30.989999770000001"/>
    <n v="10.329999923333334"/>
    <n v="30.989999770000001"/>
    <x v="1"/>
    <x v="0"/>
    <x v="39"/>
    <s v="Hamilton"/>
    <s v="roberthamilton@example.com"/>
    <n v="53"/>
    <s v="M"/>
    <s v="723 Shelby Avenue Apt. 967"/>
    <s v="018-5201"/>
    <s v="Bangor"/>
    <s v="Wales"/>
    <s v="ReferralSite"/>
    <s v="Swim"/>
  </r>
  <r>
    <x v="98"/>
    <n v="48"/>
    <n v="7"/>
    <x v="98"/>
    <x v="98"/>
    <x v="2"/>
    <x v="11"/>
    <x v="1"/>
    <n v="366"/>
    <n v="7"/>
    <n v="48"/>
    <n v="6.8571428571428568"/>
    <n v="48"/>
    <x v="1"/>
    <x v="0"/>
    <x v="83"/>
    <s v="Crawford"/>
    <s v="judithcrawford@example.com"/>
    <n v="65"/>
    <s v="F"/>
    <s v="398 Miller Mall"/>
    <s v="018-5201"/>
    <s v="Bangor"/>
    <s v="Wales"/>
    <s v="Direct"/>
    <s v="Swim"/>
  </r>
  <r>
    <x v="99"/>
    <n v="24.5"/>
    <n v="9"/>
    <x v="99"/>
    <x v="99"/>
    <x v="1"/>
    <x v="8"/>
    <x v="2"/>
    <n v="366"/>
    <n v="9"/>
    <n v="24.5"/>
    <n v="2.7222222222222223"/>
    <n v="24.5"/>
    <x v="1"/>
    <x v="0"/>
    <x v="84"/>
    <s v="Hall"/>
    <s v="thomashall@example.org"/>
    <n v="44"/>
    <s v="M"/>
    <s v="3356 Thomas Oval"/>
    <n v="36303"/>
    <s v="Edinburgh"/>
    <s v="Scotland"/>
    <s v="Twitter"/>
    <s v="Swim"/>
  </r>
  <r>
    <x v="100"/>
    <n v="49.990001679999999"/>
    <n v="8"/>
    <x v="100"/>
    <x v="100"/>
    <x v="0"/>
    <x v="1"/>
    <x v="1"/>
    <n v="1096"/>
    <n v="8"/>
    <n v="49.990001679999999"/>
    <n v="6.2487502099999999"/>
    <n v="49.990001679999999"/>
    <x v="1"/>
    <x v="0"/>
    <x v="85"/>
    <s v="Rogers"/>
    <s v="melissarogers@example.net"/>
    <n v="55"/>
    <s v="F"/>
    <s v="02992 John Fields Apt. 922"/>
    <n v="36303"/>
    <s v="Edinburgh"/>
    <s v="Scotland"/>
    <s v="ReferralSite"/>
    <s v="Swim"/>
  </r>
  <r>
    <x v="101"/>
    <n v="44.990001679999999"/>
    <n v="1"/>
    <x v="101"/>
    <x v="101"/>
    <x v="2"/>
    <x v="0"/>
    <x v="0"/>
    <n v="366"/>
    <n v="1"/>
    <n v="44.990001679999999"/>
    <n v="44.990001679999999"/>
    <n v="44.990001679999999"/>
    <x v="1"/>
    <x v="0"/>
    <x v="18"/>
    <s v="Hunter"/>
    <s v="jonathanhunter@example.org"/>
    <n v="38"/>
    <s v="M"/>
    <s v="2477 Garner Harbors"/>
    <n v="36303"/>
    <s v="Edinburgh"/>
    <s v="Scotland"/>
    <s v="ReferralSite"/>
    <s v="Swim"/>
  </r>
  <r>
    <x v="102"/>
    <n v="44.990001679999999"/>
    <n v="2"/>
    <x v="102"/>
    <x v="102"/>
    <x v="2"/>
    <x v="6"/>
    <x v="1"/>
    <n v="0"/>
    <n v="2"/>
    <n v="44.990001679999999"/>
    <n v="22.495000839999999"/>
    <n v="44.990001679999999"/>
    <x v="1"/>
    <x v="1"/>
    <x v="86"/>
    <s v="Jensen"/>
    <s v="maryjensen@example.com"/>
    <n v="18"/>
    <s v="F"/>
    <s v="345 Fleming Locks"/>
    <n v="36303"/>
    <s v="Edinburgh"/>
    <s v="Scotland"/>
    <s v="Direct"/>
    <s v="Swim"/>
  </r>
  <r>
    <x v="103"/>
    <n v="89"/>
    <n v="4"/>
    <x v="103"/>
    <x v="103"/>
    <x v="2"/>
    <x v="1"/>
    <x v="1"/>
    <n v="366"/>
    <n v="4"/>
    <n v="89"/>
    <n v="22.25"/>
    <n v="89"/>
    <x v="1"/>
    <x v="0"/>
    <x v="87"/>
    <s v="Edwards"/>
    <s v="josephedwards@example.com"/>
    <n v="38"/>
    <s v="M"/>
    <s v="6853 Lisa Isle"/>
    <n v="36303"/>
    <s v="Edinburgh"/>
    <s v="Scotland"/>
    <s v="Direct"/>
    <s v="Swim"/>
  </r>
  <r>
    <x v="104"/>
    <n v="49.990001679999999"/>
    <n v="5"/>
    <x v="104"/>
    <x v="104"/>
    <x v="1"/>
    <x v="0"/>
    <x v="0"/>
    <n v="731"/>
    <n v="5"/>
    <n v="49.990001679999999"/>
    <n v="9.9980003360000005"/>
    <n v="49.990001679999999"/>
    <x v="1"/>
    <x v="0"/>
    <x v="77"/>
    <s v="Villa"/>
    <s v="markvilla@example.com"/>
    <n v="17"/>
    <s v="M"/>
    <s v="4286 Morgan Street Apt. 294"/>
    <n v="36303"/>
    <s v="Edinburgh"/>
    <s v="Scotland"/>
    <s v="Facebook"/>
    <s v="Swim"/>
  </r>
  <r>
    <x v="105"/>
    <n v="22"/>
    <n v="7"/>
    <x v="105"/>
    <x v="105"/>
    <x v="1"/>
    <x v="2"/>
    <x v="2"/>
    <n v="0"/>
    <n v="7"/>
    <n v="22"/>
    <n v="3.1428571428571428"/>
    <n v="22"/>
    <x v="1"/>
    <x v="1"/>
    <x v="88"/>
    <s v="Gibson"/>
    <s v="jamesgibson@example.net"/>
    <n v="28"/>
    <s v="M"/>
    <s v="263 Oliver Brooks"/>
    <n v="36801"/>
    <s v="Edinburgh"/>
    <s v="Scotland"/>
    <s v="Direct"/>
    <s v="Swim"/>
  </r>
  <r>
    <x v="106"/>
    <n v="28"/>
    <n v="3"/>
    <x v="106"/>
    <x v="106"/>
    <x v="1"/>
    <x v="3"/>
    <x v="2"/>
    <n v="366"/>
    <n v="3"/>
    <n v="28"/>
    <n v="9.3333333333333339"/>
    <n v="28"/>
    <x v="1"/>
    <x v="0"/>
    <x v="89"/>
    <s v="Simmons"/>
    <s v="briannasimmons@example.com"/>
    <n v="58"/>
    <s v="F"/>
    <s v="9058 Cook Lock"/>
    <n v="36801"/>
    <s v="Edinburgh"/>
    <s v="Scotland"/>
    <s v="Google"/>
    <s v="Swim"/>
  </r>
  <r>
    <x v="107"/>
    <n v="31.979999540000001"/>
    <n v="1"/>
    <x v="107"/>
    <x v="107"/>
    <x v="1"/>
    <x v="1"/>
    <x v="1"/>
    <n v="0"/>
    <n v="1"/>
    <n v="31.979999540000001"/>
    <n v="31.979999540000001"/>
    <n v="31.979999540000001"/>
    <x v="1"/>
    <x v="1"/>
    <x v="90"/>
    <s v="Webb"/>
    <s v="michellewebb@example.com"/>
    <n v="52"/>
    <s v="F"/>
    <s v="466 Perkins Stravenue"/>
    <n v="36301"/>
    <s v="Edinburgh"/>
    <s v="Scotland"/>
    <s v="Direct"/>
    <s v="Swim"/>
  </r>
  <r>
    <x v="108"/>
    <n v="64.949996949999999"/>
    <n v="1"/>
    <x v="108"/>
    <x v="108"/>
    <x v="3"/>
    <x v="8"/>
    <x v="2"/>
    <n v="0"/>
    <n v="1"/>
    <n v="64.949996949999999"/>
    <n v="64.949996949999999"/>
    <n v="64.949996949999999"/>
    <x v="1"/>
    <x v="1"/>
    <x v="35"/>
    <s v="Stafford"/>
    <s v="jessicastafford@example.org"/>
    <n v="24"/>
    <s v="F"/>
    <s v="65190 Greene Drive Apt. 786"/>
    <n v="36301"/>
    <s v="Edinburgh"/>
    <s v="Scotland"/>
    <s v="Direct"/>
    <s v="Swim"/>
  </r>
  <r>
    <x v="109"/>
    <n v="29.989999770000001"/>
    <n v="1"/>
    <x v="109"/>
    <x v="109"/>
    <x v="1"/>
    <x v="9"/>
    <x v="0"/>
    <n v="731"/>
    <n v="1"/>
    <n v="29.989999770000001"/>
    <n v="29.989999770000001"/>
    <n v="29.989999770000001"/>
    <x v="1"/>
    <x v="0"/>
    <x v="91"/>
    <s v="Williams"/>
    <s v="stevenwilliams@example.net"/>
    <n v="20"/>
    <s v="M"/>
    <s v="10656 Linda Village"/>
    <n v="36830"/>
    <s v="Edinburgh"/>
    <s v="Scotland"/>
    <s v="Google"/>
    <s v="Swim"/>
  </r>
  <r>
    <x v="110"/>
    <n v="70.949996949999999"/>
    <n v="1"/>
    <x v="110"/>
    <x v="110"/>
    <x v="1"/>
    <x v="4"/>
    <x v="3"/>
    <n v="0"/>
    <n v="1"/>
    <n v="70.949996949999999"/>
    <n v="70.949996949999999"/>
    <n v="70.949996949999999"/>
    <x v="1"/>
    <x v="1"/>
    <x v="77"/>
    <s v="Rice"/>
    <s v="markrice@example.org"/>
    <n v="63"/>
    <s v="M"/>
    <s v="0663 Timothy Junction"/>
    <n v="36830"/>
    <s v="Edinburgh"/>
    <s v="Scotland"/>
    <s v="Facebook"/>
    <s v="Swim"/>
  </r>
  <r>
    <x v="111"/>
    <n v="25"/>
    <n v="1"/>
    <x v="111"/>
    <x v="111"/>
    <x v="2"/>
    <x v="0"/>
    <x v="0"/>
    <n v="0"/>
    <n v="1"/>
    <n v="25"/>
    <n v="25"/>
    <n v="25"/>
    <x v="1"/>
    <x v="1"/>
    <x v="92"/>
    <s v="Gordon"/>
    <s v="matthewgordon@example.org"/>
    <n v="65"/>
    <s v="M"/>
    <s v="62658 Dean Cove Apt. 128"/>
    <n v="36830"/>
    <s v="Edinburgh"/>
    <s v="Scotland"/>
    <s v="Google"/>
    <s v="Swim"/>
  </r>
  <r>
    <x v="112"/>
    <n v="25"/>
    <n v="1"/>
    <x v="112"/>
    <x v="112"/>
    <x v="3"/>
    <x v="10"/>
    <x v="3"/>
    <n v="0"/>
    <n v="1"/>
    <n v="25"/>
    <n v="25"/>
    <n v="25"/>
    <x v="1"/>
    <x v="1"/>
    <x v="93"/>
    <s v="Arnold"/>
    <s v="bradleyarnold@example.net"/>
    <n v="42"/>
    <s v="M"/>
    <s v="42201 Simpson Fort"/>
    <n v="36832"/>
    <s v="Edinburgh"/>
    <s v="Scotland"/>
    <s v="Twitter"/>
    <s v="Swim"/>
  </r>
  <r>
    <x v="113"/>
    <n v="43.990001679999999"/>
    <n v="3"/>
    <x v="113"/>
    <x v="113"/>
    <x v="1"/>
    <x v="0"/>
    <x v="0"/>
    <n v="366"/>
    <n v="3"/>
    <n v="43.990001679999999"/>
    <n v="14.663333893333332"/>
    <n v="43.990001679999999"/>
    <x v="1"/>
    <x v="0"/>
    <x v="94"/>
    <s v="Ayala"/>
    <s v="donaldayala@example.org"/>
    <n v="62"/>
    <s v="M"/>
    <s v="40584 Anderson Branch Suite 273"/>
    <n v="36832"/>
    <s v="Edinburgh"/>
    <s v="Scotland"/>
    <s v="ReferralSite"/>
    <s v="Swim"/>
  </r>
  <r>
    <x v="114"/>
    <n v="98"/>
    <n v="4"/>
    <x v="114"/>
    <x v="114"/>
    <x v="1"/>
    <x v="5"/>
    <x v="0"/>
    <n v="366"/>
    <n v="4"/>
    <n v="98"/>
    <n v="24.5"/>
    <n v="98"/>
    <x v="1"/>
    <x v="0"/>
    <x v="1"/>
    <s v="Thompson"/>
    <s v="elizabeththompson@example.net"/>
    <n v="58"/>
    <s v="F"/>
    <s v="2103 Ruiz Fields"/>
    <n v="36832"/>
    <s v="Edinburgh"/>
    <s v="Scotland"/>
    <s v="Direct"/>
    <s v="Swim"/>
  </r>
  <r>
    <x v="115"/>
    <n v="39.400001529999997"/>
    <n v="5"/>
    <x v="115"/>
    <x v="115"/>
    <x v="0"/>
    <x v="1"/>
    <x v="1"/>
    <n v="1096"/>
    <n v="5"/>
    <n v="39.400001529999997"/>
    <n v="7.8800003059999995"/>
    <n v="39.400001529999997"/>
    <x v="1"/>
    <x v="0"/>
    <x v="95"/>
    <s v="Barrett"/>
    <s v="jaclynbarrett@example.com"/>
    <n v="66"/>
    <s v="F"/>
    <s v="266 Hawkins Valleys"/>
    <n v="36330"/>
    <s v="Edinburgh"/>
    <s v="Scotland"/>
    <s v="ReferralSite"/>
    <s v="Swim"/>
  </r>
  <r>
    <x v="116"/>
    <n v="32.560001370000002"/>
    <n v="2"/>
    <x v="116"/>
    <x v="116"/>
    <x v="1"/>
    <x v="2"/>
    <x v="2"/>
    <n v="184"/>
    <n v="2"/>
    <n v="32.560001370000002"/>
    <n v="16.280000685000001"/>
    <n v="32.560001370000002"/>
    <x v="1"/>
    <x v="0"/>
    <x v="96"/>
    <s v="Dorsey"/>
    <s v="alandorsey@example.org"/>
    <n v="55"/>
    <s v="M"/>
    <s v="22747 Heather Stravenue"/>
    <n v="36330"/>
    <s v="Edinburgh"/>
    <s v="Scotland"/>
    <s v="Google"/>
    <s v="Swim"/>
  </r>
  <r>
    <x v="117"/>
    <n v="34.990001679999999"/>
    <n v="2"/>
    <x v="117"/>
    <x v="117"/>
    <x v="1"/>
    <x v="5"/>
    <x v="0"/>
    <n v="366"/>
    <n v="2"/>
    <n v="34.990001679999999"/>
    <n v="17.495000839999999"/>
    <n v="34.990001679999999"/>
    <x v="1"/>
    <x v="0"/>
    <x v="10"/>
    <s v="Powell"/>
    <s v="kimberlypowell@example.org"/>
    <n v="13"/>
    <s v="F"/>
    <s v="958 Hammond Square"/>
    <n v="36330"/>
    <s v="Edinburgh"/>
    <s v="Scotland"/>
    <s v="ReferralSite"/>
    <s v="Swim"/>
  </r>
  <r>
    <x v="118"/>
    <n v="18.899999619999999"/>
    <n v="2"/>
    <x v="118"/>
    <x v="118"/>
    <x v="1"/>
    <x v="7"/>
    <x v="3"/>
    <n v="731"/>
    <n v="2"/>
    <n v="18.899999619999999"/>
    <n v="9.4499998099999996"/>
    <n v="18.899999619999999"/>
    <x v="1"/>
    <x v="0"/>
    <x v="17"/>
    <s v="Fuentes"/>
    <s v="juliafuentes@example.net"/>
    <n v="24"/>
    <s v="F"/>
    <s v="9992 Quinn Pike"/>
    <n v="35160"/>
    <s v="Edinburgh"/>
    <s v="Scotland"/>
    <s v="Google"/>
    <s v="Swim"/>
  </r>
  <r>
    <x v="119"/>
    <n v="27.420000080000001"/>
    <n v="2"/>
    <x v="119"/>
    <x v="119"/>
    <x v="1"/>
    <x v="2"/>
    <x v="2"/>
    <n v="0"/>
    <n v="2"/>
    <n v="27.420000080000001"/>
    <n v="13.710000040000001"/>
    <n v="27.420000080000001"/>
    <x v="1"/>
    <x v="1"/>
    <x v="86"/>
    <s v="Davis"/>
    <s v="marydavis@example.com"/>
    <n v="15"/>
    <s v="F"/>
    <s v="786 Sylvia Cliff Apt. 882"/>
    <n v="35160"/>
    <s v="Edinburgh"/>
    <s v="Scotland"/>
    <s v="Facebook"/>
    <s v="Swim"/>
  </r>
  <r>
    <x v="120"/>
    <n v="54.950000760000002"/>
    <n v="2"/>
    <x v="120"/>
    <x v="120"/>
    <x v="1"/>
    <x v="6"/>
    <x v="1"/>
    <n v="0"/>
    <n v="2"/>
    <n v="54.950000760000002"/>
    <n v="27.475000380000001"/>
    <n v="54.950000760000002"/>
    <x v="1"/>
    <x v="1"/>
    <x v="97"/>
    <s v="Potter"/>
    <s v="kristenpotter@example.net"/>
    <n v="66"/>
    <s v="F"/>
    <s v="81028 Patricia Groves Apt. 503"/>
    <n v="35160"/>
    <s v="Edinburgh"/>
    <s v="Scotland"/>
    <s v="Facebook"/>
    <s v="Swim"/>
  </r>
  <r>
    <x v="121"/>
    <n v="46"/>
    <n v="2"/>
    <x v="121"/>
    <x v="121"/>
    <x v="3"/>
    <x v="9"/>
    <x v="0"/>
    <n v="0"/>
    <n v="2"/>
    <n v="46"/>
    <n v="23"/>
    <n v="46"/>
    <x v="1"/>
    <x v="1"/>
    <x v="98"/>
    <s v="Ward"/>
    <s v="veronicaward@example.com"/>
    <n v="40"/>
    <s v="F"/>
    <s v="4853 William Key"/>
    <n v="35160"/>
    <s v="Edinburgh"/>
    <s v="Scotland"/>
    <s v="Twitter"/>
    <s v="Swim"/>
  </r>
  <r>
    <x v="122"/>
    <n v="81.269996640000002"/>
    <n v="2"/>
    <x v="122"/>
    <x v="122"/>
    <x v="3"/>
    <x v="3"/>
    <x v="2"/>
    <n v="0"/>
    <n v="2"/>
    <n v="81.269996640000002"/>
    <n v="40.634998320000001"/>
    <n v="81.269996640000002"/>
    <x v="1"/>
    <x v="1"/>
    <x v="99"/>
    <s v="Blair"/>
    <s v="micheleblair@example.org"/>
    <n v="27"/>
    <s v="F"/>
    <s v="80450 Tara Branch Apt. 309"/>
    <n v="35160"/>
    <s v="Edinburgh"/>
    <s v="Scotland"/>
    <s v="Direct"/>
    <s v="Swim"/>
  </r>
  <r>
    <x v="123"/>
    <n v="25"/>
    <n v="2"/>
    <x v="123"/>
    <x v="123"/>
    <x v="3"/>
    <x v="7"/>
    <x v="3"/>
    <n v="0"/>
    <n v="2"/>
    <n v="25"/>
    <n v="12.5"/>
    <n v="25"/>
    <x v="1"/>
    <x v="1"/>
    <x v="100"/>
    <s v="Walker"/>
    <s v="brettwalker@example.org"/>
    <n v="54"/>
    <s v="M"/>
    <s v="92893 Romero Prairie"/>
    <n v="36117"/>
    <s v="Edinburgh"/>
    <s v="Scotland"/>
    <s v="Facebook"/>
    <s v="Swim"/>
  </r>
  <r>
    <x v="124"/>
    <n v="16.989999770000001"/>
    <n v="1"/>
    <x v="124"/>
    <x v="124"/>
    <x v="0"/>
    <x v="11"/>
    <x v="1"/>
    <n v="61"/>
    <n v="1"/>
    <n v="16.989999770000001"/>
    <n v="16.989999770000001"/>
    <n v="16.989999770000001"/>
    <x v="1"/>
    <x v="0"/>
    <x v="9"/>
    <s v="Mercer"/>
    <s v="davidmercer@example.net"/>
    <n v="68"/>
    <s v="M"/>
    <s v="56395 Moore Prairie"/>
    <n v="36117"/>
    <s v="Edinburgh"/>
    <s v="Scotland"/>
    <s v="Direct"/>
    <s v="Swim"/>
  </r>
  <r>
    <x v="125"/>
    <n v="149.40999984999999"/>
    <n v="3"/>
    <x v="125"/>
    <x v="125"/>
    <x v="1"/>
    <x v="2"/>
    <x v="2"/>
    <n v="101"/>
    <n v="3"/>
    <n v="149.40999984999999"/>
    <n v="49.80333328333333"/>
    <n v="149.40999984999999"/>
    <x v="1"/>
    <x v="0"/>
    <x v="101"/>
    <s v="Miller"/>
    <s v="anthonymiller@example.org"/>
    <n v="23"/>
    <s v="M"/>
    <s v="3107 Davis Bridge Apt. 772"/>
    <n v="36117"/>
    <s v="Edinburgh"/>
    <s v="Scotland"/>
    <s v="Direct"/>
    <s v="Swim"/>
  </r>
  <r>
    <x v="126"/>
    <n v="85"/>
    <n v="1"/>
    <x v="126"/>
    <x v="126"/>
    <x v="3"/>
    <x v="5"/>
    <x v="0"/>
    <n v="0"/>
    <n v="1"/>
    <n v="85"/>
    <n v="85"/>
    <n v="85"/>
    <x v="1"/>
    <x v="1"/>
    <x v="102"/>
    <s v="Galloway"/>
    <s v="juangalloway@example.org"/>
    <n v="25"/>
    <s v="M"/>
    <s v="16130 Evans Court Apt. 257"/>
    <n v="36116"/>
    <s v="Glasgow"/>
    <s v="Scotland"/>
    <s v="Facebook"/>
    <s v="Swim"/>
  </r>
  <r>
    <x v="127"/>
    <n v="34.979999540000001"/>
    <n v="1"/>
    <x v="127"/>
    <x v="127"/>
    <x v="2"/>
    <x v="1"/>
    <x v="1"/>
    <n v="0"/>
    <n v="1"/>
    <n v="34.979999540000001"/>
    <n v="34.979999540000001"/>
    <n v="34.979999540000001"/>
    <x v="1"/>
    <x v="1"/>
    <x v="103"/>
    <s v="Montoya"/>
    <s v="toddmontoya@example.net"/>
    <n v="62"/>
    <s v="M"/>
    <s v="9798 Kimberly Terrace Apt. 191"/>
    <n v="36116"/>
    <s v="Glasgow"/>
    <s v="Scotland"/>
    <s v="Direct"/>
    <s v="Swim"/>
  </r>
  <r>
    <x v="128"/>
    <n v="49.990001679999999"/>
    <n v="1"/>
    <x v="128"/>
    <x v="128"/>
    <x v="2"/>
    <x v="2"/>
    <x v="2"/>
    <n v="0"/>
    <n v="1"/>
    <n v="49.990001679999999"/>
    <n v="49.990001679999999"/>
    <n v="49.990001679999999"/>
    <x v="1"/>
    <x v="1"/>
    <x v="104"/>
    <s v="Shaw"/>
    <s v="barbarashaw@example.org"/>
    <n v="54"/>
    <s v="F"/>
    <s v="50938 Kenneth Camp"/>
    <n v="36116"/>
    <s v="Glasgow"/>
    <s v="Scotland"/>
    <s v="Facebook"/>
    <s v="Sweaters"/>
  </r>
  <r>
    <x v="129"/>
    <n v="44.979999540000001"/>
    <n v="1"/>
    <x v="129"/>
    <x v="129"/>
    <x v="0"/>
    <x v="1"/>
    <x v="1"/>
    <n v="0"/>
    <n v="1"/>
    <n v="44.979999540000001"/>
    <n v="44.979999540000001"/>
    <n v="44.979999540000001"/>
    <x v="1"/>
    <x v="1"/>
    <x v="105"/>
    <s v="Torres"/>
    <s v="sandratorres@example.com"/>
    <n v="32"/>
    <s v="F"/>
    <s v="7340 Raven Meadow Suite 002"/>
    <n v="36116"/>
    <s v="Glasgow"/>
    <s v="Scotland"/>
    <s v="Facebook"/>
    <s v="Dresses"/>
  </r>
  <r>
    <x v="130"/>
    <n v="74.990001680000006"/>
    <n v="2"/>
    <x v="130"/>
    <x v="130"/>
    <x v="3"/>
    <x v="1"/>
    <x v="1"/>
    <n v="1"/>
    <n v="2"/>
    <n v="74.990001680000006"/>
    <n v="37.495000840000003"/>
    <n v="74.990001680000006"/>
    <x v="1"/>
    <x v="0"/>
    <x v="38"/>
    <s v="Lin"/>
    <s v="shawnlin@example.net"/>
    <n v="57"/>
    <s v="M"/>
    <s v="180 Schneider Brooks Suite 891"/>
    <n v="36116"/>
    <s v="Glasgow"/>
    <s v="Scotland"/>
    <s v="ReferralSite"/>
    <s v="Jeans"/>
  </r>
  <r>
    <x v="131"/>
    <n v="55.990001679999999"/>
    <n v="1"/>
    <x v="131"/>
    <x v="131"/>
    <x v="1"/>
    <x v="10"/>
    <x v="3"/>
    <n v="0"/>
    <n v="1"/>
    <n v="55.990001679999999"/>
    <n v="55.990001679999999"/>
    <n v="55.990001679999999"/>
    <x v="1"/>
    <x v="1"/>
    <x v="18"/>
    <s v="Tapia"/>
    <s v="jonathantapia@example.org"/>
    <n v="14"/>
    <s v="M"/>
    <s v="98390 Howell Neck Suite 148"/>
    <n v="36116"/>
    <s v="Glasgow"/>
    <s v="Scotland"/>
    <s v="Twitter"/>
    <s v="Jeans"/>
  </r>
  <r>
    <x v="132"/>
    <n v="98"/>
    <n v="3"/>
    <x v="132"/>
    <x v="132"/>
    <x v="1"/>
    <x v="11"/>
    <x v="1"/>
    <n v="0"/>
    <n v="3"/>
    <n v="98"/>
    <n v="32.666666666666664"/>
    <n v="98"/>
    <x v="1"/>
    <x v="1"/>
    <x v="82"/>
    <s v="Hamilton"/>
    <s v="juliehamilton@example.com"/>
    <n v="16"/>
    <s v="F"/>
    <s v="97361 Valerie Crossing"/>
    <n v="36116"/>
    <s v="Glasgow"/>
    <s v="Scotland"/>
    <s v="Twitter"/>
    <s v="Jeans"/>
  </r>
  <r>
    <x v="133"/>
    <n v="33.97000122"/>
    <n v="3"/>
    <x v="133"/>
    <x v="133"/>
    <x v="3"/>
    <x v="5"/>
    <x v="0"/>
    <n v="0"/>
    <n v="3"/>
    <n v="33.97000122"/>
    <n v="11.323333740000001"/>
    <n v="33.97000122"/>
    <x v="1"/>
    <x v="1"/>
    <x v="88"/>
    <s v="Hamilton"/>
    <s v="jameshamilton@example.net"/>
    <n v="30"/>
    <s v="M"/>
    <s v="6800 Boone Lodge Suite 080"/>
    <n v="36116"/>
    <s v="Glasgow"/>
    <s v="Scotland"/>
    <s v="Facebook"/>
    <s v="Jeans"/>
  </r>
  <r>
    <x v="134"/>
    <n v="19.5"/>
    <n v="1"/>
    <x v="134"/>
    <x v="134"/>
    <x v="1"/>
    <x v="8"/>
    <x v="2"/>
    <n v="0"/>
    <n v="1"/>
    <n v="19.5"/>
    <n v="19.5"/>
    <n v="19.5"/>
    <x v="1"/>
    <x v="1"/>
    <x v="106"/>
    <s v="Bennett"/>
    <s v="joshuabennett@example.org"/>
    <n v="18"/>
    <s v="M"/>
    <s v="07398 Miles Lake"/>
    <n v="36116"/>
    <s v="Glasgow"/>
    <s v="Scotland"/>
    <s v="Twitter"/>
    <s v="Jeans"/>
  </r>
  <r>
    <x v="135"/>
    <n v="22"/>
    <n v="3"/>
    <x v="135"/>
    <x v="135"/>
    <x v="1"/>
    <x v="10"/>
    <x v="3"/>
    <n v="0"/>
    <n v="3"/>
    <n v="22"/>
    <n v="7.333333333333333"/>
    <n v="22"/>
    <x v="1"/>
    <x v="1"/>
    <x v="63"/>
    <s v="Gonzalez"/>
    <s v="michaelgonzalez@example.com"/>
    <n v="18"/>
    <s v="M"/>
    <s v="427 Karen Drive Apt. 809"/>
    <n v="36109"/>
    <s v="Glasgow"/>
    <s v="Scotland"/>
    <s v="Twitter"/>
    <s v="Jeans"/>
  </r>
  <r>
    <x v="136"/>
    <n v="22"/>
    <n v="2"/>
    <x v="136"/>
    <x v="136"/>
    <x v="3"/>
    <x v="8"/>
    <x v="2"/>
    <n v="0"/>
    <n v="2"/>
    <n v="22"/>
    <n v="11"/>
    <n v="22"/>
    <x v="1"/>
    <x v="1"/>
    <x v="107"/>
    <s v="Kennedy"/>
    <s v="victorkennedy@example.org"/>
    <n v="48"/>
    <s v="M"/>
    <s v="6203 Barnes Plaza Suite 348"/>
    <n v="36109"/>
    <s v="Glasgow"/>
    <s v="Scotland"/>
    <s v="Google"/>
    <s v="Shorts"/>
  </r>
  <r>
    <x v="137"/>
    <n v="67.989997860000003"/>
    <n v="2"/>
    <x v="137"/>
    <x v="137"/>
    <x v="1"/>
    <x v="5"/>
    <x v="0"/>
    <n v="0"/>
    <n v="2"/>
    <n v="67.989997860000003"/>
    <n v="33.994998930000001"/>
    <n v="67.989997860000003"/>
    <x v="1"/>
    <x v="1"/>
    <x v="10"/>
    <s v="Garcia"/>
    <s v="kimberlygarcia@example.net"/>
    <n v="41"/>
    <s v="F"/>
    <s v="99109 Katrina Oval Apt. 505"/>
    <n v="36109"/>
    <s v="Glasgow"/>
    <s v="Scotland"/>
    <s v="Direct"/>
    <s v="Shorts"/>
  </r>
  <r>
    <x v="138"/>
    <n v="25"/>
    <n v="2"/>
    <x v="138"/>
    <x v="138"/>
    <x v="1"/>
    <x v="2"/>
    <x v="2"/>
    <n v="0"/>
    <n v="2"/>
    <n v="25"/>
    <n v="12.5"/>
    <n v="25"/>
    <x v="1"/>
    <x v="1"/>
    <x v="67"/>
    <s v="Nguyen"/>
    <s v="evannguyen@example.org"/>
    <n v="17"/>
    <s v="M"/>
    <s v="461 Ruiz Centers"/>
    <n v="35811"/>
    <s v="Glasgow"/>
    <s v="Scotland"/>
    <s v="Google"/>
    <s v="Shorts"/>
  </r>
  <r>
    <x v="139"/>
    <n v="28.489999770000001"/>
    <n v="2"/>
    <x v="139"/>
    <x v="139"/>
    <x v="2"/>
    <x v="3"/>
    <x v="2"/>
    <n v="0"/>
    <n v="2"/>
    <n v="28.489999770000001"/>
    <n v="14.244999885"/>
    <n v="28.489999770000001"/>
    <x v="1"/>
    <x v="1"/>
    <x v="108"/>
    <s v="Williams"/>
    <s v="jeffreywilliams@example.com"/>
    <n v="36"/>
    <s v="M"/>
    <s v="78812 Jay Burg Apt. 583"/>
    <n v="35811"/>
    <s v="Glasgow"/>
    <s v="Scotland"/>
    <s v="Facebook"/>
    <s v="Shorts"/>
  </r>
  <r>
    <x v="140"/>
    <n v="16.989999770000001"/>
    <n v="2"/>
    <x v="140"/>
    <x v="140"/>
    <x v="2"/>
    <x v="5"/>
    <x v="0"/>
    <n v="0"/>
    <n v="2"/>
    <n v="16.989999770000001"/>
    <n v="8.4949998850000004"/>
    <n v="16.989999770000001"/>
    <x v="1"/>
    <x v="1"/>
    <x v="15"/>
    <s v="Gray"/>
    <s v="amandagray@example.net"/>
    <n v="64"/>
    <s v="F"/>
    <s v="100 Myers Passage Apt. 416"/>
    <n v="35811"/>
    <s v="Glasgow"/>
    <s v="Scotland"/>
    <s v="Twitter"/>
    <s v="Shorts"/>
  </r>
  <r>
    <x v="141"/>
    <n v="28"/>
    <n v="2"/>
    <x v="141"/>
    <x v="141"/>
    <x v="1"/>
    <x v="10"/>
    <x v="3"/>
    <n v="0"/>
    <n v="2"/>
    <n v="28"/>
    <n v="14"/>
    <n v="28"/>
    <x v="1"/>
    <x v="1"/>
    <x v="109"/>
    <s v="Morales"/>
    <s v="sherrimorales@example.org"/>
    <n v="16"/>
    <s v="F"/>
    <s v="44572 Gray Turnpike"/>
    <n v="35803"/>
    <s v="Glasgow"/>
    <s v="Scotland"/>
    <s v="Facebook"/>
    <s v="Shorts"/>
  </r>
  <r>
    <x v="142"/>
    <n v="25"/>
    <n v="1"/>
    <x v="142"/>
    <x v="142"/>
    <x v="2"/>
    <x v="7"/>
    <x v="3"/>
    <n v="0"/>
    <n v="1"/>
    <n v="25"/>
    <n v="25"/>
    <n v="25"/>
    <x v="1"/>
    <x v="1"/>
    <x v="110"/>
    <s v="Brown"/>
    <s v="shannonbrown@example.com"/>
    <n v="20"/>
    <s v="F"/>
    <s v="08020 Carla Road Suite 494"/>
    <n v="35803"/>
    <s v="Glasgow"/>
    <s v="Scotland"/>
    <s v="ReferralSite"/>
    <s v="Socks"/>
  </r>
  <r>
    <x v="143"/>
    <n v="33.97000122"/>
    <n v="2"/>
    <x v="143"/>
    <x v="143"/>
    <x v="1"/>
    <x v="6"/>
    <x v="1"/>
    <n v="0"/>
    <n v="2"/>
    <n v="33.97000122"/>
    <n v="16.98500061"/>
    <n v="33.97000122"/>
    <x v="1"/>
    <x v="1"/>
    <x v="111"/>
    <s v="Mendez"/>
    <s v="oliviamendez@example.com"/>
    <n v="20"/>
    <s v="F"/>
    <s v="701 Howard Grove"/>
    <n v="35801"/>
    <s v="Glasgow"/>
    <s v="Scotland"/>
    <s v="Google"/>
    <s v="Accessories"/>
  </r>
  <r>
    <x v="144"/>
    <n v="24.530000690000001"/>
    <n v="2"/>
    <x v="144"/>
    <x v="144"/>
    <x v="1"/>
    <x v="8"/>
    <x v="2"/>
    <n v="0"/>
    <n v="2"/>
    <n v="24.530000690000001"/>
    <n v="12.265000345000001"/>
    <n v="24.530000690000001"/>
    <x v="1"/>
    <x v="1"/>
    <x v="112"/>
    <s v="Sutton"/>
    <s v="gabrielasutton@example.net"/>
    <n v="58"/>
    <s v="F"/>
    <s v="97001 Cruz Mountain"/>
    <n v="35801"/>
    <s v="Glasgow"/>
    <s v="Scotland"/>
    <s v="Google"/>
    <s v="Dresses"/>
  </r>
  <r>
    <x v="145"/>
    <n v="20.100000380000001"/>
    <n v="2"/>
    <x v="145"/>
    <x v="145"/>
    <x v="0"/>
    <x v="5"/>
    <x v="0"/>
    <n v="183"/>
    <n v="2"/>
    <n v="20.100000380000001"/>
    <n v="10.05000019"/>
    <n v="20.100000380000001"/>
    <x v="0"/>
    <x v="0"/>
    <x v="113"/>
    <s v="Nguyen"/>
    <s v="deborahnguyen@example.net"/>
    <n v="15"/>
    <s v="F"/>
    <s v="683 Andre Estates Apt. 318"/>
    <n v="35801"/>
    <s v="Glasgow"/>
    <s v="Scotland"/>
    <s v="Facebook"/>
    <s v="Dresses"/>
  </r>
  <r>
    <x v="146"/>
    <n v="42"/>
    <n v="1"/>
    <x v="146"/>
    <x v="146"/>
    <x v="1"/>
    <x v="2"/>
    <x v="2"/>
    <n v="0"/>
    <n v="1"/>
    <n v="42"/>
    <n v="42"/>
    <n v="42"/>
    <x v="1"/>
    <x v="1"/>
    <x v="114"/>
    <s v="Harvey"/>
    <s v="danielharvey@example.com"/>
    <n v="68"/>
    <s v="M"/>
    <s v="42415 Snow Island Apt. 887"/>
    <n v="35801"/>
    <s v="Glasgow"/>
    <s v="Scotland"/>
    <s v="ReferralSite"/>
    <s v="Maternity"/>
  </r>
  <r>
    <x v="147"/>
    <n v="24.989999770000001"/>
    <n v="1"/>
    <x v="147"/>
    <x v="147"/>
    <x v="0"/>
    <x v="9"/>
    <x v="0"/>
    <n v="185"/>
    <n v="1"/>
    <n v="24.989999770000001"/>
    <n v="24.989999770000001"/>
    <n v="24.989999770000001"/>
    <x v="0"/>
    <x v="0"/>
    <x v="72"/>
    <s v="Davis"/>
    <s v="jamiedavis@example.net"/>
    <n v="56"/>
    <s v="M"/>
    <s v="92497 Long Plains Suite 937"/>
    <n v="35801"/>
    <s v="Glasgow"/>
    <s v="Scotland"/>
    <s v="Facebook"/>
    <s v="Socks"/>
  </r>
  <r>
    <x v="148"/>
    <n v="29.989999770000001"/>
    <n v="1"/>
    <x v="148"/>
    <x v="148"/>
    <x v="1"/>
    <x v="11"/>
    <x v="1"/>
    <n v="0"/>
    <n v="1"/>
    <n v="29.989999770000001"/>
    <n v="29.989999770000001"/>
    <n v="29.989999770000001"/>
    <x v="1"/>
    <x v="1"/>
    <x v="13"/>
    <s v="Thompson"/>
    <s v="tracythompson@example.net"/>
    <n v="41"/>
    <s v="F"/>
    <s v="45490 Olson Landing Apt. 776"/>
    <n v="35801"/>
    <s v="Glasgow"/>
    <s v="Scotland"/>
    <s v="Google"/>
    <s v="Socks"/>
  </r>
  <r>
    <x v="149"/>
    <n v="89"/>
    <n v="1"/>
    <x v="149"/>
    <x v="149"/>
    <x v="1"/>
    <x v="8"/>
    <x v="2"/>
    <n v="0"/>
    <n v="1"/>
    <n v="89"/>
    <n v="89"/>
    <n v="89"/>
    <x v="1"/>
    <x v="1"/>
    <x v="59"/>
    <s v="Mendoza"/>
    <s v="garymendoza@example.net"/>
    <n v="63"/>
    <s v="M"/>
    <s v="07435 Cameron Circles Apt. 950"/>
    <n v="35801"/>
    <s v="Glasgow"/>
    <s v="Scotland"/>
    <s v="Twitter"/>
    <s v="Socks"/>
  </r>
  <r>
    <x v="150"/>
    <n v="6.9899997709999999"/>
    <n v="1"/>
    <x v="150"/>
    <x v="150"/>
    <x v="2"/>
    <x v="6"/>
    <x v="1"/>
    <n v="0"/>
    <n v="1"/>
    <n v="6.9899997709999999"/>
    <n v="6.9899997709999999"/>
    <n v="6.9899997709999999"/>
    <x v="1"/>
    <x v="1"/>
    <x v="115"/>
    <s v="Hunter"/>
    <s v="larryhunter@example.net"/>
    <n v="64"/>
    <s v="M"/>
    <s v="287 Martinez Streets Suite 774"/>
    <n v="35801"/>
    <s v="Glasgow"/>
    <s v="Scotland"/>
    <s v="Facebook"/>
    <s v="Socks"/>
  </r>
  <r>
    <x v="151"/>
    <n v="22"/>
    <n v="1"/>
    <x v="151"/>
    <x v="151"/>
    <x v="0"/>
    <x v="9"/>
    <x v="0"/>
    <n v="367"/>
    <n v="1"/>
    <n v="22"/>
    <n v="22"/>
    <n v="22"/>
    <x v="0"/>
    <x v="0"/>
    <x v="53"/>
    <s v="Hayden"/>
    <s v="sarahhayden@example.com"/>
    <n v="61"/>
    <s v="F"/>
    <s v="4858 Rivera Expressway"/>
    <n v="35801"/>
    <s v="Glasgow"/>
    <s v="Scotland"/>
    <s v="ReferralSite"/>
    <s v="Swim"/>
  </r>
  <r>
    <x v="152"/>
    <n v="69"/>
    <n v="1"/>
    <x v="152"/>
    <x v="152"/>
    <x v="0"/>
    <x v="4"/>
    <x v="3"/>
    <n v="367"/>
    <n v="1"/>
    <n v="69"/>
    <n v="69"/>
    <n v="69"/>
    <x v="0"/>
    <x v="0"/>
    <x v="35"/>
    <s v="Lindsey"/>
    <s v="jessicalindsey@example.org"/>
    <n v="34"/>
    <s v="F"/>
    <s v="856 Henry Mills"/>
    <n v="35802"/>
    <s v="Glasgow"/>
    <s v="Scotland"/>
    <s v="Facebook"/>
    <s v="Swim"/>
  </r>
  <r>
    <x v="153"/>
    <n v="14.899999619999999"/>
    <n v="1"/>
    <x v="153"/>
    <x v="153"/>
    <x v="0"/>
    <x v="7"/>
    <x v="3"/>
    <n v="367"/>
    <n v="1"/>
    <n v="14.899999619999999"/>
    <n v="14.899999619999999"/>
    <n v="14.899999619999999"/>
    <x v="0"/>
    <x v="0"/>
    <x v="116"/>
    <s v="Rose"/>
    <s v="devinrose@example.net"/>
    <n v="57"/>
    <s v="M"/>
    <s v="7255 Jessica Alley"/>
    <n v="35802"/>
    <s v="Glasgow"/>
    <s v="Scotland"/>
    <s v="ReferralSite"/>
    <s v="Swim"/>
  </r>
  <r>
    <x v="154"/>
    <n v="19.450000760000002"/>
    <n v="1"/>
    <x v="154"/>
    <x v="154"/>
    <x v="0"/>
    <x v="7"/>
    <x v="3"/>
    <n v="487"/>
    <n v="1"/>
    <n v="19.450000760000002"/>
    <n v="19.450000760000002"/>
    <n v="19.450000760000002"/>
    <x v="0"/>
    <x v="0"/>
    <x v="117"/>
    <s v="Ruiz"/>
    <s v="chrisruiz@example.org"/>
    <n v="22"/>
    <s v="M"/>
    <s v="88052 Elizabeth Views"/>
    <n v="35173"/>
    <s v="Glasgow"/>
    <s v="Scotland"/>
    <s v="ReferralSite"/>
    <s v="Swim"/>
  </r>
  <r>
    <x v="155"/>
    <n v="27.93000031"/>
    <n v="1"/>
    <x v="155"/>
    <x v="155"/>
    <x v="3"/>
    <x v="5"/>
    <x v="0"/>
    <n v="0"/>
    <n v="1"/>
    <n v="27.93000031"/>
    <n v="27.93000031"/>
    <n v="27.93000031"/>
    <x v="1"/>
    <x v="1"/>
    <x v="63"/>
    <s v="Atkins"/>
    <s v="michaelatkins@example.org"/>
    <n v="68"/>
    <s v="M"/>
    <s v="0646 Adam Pike"/>
    <n v="35173"/>
    <s v="Glasgow"/>
    <s v="Scotland"/>
    <s v="Direct"/>
    <s v="Swim"/>
  </r>
  <r>
    <x v="156"/>
    <n v="5.9499998090000004"/>
    <n v="1"/>
    <x v="156"/>
    <x v="156"/>
    <x v="3"/>
    <x v="8"/>
    <x v="2"/>
    <n v="0"/>
    <n v="1"/>
    <n v="5.9499998090000004"/>
    <n v="5.9499998090000004"/>
    <n v="5.9499998090000004"/>
    <x v="1"/>
    <x v="1"/>
    <x v="118"/>
    <s v="White"/>
    <s v="patriciawhite@example.org"/>
    <n v="50"/>
    <s v="F"/>
    <s v="7816 David Cliff"/>
    <n v="35173"/>
    <s v="Glasgow"/>
    <s v="Scotland"/>
    <s v="Direct"/>
    <s v="Swim"/>
  </r>
  <r>
    <x v="157"/>
    <n v="38"/>
    <n v="1"/>
    <x v="157"/>
    <x v="157"/>
    <x v="1"/>
    <x v="2"/>
    <x v="2"/>
    <n v="0"/>
    <n v="1"/>
    <n v="38"/>
    <n v="38"/>
    <n v="38"/>
    <x v="1"/>
    <x v="1"/>
    <x v="119"/>
    <s v="Hammond"/>
    <s v="kelseyhammond@example.com"/>
    <n v="38"/>
    <s v="F"/>
    <s v="76088 Allen Skyway Suite 715"/>
    <n v="36067"/>
    <s v="Glasgow"/>
    <s v="Scotland"/>
    <s v="Twitter"/>
    <s v="Swim"/>
  </r>
  <r>
    <x v="158"/>
    <n v="4.9899997709999999"/>
    <n v="1"/>
    <x v="158"/>
    <x v="158"/>
    <x v="1"/>
    <x v="0"/>
    <x v="0"/>
    <n v="0"/>
    <n v="1"/>
    <n v="4.9899997709999999"/>
    <n v="4.9899997709999999"/>
    <n v="4.9899997709999999"/>
    <x v="1"/>
    <x v="1"/>
    <x v="120"/>
    <s v="Black"/>
    <s v="pamelablack@example.org"/>
    <n v="51"/>
    <s v="F"/>
    <s v="32140 Simmons Overpass"/>
    <n v="36067"/>
    <s v="Glasgow"/>
    <s v="Scotland"/>
    <s v="Google"/>
    <s v="Swim"/>
  </r>
  <r>
    <x v="159"/>
    <n v="98"/>
    <n v="1"/>
    <x v="159"/>
    <x v="159"/>
    <x v="1"/>
    <x v="2"/>
    <x v="2"/>
    <n v="0"/>
    <n v="1"/>
    <n v="98"/>
    <n v="98"/>
    <n v="98"/>
    <x v="1"/>
    <x v="1"/>
    <x v="105"/>
    <s v="Booker"/>
    <s v="sandrabooker@example.org"/>
    <n v="64"/>
    <s v="F"/>
    <s v="04072 Colleen Shore Apt. 943"/>
    <n v="36067"/>
    <s v="Glasgow"/>
    <s v="Scotland"/>
    <s v="ReferralSite"/>
    <s v="Swim"/>
  </r>
  <r>
    <x v="160"/>
    <n v="49"/>
    <n v="1"/>
    <x v="160"/>
    <x v="160"/>
    <x v="2"/>
    <x v="5"/>
    <x v="0"/>
    <n v="0"/>
    <n v="1"/>
    <n v="49"/>
    <n v="49"/>
    <n v="49"/>
    <x v="1"/>
    <x v="1"/>
    <x v="121"/>
    <s v="Williams"/>
    <s v="joanwilliams@example.net"/>
    <n v="70"/>
    <s v="F"/>
    <s v="815 Chandler Meadows Apt. 549"/>
    <n v="36067"/>
    <s v="Glasgow"/>
    <s v="Scotland"/>
    <s v="Twitter"/>
    <s v="Swim"/>
  </r>
  <r>
    <x v="161"/>
    <n v="39.5"/>
    <n v="1"/>
    <x v="161"/>
    <x v="161"/>
    <x v="1"/>
    <x v="7"/>
    <x v="3"/>
    <n v="0"/>
    <n v="1"/>
    <n v="39.5"/>
    <n v="39.5"/>
    <n v="39.5"/>
    <x v="1"/>
    <x v="1"/>
    <x v="88"/>
    <s v="Nichols"/>
    <s v="jamesnichols@example.com"/>
    <n v="29"/>
    <s v="M"/>
    <s v="1552 Nathan Walks Suite 008"/>
    <n v="35810"/>
    <s v="Glasgow"/>
    <s v="Scotland"/>
    <s v="Direct"/>
    <s v="Swim"/>
  </r>
  <r>
    <x v="162"/>
    <n v="59.450000760000002"/>
    <n v="2"/>
    <x v="162"/>
    <x v="162"/>
    <x v="1"/>
    <x v="5"/>
    <x v="0"/>
    <n v="367"/>
    <n v="2"/>
    <n v="59.450000760000002"/>
    <n v="29.725000380000001"/>
    <n v="59.450000760000002"/>
    <x v="1"/>
    <x v="0"/>
    <x v="87"/>
    <s v="Howell"/>
    <s v="josephhowell@example.com"/>
    <n v="64"/>
    <s v="M"/>
    <s v="102 Michele Valley"/>
    <n v="35810"/>
    <s v="Glasgow"/>
    <s v="Scotland"/>
    <s v="Direct"/>
    <s v="Swim"/>
  </r>
  <r>
    <x v="163"/>
    <n v="59.990001679999999"/>
    <n v="1"/>
    <x v="163"/>
    <x v="163"/>
    <x v="1"/>
    <x v="1"/>
    <x v="1"/>
    <n v="0"/>
    <n v="1"/>
    <n v="59.990001679999999"/>
    <n v="59.990001679999999"/>
    <n v="59.990001679999999"/>
    <x v="1"/>
    <x v="1"/>
    <x v="122"/>
    <s v="Keller"/>
    <s v="ericakeller@example.net"/>
    <n v="48"/>
    <s v="F"/>
    <s v="5152 Samuel Row Apt. 225"/>
    <n v="35810"/>
    <s v="Glasgow"/>
    <s v="Scotland"/>
    <s v="Direct"/>
    <s v="Swim"/>
  </r>
  <r>
    <x v="164"/>
    <n v="79.949996949999999"/>
    <n v="1"/>
    <x v="164"/>
    <x v="164"/>
    <x v="2"/>
    <x v="6"/>
    <x v="1"/>
    <n v="0"/>
    <n v="1"/>
    <n v="79.949996949999999"/>
    <n v="79.949996949999999"/>
    <n v="79.949996949999999"/>
    <x v="1"/>
    <x v="1"/>
    <x v="123"/>
    <s v="Montgomery"/>
    <s v="georgemontgomery@example.com"/>
    <n v="15"/>
    <s v="M"/>
    <s v="5849 Ochoa Flat"/>
    <n v="35810"/>
    <s v="Glasgow"/>
    <s v="Scotland"/>
    <s v="Twitter"/>
    <s v="Swim"/>
  </r>
  <r>
    <x v="165"/>
    <n v="25"/>
    <n v="1"/>
    <x v="165"/>
    <x v="165"/>
    <x v="3"/>
    <x v="9"/>
    <x v="0"/>
    <n v="0"/>
    <n v="1"/>
    <n v="25"/>
    <n v="25"/>
    <n v="25"/>
    <x v="1"/>
    <x v="1"/>
    <x v="80"/>
    <s v="Lee"/>
    <s v="brianlee@example.net"/>
    <n v="32"/>
    <s v="M"/>
    <s v="6432 Thomas Forge"/>
    <n v="35805"/>
    <s v="Glasgow"/>
    <s v="Scotland"/>
    <s v="Google"/>
    <s v="Swim"/>
  </r>
  <r>
    <x v="166"/>
    <n v="99.949996949999999"/>
    <n v="1"/>
    <x v="166"/>
    <x v="166"/>
    <x v="1"/>
    <x v="2"/>
    <x v="2"/>
    <n v="0"/>
    <n v="1"/>
    <n v="99.949996949999999"/>
    <n v="99.949996949999999"/>
    <n v="99.949996949999999"/>
    <x v="1"/>
    <x v="1"/>
    <x v="20"/>
    <s v="Benjamin"/>
    <s v="andrewbenjamin@example.net"/>
    <n v="54"/>
    <s v="M"/>
    <s v="332 Jones Meadow Apt. 004"/>
    <n v="35805"/>
    <s v="Dundee"/>
    <s v="Scotland"/>
    <s v="ReferralSite"/>
    <s v="Swim"/>
  </r>
  <r>
    <x v="167"/>
    <n v="64.800003050000001"/>
    <n v="1"/>
    <x v="167"/>
    <x v="167"/>
    <x v="1"/>
    <x v="2"/>
    <x v="2"/>
    <n v="0"/>
    <n v="1"/>
    <n v="64.800003050000001"/>
    <n v="64.800003050000001"/>
    <n v="64.800003050000001"/>
    <x v="1"/>
    <x v="1"/>
    <x v="1"/>
    <s v="Collins"/>
    <s v="elizabethcollins@example.com"/>
    <n v="47"/>
    <s v="F"/>
    <s v="39330 Wong Plains Apt. 841"/>
    <n v="35805"/>
    <s v="Dundee"/>
    <s v="Scotland"/>
    <s v="ReferralSite"/>
    <s v="Swim"/>
  </r>
  <r>
    <x v="168"/>
    <n v="19.989999770000001"/>
    <n v="1"/>
    <x v="168"/>
    <x v="168"/>
    <x v="0"/>
    <x v="1"/>
    <x v="1"/>
    <n v="0"/>
    <n v="1"/>
    <n v="19.989999770000001"/>
    <n v="19.989999770000001"/>
    <n v="19.989999770000001"/>
    <x v="1"/>
    <x v="1"/>
    <x v="88"/>
    <s v="Hernandez"/>
    <s v="jameshernandez@example.org"/>
    <n v="34"/>
    <s v="M"/>
    <s v="31614 Ward Row"/>
    <n v="35242"/>
    <s v="Dundee"/>
    <s v="Scotland"/>
    <s v="Google"/>
    <s v="Swim"/>
  </r>
  <r>
    <x v="169"/>
    <n v="46.659999849999998"/>
    <n v="4"/>
    <x v="169"/>
    <x v="169"/>
    <x v="2"/>
    <x v="5"/>
    <x v="0"/>
    <n v="366"/>
    <n v="4"/>
    <n v="46.659999849999998"/>
    <n v="11.6649999625"/>
    <n v="46.659999849999998"/>
    <x v="1"/>
    <x v="0"/>
    <x v="85"/>
    <s v="Young"/>
    <s v="melissayoung@example.org"/>
    <n v="57"/>
    <s v="F"/>
    <s v="2895 Parker Pines"/>
    <n v="35242"/>
    <s v="Dundee"/>
    <s v="Scotland"/>
    <s v="Direct"/>
    <s v="Accessories"/>
  </r>
  <r>
    <x v="170"/>
    <n v="75"/>
    <n v="4"/>
    <x v="170"/>
    <x v="170"/>
    <x v="1"/>
    <x v="7"/>
    <x v="3"/>
    <n v="366"/>
    <n v="4"/>
    <n v="75"/>
    <n v="18.75"/>
    <n v="75"/>
    <x v="1"/>
    <x v="0"/>
    <x v="124"/>
    <s v="Murphy"/>
    <s v="jefferymurphy@example.com"/>
    <n v="44"/>
    <s v="M"/>
    <s v="4914 Greer Points"/>
    <n v="35242"/>
    <s v="Dundee"/>
    <s v="Scotland"/>
    <s v="Google"/>
    <s v="Accessories"/>
  </r>
  <r>
    <x v="171"/>
    <n v="161.98999977"/>
    <n v="4"/>
    <x v="171"/>
    <x v="171"/>
    <x v="1"/>
    <x v="2"/>
    <x v="2"/>
    <n v="731"/>
    <n v="4"/>
    <n v="161.98999977"/>
    <n v="40.497499942499999"/>
    <n v="161.98999977"/>
    <x v="1"/>
    <x v="0"/>
    <x v="49"/>
    <s v="Porter"/>
    <s v="johnporter@example.org"/>
    <n v="34"/>
    <s v="M"/>
    <s v="0266 Jill Rest Apt. 943"/>
    <n v="35242"/>
    <s v="Dundee"/>
    <s v="Scotland"/>
    <s v="ReferralSite"/>
    <s v="Accessories"/>
  </r>
  <r>
    <x v="172"/>
    <n v="447.99000167999998"/>
    <n v="4"/>
    <x v="172"/>
    <x v="172"/>
    <x v="1"/>
    <x v="4"/>
    <x v="3"/>
    <n v="731"/>
    <n v="4"/>
    <n v="447.99000167999998"/>
    <n v="111.99750041999999"/>
    <n v="447.99000167999998"/>
    <x v="1"/>
    <x v="0"/>
    <x v="35"/>
    <s v="Burns"/>
    <s v="jessicaburns@example.net"/>
    <n v="45"/>
    <s v="F"/>
    <s v="56428 Valerie Roads"/>
    <n v="35215"/>
    <s v="Dundee"/>
    <s v="Scotland"/>
    <s v="Google"/>
    <s v="Accessories"/>
  </r>
  <r>
    <x v="173"/>
    <n v="723.98999786000002"/>
    <n v="4"/>
    <x v="173"/>
    <x v="173"/>
    <x v="1"/>
    <x v="6"/>
    <x v="1"/>
    <n v="366"/>
    <n v="4"/>
    <n v="723.98999786000002"/>
    <n v="180.997499465"/>
    <n v="723.98999786000002"/>
    <x v="1"/>
    <x v="0"/>
    <x v="110"/>
    <s v="Smith"/>
    <s v="shannonsmith@example.net"/>
    <n v="28"/>
    <s v="F"/>
    <s v="7362 Ricky Springs Suite 317"/>
    <n v="35758"/>
    <s v="Dundee"/>
    <s v="Scotland"/>
    <s v="ReferralSite"/>
    <s v="Accessories"/>
  </r>
  <r>
    <x v="174"/>
    <n v="119.98999977"/>
    <n v="4"/>
    <x v="174"/>
    <x v="174"/>
    <x v="2"/>
    <x v="3"/>
    <x v="2"/>
    <n v="366"/>
    <n v="4"/>
    <n v="119.98999977"/>
    <n v="29.997499942499999"/>
    <n v="119.98999977"/>
    <x v="1"/>
    <x v="0"/>
    <x v="125"/>
    <s v="Stewart"/>
    <s v="brittneystewart@example.net"/>
    <n v="49"/>
    <s v="F"/>
    <s v="32456 Jenkins Via Apt. 020"/>
    <n v="35758"/>
    <s v="Dundee"/>
    <s v="Scotland"/>
    <s v="Direct"/>
    <s v="Accessories"/>
  </r>
  <r>
    <x v="175"/>
    <n v="115"/>
    <n v="4"/>
    <x v="175"/>
    <x v="175"/>
    <x v="1"/>
    <x v="4"/>
    <x v="3"/>
    <n v="731"/>
    <n v="4"/>
    <n v="115"/>
    <n v="28.75"/>
    <n v="115"/>
    <x v="1"/>
    <x v="0"/>
    <x v="108"/>
    <s v="Lewis"/>
    <s v="jeffreylewis@example.com"/>
    <n v="24"/>
    <s v="M"/>
    <s v="95316 Jones Wall Apt. 110"/>
    <n v="35758"/>
    <s v="Dundee"/>
    <s v="Scotland"/>
    <s v="Twitter"/>
    <s v="Plus"/>
  </r>
  <r>
    <x v="176"/>
    <n v="95"/>
    <n v="4"/>
    <x v="176"/>
    <x v="176"/>
    <x v="2"/>
    <x v="6"/>
    <x v="1"/>
    <n v="366"/>
    <n v="4"/>
    <n v="95"/>
    <n v="23.75"/>
    <n v="95"/>
    <x v="1"/>
    <x v="0"/>
    <x v="126"/>
    <s v="Harrison"/>
    <s v="colinharrison@example.com"/>
    <n v="64"/>
    <s v="M"/>
    <s v="23286 Samantha Fort Suite 275"/>
    <n v="35758"/>
    <s v="Dundee"/>
    <s v="Scotland"/>
    <s v="ReferralSite"/>
    <s v="Accessories"/>
  </r>
  <r>
    <x v="177"/>
    <n v="38"/>
    <n v="2"/>
    <x v="177"/>
    <x v="177"/>
    <x v="1"/>
    <x v="9"/>
    <x v="0"/>
    <n v="731"/>
    <n v="2"/>
    <n v="38"/>
    <n v="19"/>
    <n v="38"/>
    <x v="1"/>
    <x v="0"/>
    <x v="127"/>
    <s v="Villarreal"/>
    <s v="amyvillarreal@example.com"/>
    <n v="38"/>
    <s v="F"/>
    <s v="332 Palmer Passage Apt. 308"/>
    <n v="35758"/>
    <s v="Dundee"/>
    <s v="Scotland"/>
    <s v="Facebook"/>
    <s v="Shorts"/>
  </r>
  <r>
    <x v="178"/>
    <n v="26"/>
    <n v="3"/>
    <x v="178"/>
    <x v="178"/>
    <x v="2"/>
    <x v="8"/>
    <x v="2"/>
    <n v="0"/>
    <n v="3"/>
    <n v="26"/>
    <n v="8.6666666666666661"/>
    <n v="26"/>
    <x v="1"/>
    <x v="1"/>
    <x v="47"/>
    <s v="Morris"/>
    <s v="angelamorris@example.net"/>
    <n v="56"/>
    <s v="F"/>
    <s v="87161 Beth Corner"/>
    <n v="35749"/>
    <s v="Dundee"/>
    <s v="Scotland"/>
    <s v="Google"/>
    <s v="Sleep &amp; Lounge"/>
  </r>
  <r>
    <x v="179"/>
    <n v="55"/>
    <n v="4"/>
    <x v="179"/>
    <x v="179"/>
    <x v="1"/>
    <x v="9"/>
    <x v="0"/>
    <n v="731"/>
    <n v="4"/>
    <n v="55"/>
    <n v="13.75"/>
    <n v="55"/>
    <x v="1"/>
    <x v="0"/>
    <x v="128"/>
    <s v="Stewart"/>
    <s v="jennystewart@example.org"/>
    <n v="55"/>
    <s v="F"/>
    <s v="873 Brenda Wells Suite 767"/>
    <n v="35749"/>
    <s v="Dundee"/>
    <s v="Scotland"/>
    <s v="Facebook"/>
    <s v="Fashion Hoodies &amp; Sweatshirts"/>
  </r>
  <r>
    <x v="180"/>
    <n v="29.479999540000001"/>
    <n v="5"/>
    <x v="180"/>
    <x v="180"/>
    <x v="1"/>
    <x v="9"/>
    <x v="0"/>
    <n v="731"/>
    <n v="5"/>
    <n v="29.479999540000001"/>
    <n v="5.8959999080000003"/>
    <n v="29.479999540000001"/>
    <x v="1"/>
    <x v="0"/>
    <x v="77"/>
    <s v="Pham"/>
    <s v="markpham@example.org"/>
    <n v="18"/>
    <s v="M"/>
    <s v="5921 White Common Suite 790"/>
    <n v="35749"/>
    <s v="Dundee"/>
    <s v="Scotland"/>
    <s v="Twitter"/>
    <s v="Suits &amp; Sport Coats"/>
  </r>
  <r>
    <x v="181"/>
    <n v="39.450000760000002"/>
    <n v="9"/>
    <x v="181"/>
    <x v="181"/>
    <x v="1"/>
    <x v="5"/>
    <x v="0"/>
    <n v="731"/>
    <n v="9"/>
    <n v="39.450000760000002"/>
    <n v="4.3833334177777781"/>
    <n v="39.450000760000002"/>
    <x v="1"/>
    <x v="0"/>
    <x v="129"/>
    <s v="Taylor"/>
    <s v="tarataylor@example.com"/>
    <n v="41"/>
    <s v="F"/>
    <s v="431 Amanda Mission"/>
    <n v="35124"/>
    <s v="Dundee"/>
    <s v="Scotland"/>
    <s v="Facebook"/>
    <s v="Suits &amp; Sport Coats"/>
  </r>
  <r>
    <x v="182"/>
    <n v="43.990001679999999"/>
    <n v="5"/>
    <x v="182"/>
    <x v="182"/>
    <x v="2"/>
    <x v="7"/>
    <x v="3"/>
    <n v="0"/>
    <n v="5"/>
    <n v="43.990001679999999"/>
    <n v="8.7980003359999994"/>
    <n v="43.990001679999999"/>
    <x v="1"/>
    <x v="1"/>
    <x v="130"/>
    <s v="Farmer"/>
    <s v="alexafarmer@example.org"/>
    <n v="58"/>
    <s v="F"/>
    <s v="75134 Tracy Lake"/>
    <n v="35124"/>
    <s v="Dundee"/>
    <s v="Scotland"/>
    <s v="ReferralSite"/>
    <s v="Pants"/>
  </r>
  <r>
    <x v="183"/>
    <n v="825"/>
    <n v="5"/>
    <x v="183"/>
    <x v="183"/>
    <x v="0"/>
    <x v="9"/>
    <x v="0"/>
    <n v="245"/>
    <n v="5"/>
    <n v="825"/>
    <n v="165"/>
    <n v="825"/>
    <x v="0"/>
    <x v="0"/>
    <x v="21"/>
    <s v="Sawyer"/>
    <s v="jeremysawyer@example.org"/>
    <n v="37"/>
    <s v="M"/>
    <s v="4060 Diamond Camp Apt. 493"/>
    <n v="35216"/>
    <s v="Dundee"/>
    <s v="Scotland"/>
    <s v="Google"/>
    <s v="Pants"/>
  </r>
  <r>
    <x v="184"/>
    <n v="49.990001679999999"/>
    <n v="4"/>
    <x v="184"/>
    <x v="184"/>
    <x v="0"/>
    <x v="7"/>
    <x v="3"/>
    <n v="732"/>
    <n v="4"/>
    <n v="49.990001679999999"/>
    <n v="12.49750042"/>
    <n v="49.990001679999999"/>
    <x v="0"/>
    <x v="0"/>
    <x v="131"/>
    <s v="Dean"/>
    <s v="desireedean@example.net"/>
    <n v="43"/>
    <s v="F"/>
    <s v="2534 Dyer Glens Suite 728"/>
    <n v="35216"/>
    <s v="Dundee"/>
    <s v="Scotland"/>
    <s v="Facebook"/>
    <s v="Pants"/>
  </r>
  <r>
    <x v="185"/>
    <n v="45"/>
    <n v="3"/>
    <x v="185"/>
    <x v="185"/>
    <x v="1"/>
    <x v="4"/>
    <x v="3"/>
    <n v="731"/>
    <n v="3"/>
    <n v="45"/>
    <n v="15"/>
    <n v="45"/>
    <x v="1"/>
    <x v="0"/>
    <x v="35"/>
    <s v="Simpson"/>
    <s v="jessicasimpson@example.net"/>
    <n v="63"/>
    <s v="F"/>
    <s v="033 Robert Overpass"/>
    <n v="35007"/>
    <s v="Dundee"/>
    <s v="Scotland"/>
    <s v="Twitter"/>
    <s v="Plus"/>
  </r>
  <r>
    <x v="186"/>
    <n v="26"/>
    <n v="2"/>
    <x v="186"/>
    <x v="186"/>
    <x v="1"/>
    <x v="9"/>
    <x v="0"/>
    <n v="731"/>
    <n v="2"/>
    <n v="26"/>
    <n v="13"/>
    <n v="26"/>
    <x v="1"/>
    <x v="0"/>
    <x v="132"/>
    <s v="Hanna"/>
    <s v="scotthanna@example.net"/>
    <n v="60"/>
    <s v="M"/>
    <s v="928 Steven Drive"/>
    <n v="35007"/>
    <s v="Dundee"/>
    <s v="Scotland"/>
    <s v="Direct"/>
    <s v="Intimates"/>
  </r>
  <r>
    <x v="187"/>
    <n v="59.950000760000002"/>
    <n v="3"/>
    <x v="187"/>
    <x v="187"/>
    <x v="1"/>
    <x v="3"/>
    <x v="2"/>
    <n v="731"/>
    <n v="3"/>
    <n v="59.950000760000002"/>
    <n v="19.983333586666667"/>
    <n v="59.950000760000002"/>
    <x v="1"/>
    <x v="0"/>
    <x v="77"/>
    <s v="Porter"/>
    <s v="markporter@example.net"/>
    <n v="46"/>
    <s v="M"/>
    <s v="88822 Cox Flats"/>
    <n v="35007"/>
    <s v="Dundee"/>
    <s v="Scotland"/>
    <s v="Google"/>
    <s v="Intimates"/>
  </r>
  <r>
    <x v="188"/>
    <n v="95"/>
    <n v="4"/>
    <x v="188"/>
    <x v="188"/>
    <x v="1"/>
    <x v="2"/>
    <x v="2"/>
    <n v="731"/>
    <n v="4"/>
    <n v="95"/>
    <n v="23.75"/>
    <n v="95"/>
    <x v="1"/>
    <x v="0"/>
    <x v="133"/>
    <s v="Johnson"/>
    <s v="nicolejohnson@example.org"/>
    <n v="37"/>
    <s v="F"/>
    <s v="540 Robles Tunnel"/>
    <n v="35007"/>
    <s v="Dundee"/>
    <s v="Scotland"/>
    <s v="Facebook"/>
    <s v="Sleep &amp; Lounge"/>
  </r>
  <r>
    <x v="189"/>
    <n v="60"/>
    <n v="7"/>
    <x v="189"/>
    <x v="189"/>
    <x v="2"/>
    <x v="4"/>
    <x v="3"/>
    <n v="0"/>
    <n v="7"/>
    <n v="60"/>
    <n v="8.5714285714285712"/>
    <n v="60"/>
    <x v="1"/>
    <x v="1"/>
    <x v="89"/>
    <s v="Cooper"/>
    <s v="briannacooper@example.com"/>
    <n v="37"/>
    <s v="F"/>
    <s v="154 Hatfield Islands Apt. 968"/>
    <n v="35209"/>
    <s v="Dundee"/>
    <s v="Scotland"/>
    <s v="Google"/>
    <s v="Dresses"/>
  </r>
  <r>
    <x v="190"/>
    <n v="81.269996640000002"/>
    <n v="6"/>
    <x v="190"/>
    <x v="190"/>
    <x v="0"/>
    <x v="4"/>
    <x v="3"/>
    <n v="1097"/>
    <n v="6"/>
    <n v="81.269996640000002"/>
    <n v="13.54499944"/>
    <n v="81.269996640000002"/>
    <x v="0"/>
    <x v="0"/>
    <x v="134"/>
    <s v="Davis"/>
    <s v="leonarddavis@example.com"/>
    <n v="20"/>
    <s v="M"/>
    <s v="25695 Brown Island Suite 643"/>
    <n v="35209"/>
    <s v="Dundee"/>
    <s v="Scotland"/>
    <s v="Twitter"/>
    <s v="Pants &amp; Capris"/>
  </r>
  <r>
    <x v="191"/>
    <n v="20.870000839999999"/>
    <n v="7"/>
    <x v="191"/>
    <x v="191"/>
    <x v="0"/>
    <x v="1"/>
    <x v="1"/>
    <n v="1096"/>
    <n v="7"/>
    <n v="20.870000839999999"/>
    <n v="2.9814286914285715"/>
    <n v="20.870000839999999"/>
    <x v="1"/>
    <x v="0"/>
    <x v="72"/>
    <s v="Calderon"/>
    <s v="jamiecalderon@example.org"/>
    <n v="67"/>
    <s v="F"/>
    <s v="70915 Aaron Station Apt. 258"/>
    <n v="35209"/>
    <s v="Dundee"/>
    <s v="Scotland"/>
    <s v="ReferralSite"/>
    <s v="Skirts"/>
  </r>
  <r>
    <x v="192"/>
    <n v="60"/>
    <n v="3"/>
    <x v="192"/>
    <x v="192"/>
    <x v="1"/>
    <x v="2"/>
    <x v="2"/>
    <n v="731"/>
    <n v="3"/>
    <n v="60"/>
    <n v="20"/>
    <n v="60"/>
    <x v="1"/>
    <x v="0"/>
    <x v="20"/>
    <s v="Robinson"/>
    <s v="andrewrobinson@example.com"/>
    <n v="70"/>
    <s v="M"/>
    <s v="1230 Ruiz Extensions"/>
    <n v="35209"/>
    <s v="Dundee"/>
    <s v="Scotland"/>
    <s v="Twitter"/>
    <s v="Fashion Hoodies &amp; Sweatshirts"/>
  </r>
  <r>
    <x v="193"/>
    <n v="31.979999540000001"/>
    <n v="6"/>
    <x v="193"/>
    <x v="193"/>
    <x v="0"/>
    <x v="1"/>
    <x v="1"/>
    <n v="32"/>
    <n v="6"/>
    <n v="31.979999540000001"/>
    <n v="5.3299999233333333"/>
    <n v="31.979999540000001"/>
    <x v="1"/>
    <x v="0"/>
    <x v="135"/>
    <s v="Russell"/>
    <s v="tanyarussell@example.net"/>
    <n v="54"/>
    <s v="F"/>
    <s v="32996 Allison Tunnel Suite 114"/>
    <n v="35209"/>
    <s v="Dundee"/>
    <s v="Scotland"/>
    <s v="Facebook"/>
    <s v="Fashion Hoodies &amp; Sweatshirts"/>
  </r>
  <r>
    <x v="194"/>
    <n v="38"/>
    <n v="1"/>
    <x v="194"/>
    <x v="194"/>
    <x v="1"/>
    <x v="0"/>
    <x v="0"/>
    <n v="0"/>
    <n v="1"/>
    <n v="38"/>
    <n v="38"/>
    <n v="38"/>
    <x v="1"/>
    <x v="1"/>
    <x v="121"/>
    <s v="Lopez"/>
    <s v="joanlopez@example.net"/>
    <n v="55"/>
    <s v="F"/>
    <s v="82032 Jessica Skyway Apt. 903"/>
    <n v="35244"/>
    <s v="Dundee"/>
    <s v="Scotland"/>
    <s v="Direct"/>
    <s v="Fashion Hoodies &amp; Sweatshirts"/>
  </r>
  <r>
    <x v="195"/>
    <n v="55"/>
    <n v="1"/>
    <x v="195"/>
    <x v="195"/>
    <x v="0"/>
    <x v="8"/>
    <x v="2"/>
    <n v="367"/>
    <n v="1"/>
    <n v="55"/>
    <n v="55"/>
    <n v="55"/>
    <x v="0"/>
    <x v="0"/>
    <x v="63"/>
    <s v="Smith"/>
    <s v="michaelsmith@example.net"/>
    <n v="67"/>
    <s v="M"/>
    <s v="8554 Julia Plains"/>
    <n v="35244"/>
    <s v="Dundee"/>
    <s v="Scotland"/>
    <s v="ReferralSite"/>
    <s v="Swim"/>
  </r>
  <r>
    <x v="196"/>
    <n v="31.920000080000001"/>
    <n v="1"/>
    <x v="196"/>
    <x v="196"/>
    <x v="1"/>
    <x v="2"/>
    <x v="2"/>
    <n v="0"/>
    <n v="1"/>
    <n v="31.920000080000001"/>
    <n v="31.920000080000001"/>
    <n v="31.920000080000001"/>
    <x v="1"/>
    <x v="1"/>
    <x v="91"/>
    <s v="Keith"/>
    <s v="stevenkeith@example.net"/>
    <n v="35"/>
    <s v="M"/>
    <s v="78033 Corey Plain Apt. 316"/>
    <n v="35244"/>
    <s v="Dundee"/>
    <s v="Scotland"/>
    <s v="Direct"/>
    <s v="Swim"/>
  </r>
  <r>
    <x v="197"/>
    <n v="69.949996949999999"/>
    <n v="1"/>
    <x v="197"/>
    <x v="197"/>
    <x v="1"/>
    <x v="2"/>
    <x v="2"/>
    <n v="0"/>
    <n v="1"/>
    <n v="69.949996949999999"/>
    <n v="69.949996949999999"/>
    <n v="69.949996949999999"/>
    <x v="1"/>
    <x v="1"/>
    <x v="49"/>
    <s v="Jordan"/>
    <s v="johnjordan@example.com"/>
    <n v="25"/>
    <s v="M"/>
    <s v="80093 Kelly Plaza"/>
    <n v="35226"/>
    <s v="Dundee"/>
    <s v="Scotland"/>
    <s v="ReferralSite"/>
    <s v="Active"/>
  </r>
  <r>
    <x v="198"/>
    <n v="214.98999977"/>
    <n v="3"/>
    <x v="198"/>
    <x v="198"/>
    <x v="3"/>
    <x v="1"/>
    <x v="1"/>
    <n v="2"/>
    <n v="3"/>
    <n v="214.98999977"/>
    <n v="71.663333256666661"/>
    <n v="214.98999977"/>
    <x v="1"/>
    <x v="0"/>
    <x v="136"/>
    <s v="Adams"/>
    <s v="ashleeadams@example.org"/>
    <n v="48"/>
    <s v="F"/>
    <s v="42517 Knight Corners"/>
    <n v="35226"/>
    <s v="Dundee"/>
    <s v="Scotland"/>
    <s v="Twitter"/>
    <s v="Fashion Hoodies &amp; Sweatshirts"/>
  </r>
  <r>
    <x v="199"/>
    <n v="30.989999770000001"/>
    <n v="1"/>
    <x v="199"/>
    <x v="199"/>
    <x v="1"/>
    <x v="1"/>
    <x v="1"/>
    <n v="0"/>
    <n v="1"/>
    <n v="30.989999770000001"/>
    <n v="30.989999770000001"/>
    <n v="30.989999770000001"/>
    <x v="1"/>
    <x v="1"/>
    <x v="137"/>
    <s v="Contreras"/>
    <s v="annacontreras@example.com"/>
    <n v="19"/>
    <s v="F"/>
    <s v="7160 Donna Creek"/>
    <n v="35211"/>
    <s v="Dundee"/>
    <s v="Scotland"/>
    <s v="Google"/>
    <s v="Swim"/>
  </r>
  <r>
    <x v="200"/>
    <n v="9.9899997710000008"/>
    <n v="1"/>
    <x v="200"/>
    <x v="200"/>
    <x v="0"/>
    <x v="7"/>
    <x v="3"/>
    <n v="0"/>
    <n v="1"/>
    <n v="9.9899997710000008"/>
    <n v="9.9899997710000008"/>
    <n v="9.9899997710000008"/>
    <x v="0"/>
    <x v="1"/>
    <x v="138"/>
    <s v="Roberts"/>
    <s v="jerryroberts@example.com"/>
    <n v="57"/>
    <s v="M"/>
    <s v="34386 Tyler Falls Apt. 556"/>
    <n v="35640"/>
    <s v="Dundee"/>
    <s v="Scotland"/>
    <s v="Direct"/>
    <s v="Socks &amp; Hosiery"/>
  </r>
  <r>
    <x v="201"/>
    <n v="8.9899997710000008"/>
    <n v="1"/>
    <x v="201"/>
    <x v="201"/>
    <x v="3"/>
    <x v="8"/>
    <x v="2"/>
    <n v="0"/>
    <n v="1"/>
    <n v="8.9899997710000008"/>
    <n v="8.9899997710000008"/>
    <n v="8.9899997710000008"/>
    <x v="1"/>
    <x v="1"/>
    <x v="75"/>
    <s v="Lawson"/>
    <s v="destinylawson@example.com"/>
    <n v="40"/>
    <s v="F"/>
    <s v="14184 Daniel Roads Suite 671"/>
    <n v="35640"/>
    <s v="Edinburgh"/>
    <s v="Scotland"/>
    <s v="Facebook"/>
    <s v="Tops &amp; Tees"/>
  </r>
  <r>
    <x v="202"/>
    <n v="75"/>
    <n v="1"/>
    <x v="202"/>
    <x v="202"/>
    <x v="2"/>
    <x v="0"/>
    <x v="0"/>
    <n v="0"/>
    <n v="1"/>
    <n v="75"/>
    <n v="75"/>
    <n v="75"/>
    <x v="1"/>
    <x v="1"/>
    <x v="63"/>
    <s v="Blackburn"/>
    <s v="michaelblackburn@example.com"/>
    <n v="51"/>
    <s v="M"/>
    <s v="868 Harris Passage"/>
    <n v="35640"/>
    <s v="Edinburgh"/>
    <s v="Scotland"/>
    <s v="Direct"/>
    <s v="Tops &amp; Tees"/>
  </r>
  <r>
    <x v="203"/>
    <n v="55.299999239999998"/>
    <n v="1"/>
    <x v="203"/>
    <x v="203"/>
    <x v="1"/>
    <x v="7"/>
    <x v="3"/>
    <n v="0"/>
    <n v="1"/>
    <n v="55.299999239999998"/>
    <n v="55.299999239999998"/>
    <n v="55.299999239999998"/>
    <x v="1"/>
    <x v="1"/>
    <x v="18"/>
    <s v="White"/>
    <s v="jonathanwhite@example.net"/>
    <n v="39"/>
    <s v="M"/>
    <s v="9121 Jeffrey Prairie Suite 997"/>
    <n v="35640"/>
    <s v="Edinburgh"/>
    <s v="Scotland"/>
    <s v="Google"/>
    <s v="Tops &amp; Tees"/>
  </r>
  <r>
    <x v="204"/>
    <n v="42.990001679999999"/>
    <n v="1"/>
    <x v="204"/>
    <x v="204"/>
    <x v="3"/>
    <x v="5"/>
    <x v="0"/>
    <n v="0"/>
    <n v="1"/>
    <n v="42.990001679999999"/>
    <n v="42.990001679999999"/>
    <n v="42.990001679999999"/>
    <x v="1"/>
    <x v="1"/>
    <x v="139"/>
    <s v="Austin"/>
    <s v="beverlyaustin@example.org"/>
    <n v="60"/>
    <s v="F"/>
    <s v="629 Schmidt Village Apt. 391"/>
    <n v="35640"/>
    <s v="Edinburgh"/>
    <s v="Scotland"/>
    <s v="ReferralSite"/>
    <s v="Tops &amp; Tees"/>
  </r>
  <r>
    <x v="205"/>
    <n v="132.6600037"/>
    <n v="1"/>
    <x v="205"/>
    <x v="205"/>
    <x v="2"/>
    <x v="3"/>
    <x v="2"/>
    <n v="0"/>
    <n v="1"/>
    <n v="132.6600037"/>
    <n v="132.6600037"/>
    <n v="132.6600037"/>
    <x v="1"/>
    <x v="1"/>
    <x v="125"/>
    <s v="Mathis"/>
    <s v="brittneymathis@example.com"/>
    <n v="21"/>
    <s v="F"/>
    <s v="22848 Carolyn Hollow"/>
    <n v="35020"/>
    <s v="Edinburgh"/>
    <s v="Scotland"/>
    <s v="Facebook"/>
    <s v="Tops &amp; Tees"/>
  </r>
  <r>
    <x v="206"/>
    <n v="55"/>
    <n v="1"/>
    <x v="206"/>
    <x v="206"/>
    <x v="3"/>
    <x v="4"/>
    <x v="3"/>
    <n v="0"/>
    <n v="1"/>
    <n v="55"/>
    <n v="55"/>
    <n v="55"/>
    <x v="1"/>
    <x v="1"/>
    <x v="140"/>
    <s v="Williams"/>
    <s v="karenwilliams@example.com"/>
    <n v="41"/>
    <s v="F"/>
    <s v="5688 Ryan Port Suite 791"/>
    <n v="35020"/>
    <s v="Edinburgh"/>
    <s v="Scotland"/>
    <s v="Facebook"/>
    <s v="Tops &amp; Tees"/>
  </r>
  <r>
    <x v="207"/>
    <n v="98.08000183"/>
    <n v="1"/>
    <x v="207"/>
    <x v="207"/>
    <x v="2"/>
    <x v="2"/>
    <x v="2"/>
    <n v="0"/>
    <n v="1"/>
    <n v="98.08000183"/>
    <n v="98.08000183"/>
    <n v="98.08000183"/>
    <x v="1"/>
    <x v="1"/>
    <x v="81"/>
    <s v="Garcia"/>
    <s v="williamgarcia@example.net"/>
    <n v="17"/>
    <s v="M"/>
    <s v="290 Brittany Ports"/>
    <n v="35020"/>
    <s v="Edinburgh"/>
    <s v="Scotland"/>
    <s v="Google"/>
    <s v="Active"/>
  </r>
  <r>
    <x v="208"/>
    <n v="149"/>
    <n v="1"/>
    <x v="208"/>
    <x v="208"/>
    <x v="1"/>
    <x v="11"/>
    <x v="1"/>
    <n v="0"/>
    <n v="1"/>
    <n v="149"/>
    <n v="149"/>
    <n v="149"/>
    <x v="1"/>
    <x v="1"/>
    <x v="141"/>
    <s v="Meza"/>
    <s v="jeremiahmeza@example.org"/>
    <n v="15"/>
    <s v="M"/>
    <s v="8024 Renee Pine Apt. 093"/>
    <n v="35603"/>
    <s v="Edinburgh"/>
    <s v="Scotland"/>
    <s v="Facebook"/>
    <s v="Active"/>
  </r>
  <r>
    <x v="209"/>
    <n v="96.299999240000005"/>
    <n v="2"/>
    <x v="209"/>
    <x v="209"/>
    <x v="2"/>
    <x v="10"/>
    <x v="3"/>
    <n v="3"/>
    <n v="2"/>
    <n v="96.299999240000005"/>
    <n v="48.149999620000003"/>
    <n v="96.299999240000005"/>
    <x v="1"/>
    <x v="0"/>
    <x v="142"/>
    <s v="Randall"/>
    <s v="lorrainerandall@example.org"/>
    <n v="24"/>
    <s v="F"/>
    <s v="7112 Sean Causeway Apt. 006"/>
    <n v="35603"/>
    <s v="Edinburgh"/>
    <s v="Scotland"/>
    <s v="Facebook"/>
    <s v="Active"/>
  </r>
  <r>
    <x v="210"/>
    <n v="81.269996640000002"/>
    <n v="3"/>
    <x v="210"/>
    <x v="210"/>
    <x v="0"/>
    <x v="1"/>
    <x v="1"/>
    <n v="93"/>
    <n v="3"/>
    <n v="81.269996640000002"/>
    <n v="27.08999888"/>
    <n v="81.269996640000002"/>
    <x v="1"/>
    <x v="0"/>
    <x v="143"/>
    <s v="Collins"/>
    <s v="marvincollins@example.org"/>
    <n v="60"/>
    <s v="M"/>
    <s v="249 Newton Mountain Apt. 496"/>
    <n v="35603"/>
    <s v="Edinburgh"/>
    <s v="Scotland"/>
    <s v="Direct"/>
    <s v="Active"/>
  </r>
  <r>
    <x v="211"/>
    <n v="43.150001529999997"/>
    <n v="4"/>
    <x v="211"/>
    <x v="211"/>
    <x v="0"/>
    <x v="1"/>
    <x v="1"/>
    <n v="215"/>
    <n v="4"/>
    <n v="43.150001529999997"/>
    <n v="10.787500382499999"/>
    <n v="43.150001529999997"/>
    <x v="1"/>
    <x v="0"/>
    <x v="144"/>
    <s v="Figueroa"/>
    <s v="mollyfigueroa@example.net"/>
    <n v="63"/>
    <s v="F"/>
    <s v="286 David Ports Suite 137"/>
    <n v="35603"/>
    <s v="Edinburgh"/>
    <s v="Scotland"/>
    <s v="Facebook"/>
    <s v="Active"/>
  </r>
  <r>
    <x v="212"/>
    <n v="55.990001679999999"/>
    <n v="6"/>
    <x v="212"/>
    <x v="212"/>
    <x v="0"/>
    <x v="6"/>
    <x v="1"/>
    <n v="185"/>
    <n v="6"/>
    <n v="55.990001679999999"/>
    <n v="9.3316669466666671"/>
    <n v="55.990001679999999"/>
    <x v="1"/>
    <x v="0"/>
    <x v="66"/>
    <s v="Williams"/>
    <s v="amberwilliams@example.org"/>
    <n v="28"/>
    <s v="F"/>
    <s v="724 Melvin Fields Suite 342"/>
    <n v="35603"/>
    <s v="Edinburgh"/>
    <s v="Scotland"/>
    <s v="Facebook"/>
    <s v="Active"/>
  </r>
  <r>
    <x v="213"/>
    <n v="129.9499969"/>
    <n v="7"/>
    <x v="213"/>
    <x v="213"/>
    <x v="0"/>
    <x v="6"/>
    <x v="1"/>
    <n v="366"/>
    <n v="7"/>
    <n v="129.9499969"/>
    <n v="18.56428527142857"/>
    <n v="129.9499969"/>
    <x v="1"/>
    <x v="0"/>
    <x v="145"/>
    <s v="Alvarez"/>
    <s v="ericalvarez@example.org"/>
    <n v="16"/>
    <s v="M"/>
    <s v="2443 Harvey Unions"/>
    <n v="35601"/>
    <s v="Edinburgh"/>
    <s v="Scotland"/>
    <s v="Facebook"/>
    <s v="Active"/>
  </r>
  <r>
    <x v="214"/>
    <n v="922.63999938999996"/>
    <n v="8"/>
    <x v="214"/>
    <x v="214"/>
    <x v="0"/>
    <x v="6"/>
    <x v="1"/>
    <n v="366"/>
    <n v="8"/>
    <n v="922.63999938999996"/>
    <n v="115.32999992374999"/>
    <n v="922.63999938999996"/>
    <x v="1"/>
    <x v="0"/>
    <x v="146"/>
    <s v="Morgan"/>
    <s v="gregorymorgan@example.com"/>
    <n v="59"/>
    <s v="M"/>
    <s v="171 Potter Cliff"/>
    <n v="35601"/>
    <s v="Edinburgh"/>
    <s v="Scotland"/>
    <s v="Twitter"/>
    <s v="Active"/>
  </r>
  <r>
    <x v="215"/>
    <n v="45.299999239999998"/>
    <n v="3"/>
    <x v="215"/>
    <x v="215"/>
    <x v="0"/>
    <x v="1"/>
    <x v="1"/>
    <n v="366"/>
    <n v="3"/>
    <n v="45.299999239999998"/>
    <n v="15.099999746666667"/>
    <n v="45.299999239999998"/>
    <x v="1"/>
    <x v="0"/>
    <x v="147"/>
    <s v="Vasquez"/>
    <s v="travisvasquez@example.com"/>
    <n v="49"/>
    <s v="M"/>
    <s v="999 Jessica Meadows Suite 653"/>
    <n v="35601"/>
    <s v="Edinburgh"/>
    <s v="Scotland"/>
    <s v="Direct"/>
    <s v="Active"/>
  </r>
  <r>
    <x v="216"/>
    <n v="14.94999981"/>
    <n v="2"/>
    <x v="216"/>
    <x v="216"/>
    <x v="0"/>
    <x v="11"/>
    <x v="1"/>
    <n v="183"/>
    <n v="2"/>
    <n v="14.94999981"/>
    <n v="7.4749999049999998"/>
    <n v="14.94999981"/>
    <x v="1"/>
    <x v="0"/>
    <x v="26"/>
    <s v="Shields"/>
    <s v="paulshields@example.org"/>
    <n v="45"/>
    <s v="M"/>
    <s v="5965 Laurie Turnpike Suite 330"/>
    <n v="35611"/>
    <s v="Edinburgh"/>
    <s v="Scotland"/>
    <s v="Twitter"/>
    <s v="Active"/>
  </r>
  <r>
    <x v="217"/>
    <n v="175"/>
    <n v="4"/>
    <x v="217"/>
    <x v="217"/>
    <x v="0"/>
    <x v="1"/>
    <x v="1"/>
    <n v="93"/>
    <n v="4"/>
    <n v="175"/>
    <n v="43.75"/>
    <n v="175"/>
    <x v="1"/>
    <x v="0"/>
    <x v="148"/>
    <s v="Salazar"/>
    <s v="mariosalazar@example.org"/>
    <n v="33"/>
    <s v="M"/>
    <s v="540 Smith Loop"/>
    <n v="35611"/>
    <s v="Edinburgh"/>
    <s v="Scotland"/>
    <s v="Direct"/>
    <s v="Active"/>
  </r>
  <r>
    <x v="218"/>
    <n v="19.450000760000002"/>
    <n v="5"/>
    <x v="218"/>
    <x v="218"/>
    <x v="2"/>
    <x v="3"/>
    <x v="2"/>
    <n v="366"/>
    <n v="5"/>
    <n v="19.450000760000002"/>
    <n v="3.8900001520000003"/>
    <n v="19.450000760000002"/>
    <x v="1"/>
    <x v="0"/>
    <x v="114"/>
    <s v="Brown"/>
    <s v="danielbrown@example.org"/>
    <n v="43"/>
    <s v="M"/>
    <s v="37483 Lopez Rapids Apt. 042"/>
    <n v="35611"/>
    <s v="Edinburgh"/>
    <s v="Scotland"/>
    <s v="Twitter"/>
    <s v="Active"/>
  </r>
  <r>
    <x v="219"/>
    <n v="43.990001679999999"/>
    <n v="6"/>
    <x v="219"/>
    <x v="219"/>
    <x v="0"/>
    <x v="1"/>
    <x v="1"/>
    <n v="1096"/>
    <n v="6"/>
    <n v="43.990001679999999"/>
    <n v="7.3316669466666662"/>
    <n v="43.990001679999999"/>
    <x v="1"/>
    <x v="0"/>
    <x v="87"/>
    <s v="Smith"/>
    <s v="josephsmith@example.org"/>
    <n v="58"/>
    <s v="M"/>
    <s v="5645 Timothy Brook Suite 059"/>
    <n v="35023"/>
    <s v="Aberdeen"/>
    <s v="Scotland"/>
    <s v="Facebook"/>
    <s v="Active"/>
  </r>
  <r>
    <x v="220"/>
    <n v="28"/>
    <n v="3"/>
    <x v="220"/>
    <x v="220"/>
    <x v="3"/>
    <x v="5"/>
    <x v="0"/>
    <n v="0"/>
    <n v="3"/>
    <n v="28"/>
    <n v="9.3333333333333339"/>
    <n v="28"/>
    <x v="1"/>
    <x v="1"/>
    <x v="149"/>
    <s v="Mcguire"/>
    <s v="janetmcguire@example.org"/>
    <n v="49"/>
    <s v="F"/>
    <s v="63880 Joshua Unions Suite 689"/>
    <n v="35404"/>
    <s v="Aberdeen"/>
    <s v="Scotland"/>
    <s v="Google"/>
    <s v="Active"/>
  </r>
  <r>
    <x v="221"/>
    <n v="65"/>
    <n v="2"/>
    <x v="221"/>
    <x v="221"/>
    <x v="2"/>
    <x v="3"/>
    <x v="2"/>
    <n v="366"/>
    <n v="2"/>
    <n v="65"/>
    <n v="32.5"/>
    <n v="65"/>
    <x v="1"/>
    <x v="0"/>
    <x v="49"/>
    <s v="Willis"/>
    <s v="johnwillis@example.com"/>
    <n v="50"/>
    <s v="M"/>
    <s v="05352 Skinner Ramp"/>
    <n v="35404"/>
    <s v="Aberdeen"/>
    <s v="Scotland"/>
    <s v="Twitter"/>
    <s v="Active"/>
  </r>
  <r>
    <x v="222"/>
    <n v="24.989999770000001"/>
    <n v="1"/>
    <x v="222"/>
    <x v="222"/>
    <x v="1"/>
    <x v="0"/>
    <x v="0"/>
    <n v="0"/>
    <n v="1"/>
    <n v="24.989999770000001"/>
    <n v="24.989999770000001"/>
    <n v="24.989999770000001"/>
    <x v="1"/>
    <x v="1"/>
    <x v="106"/>
    <s v="Schwartz"/>
    <s v="joshuaschwartz@example.net"/>
    <n v="63"/>
    <s v="M"/>
    <s v="325 Harrell Fords Suite 930"/>
    <n v="35404"/>
    <s v="Aberdeen"/>
    <s v="Scotland"/>
    <s v="Twitter"/>
    <s v="Active"/>
  </r>
  <r>
    <x v="223"/>
    <n v="120.6900024"/>
    <n v="4"/>
    <x v="223"/>
    <x v="223"/>
    <x v="0"/>
    <x v="10"/>
    <x v="3"/>
    <n v="367"/>
    <n v="1"/>
    <n v="120.6900024"/>
    <n v="30.172500599999999"/>
    <n v="120.6900024"/>
    <x v="0"/>
    <x v="0"/>
    <x v="104"/>
    <s v="Mendoza"/>
    <s v="barbaramendoza@example.com"/>
    <n v="57"/>
    <s v="F"/>
    <s v="3027 Crystal Field"/>
    <n v="35405"/>
    <s v="Aberdeen"/>
    <s v="Scotland"/>
    <s v="ReferralSite"/>
    <s v="Outerwear &amp; Coats"/>
  </r>
  <r>
    <x v="224"/>
    <n v="923.38999938999996"/>
    <n v="4"/>
    <x v="224"/>
    <x v="224"/>
    <x v="0"/>
    <x v="9"/>
    <x v="0"/>
    <n v="367"/>
    <n v="1"/>
    <n v="923.38999938999996"/>
    <n v="230.84749984749999"/>
    <n v="923.38999938999996"/>
    <x v="0"/>
    <x v="0"/>
    <x v="93"/>
    <s v="Leonard"/>
    <s v="bradleyleonard@example.org"/>
    <n v="13"/>
    <s v="M"/>
    <s v="131 Katrina Vista"/>
    <n v="35405"/>
    <s v="Aberdeen"/>
    <s v="Scotland"/>
    <s v="ReferralSite"/>
    <s v="Intimates"/>
  </r>
  <r>
    <x v="225"/>
    <n v="95.949999809000005"/>
    <n v="4"/>
    <x v="225"/>
    <x v="225"/>
    <x v="2"/>
    <x v="4"/>
    <x v="3"/>
    <n v="0"/>
    <n v="1"/>
    <n v="95.949999809000005"/>
    <n v="23.987499952250001"/>
    <n v="95.949999809000005"/>
    <x v="1"/>
    <x v="1"/>
    <x v="150"/>
    <s v="Cabrera"/>
    <s v="shericabrera@example.net"/>
    <n v="40"/>
    <s v="F"/>
    <s v="3958 Davis Square"/>
    <n v="35405"/>
    <s v="Aberdeen"/>
    <s v="Scotland"/>
    <s v="Direct"/>
    <s v="Swim"/>
  </r>
  <r>
    <x v="226"/>
    <n v="50.950000760000002"/>
    <n v="4"/>
    <x v="226"/>
    <x v="226"/>
    <x v="0"/>
    <x v="7"/>
    <x v="3"/>
    <n v="456"/>
    <n v="1"/>
    <n v="50.950000760000002"/>
    <n v="12.73750019"/>
    <n v="50.950000760000002"/>
    <x v="0"/>
    <x v="0"/>
    <x v="151"/>
    <s v="Payne"/>
    <s v="darrenpayne@example.net"/>
    <n v="30"/>
    <s v="M"/>
    <s v="6146 Wood Vista"/>
    <n v="35401"/>
    <s v="Aberdeen"/>
    <s v="Scotland"/>
    <s v="Google"/>
    <s v="Accessories"/>
  </r>
  <r>
    <x v="227"/>
    <n v="43.150001529999997"/>
    <n v="2"/>
    <x v="227"/>
    <x v="227"/>
    <x v="1"/>
    <x v="8"/>
    <x v="2"/>
    <n v="0"/>
    <n v="1"/>
    <n v="43.150001529999997"/>
    <n v="21.575000764999999"/>
    <n v="43.150001529999997"/>
    <x v="1"/>
    <x v="1"/>
    <x v="80"/>
    <s v="Cruz"/>
    <s v="briancruz@example.com"/>
    <n v="58"/>
    <s v="M"/>
    <s v="478 Gregory Rapid Apt. 844"/>
    <n v="35401"/>
    <s v="Aberdeen"/>
    <s v="Scotland"/>
    <s v="Google"/>
    <s v="Maternity"/>
  </r>
  <r>
    <x v="228"/>
    <n v="37.5"/>
    <n v="3"/>
    <x v="228"/>
    <x v="228"/>
    <x v="2"/>
    <x v="11"/>
    <x v="1"/>
    <n v="0"/>
    <n v="1"/>
    <n v="37.5"/>
    <n v="12.5"/>
    <n v="37.5"/>
    <x v="1"/>
    <x v="1"/>
    <x v="39"/>
    <s v="Pittman"/>
    <s v="robertpittman@example.com"/>
    <n v="19"/>
    <s v="M"/>
    <s v="457 Hernandez Lodge Apt. 660"/>
    <n v="35401"/>
    <s v="Aberdeen"/>
    <s v="Scotland"/>
    <s v="Facebook"/>
    <s v="Plus"/>
  </r>
  <r>
    <x v="229"/>
    <n v="59.950000760000002"/>
    <n v="1"/>
    <x v="229"/>
    <x v="229"/>
    <x v="3"/>
    <x v="2"/>
    <x v="2"/>
    <n v="0"/>
    <n v="1"/>
    <n v="59.950000760000002"/>
    <n v="59.950000760000002"/>
    <n v="59.950000760000002"/>
    <x v="1"/>
    <x v="1"/>
    <x v="152"/>
    <s v="Phillips"/>
    <s v="cynthiaphillips@example.net"/>
    <n v="31"/>
    <s v="F"/>
    <s v="9561 Clark Squares"/>
    <n v="35401"/>
    <s v="Aberdeen"/>
    <s v="Scotland"/>
    <s v="Direct"/>
    <s v="Tops &amp; Tees"/>
  </r>
  <r>
    <x v="230"/>
    <n v="19.450000760000002"/>
    <n v="1"/>
    <x v="230"/>
    <x v="230"/>
    <x v="2"/>
    <x v="2"/>
    <x v="2"/>
    <n v="0"/>
    <n v="1"/>
    <n v="19.450000760000002"/>
    <n v="19.450000760000002"/>
    <n v="19.450000760000002"/>
    <x v="1"/>
    <x v="1"/>
    <x v="153"/>
    <s v="Lam"/>
    <s v="joselam@example.com"/>
    <n v="62"/>
    <s v="M"/>
    <s v="644 Gutierrez Pine"/>
    <n v="35401"/>
    <s v="Aberdeen"/>
    <s v="Scotland"/>
    <s v="Twitter"/>
    <s v="Active"/>
  </r>
  <r>
    <x v="231"/>
    <n v="36"/>
    <n v="1"/>
    <x v="231"/>
    <x v="231"/>
    <x v="3"/>
    <x v="2"/>
    <x v="2"/>
    <n v="0"/>
    <n v="1"/>
    <n v="36"/>
    <n v="36"/>
    <n v="36"/>
    <x v="1"/>
    <x v="1"/>
    <x v="146"/>
    <s v="Williams"/>
    <s v="gregorywilliams@example.net"/>
    <n v="67"/>
    <s v="M"/>
    <s v="773 Sharp Views Suite 697"/>
    <n v="35401"/>
    <s v="Aberdeen"/>
    <s v="Scotland"/>
    <s v="Direct"/>
    <s v="Active"/>
  </r>
  <r>
    <x v="232"/>
    <n v="42.990001679999999"/>
    <n v="1"/>
    <x v="232"/>
    <x v="232"/>
    <x v="2"/>
    <x v="5"/>
    <x v="0"/>
    <n v="0"/>
    <n v="1"/>
    <n v="42.990001679999999"/>
    <n v="42.990001679999999"/>
    <n v="42.990001679999999"/>
    <x v="1"/>
    <x v="1"/>
    <x v="71"/>
    <s v="Jones"/>
    <s v="kennethjones@example.net"/>
    <n v="60"/>
    <s v="M"/>
    <s v="5952 John Path Suite 034"/>
    <n v="35401"/>
    <s v="Aberdeen"/>
    <s v="Scotland"/>
    <s v="ReferralSite"/>
    <s v="Active"/>
  </r>
  <r>
    <x v="233"/>
    <n v="28"/>
    <n v="1"/>
    <x v="233"/>
    <x v="233"/>
    <x v="1"/>
    <x v="10"/>
    <x v="3"/>
    <n v="0"/>
    <n v="1"/>
    <n v="28"/>
    <n v="28"/>
    <n v="28"/>
    <x v="1"/>
    <x v="1"/>
    <x v="88"/>
    <s v="Ellison"/>
    <s v="jamesellison@example.net"/>
    <n v="37"/>
    <s v="M"/>
    <s v="00506 Day Center"/>
    <n v="35401"/>
    <s v="Aberdeen"/>
    <s v="Scotland"/>
    <s v="Google"/>
    <s v="Active"/>
  </r>
  <r>
    <x v="234"/>
    <n v="55"/>
    <n v="1"/>
    <x v="234"/>
    <x v="234"/>
    <x v="1"/>
    <x v="3"/>
    <x v="2"/>
    <n v="0"/>
    <n v="1"/>
    <n v="55"/>
    <n v="55"/>
    <n v="55"/>
    <x v="1"/>
    <x v="1"/>
    <x v="154"/>
    <s v="Cole"/>
    <s v="jermainecole@example.org"/>
    <n v="12"/>
    <s v="M"/>
    <s v="653 Huynh Rapids Suite 046"/>
    <n v="36535"/>
    <s v="Aberdeen"/>
    <s v="Scotland"/>
    <s v="ReferralSite"/>
    <s v="Active"/>
  </r>
  <r>
    <x v="235"/>
    <n v="24.950000760000002"/>
    <n v="1"/>
    <x v="235"/>
    <x v="235"/>
    <x v="3"/>
    <x v="2"/>
    <x v="2"/>
    <n v="0"/>
    <n v="1"/>
    <n v="24.950000760000002"/>
    <n v="24.950000760000002"/>
    <n v="24.950000760000002"/>
    <x v="1"/>
    <x v="1"/>
    <x v="76"/>
    <s v="Price"/>
    <s v="jenniferprice@example.com"/>
    <n v="30"/>
    <s v="F"/>
    <s v="6019 Collins Mall Apt. 957"/>
    <n v="36535"/>
    <s v="Aberdeen"/>
    <s v="Scotland"/>
    <s v="Facebook"/>
    <s v="Active"/>
  </r>
  <r>
    <x v="236"/>
    <n v="132.6600037"/>
    <n v="1"/>
    <x v="236"/>
    <x v="236"/>
    <x v="0"/>
    <x v="1"/>
    <x v="1"/>
    <n v="0"/>
    <n v="1"/>
    <n v="132.6600037"/>
    <n v="132.6600037"/>
    <n v="132.6600037"/>
    <x v="1"/>
    <x v="1"/>
    <x v="155"/>
    <s v="Bush"/>
    <s v="abigailbush@example.org"/>
    <n v="49"/>
    <s v="F"/>
    <s v="2452 Robert Canyon"/>
    <n v="36526"/>
    <s v="Aberdeen"/>
    <s v="Scotland"/>
    <s v="ReferralSite"/>
    <s v="Active"/>
  </r>
  <r>
    <x v="237"/>
    <n v="40"/>
    <n v="1"/>
    <x v="237"/>
    <x v="237"/>
    <x v="2"/>
    <x v="0"/>
    <x v="0"/>
    <n v="0"/>
    <n v="1"/>
    <n v="40"/>
    <n v="40"/>
    <n v="40"/>
    <x v="1"/>
    <x v="1"/>
    <x v="156"/>
    <s v="Wagner"/>
    <s v="jordanwagner@example.com"/>
    <n v="28"/>
    <s v="M"/>
    <s v="25898 Raymond Valleys Suite 476"/>
    <n v="36526"/>
    <s v="Aberdeen"/>
    <s v="Scotland"/>
    <s v="ReferralSite"/>
    <s v="Active"/>
  </r>
  <r>
    <x v="238"/>
    <n v="175"/>
    <n v="1"/>
    <x v="238"/>
    <x v="238"/>
    <x v="0"/>
    <x v="1"/>
    <x v="1"/>
    <n v="0"/>
    <n v="1"/>
    <n v="175"/>
    <n v="175"/>
    <n v="175"/>
    <x v="1"/>
    <x v="1"/>
    <x v="108"/>
    <s v="Harris"/>
    <s v="jeffreyharris@example.com"/>
    <n v="18"/>
    <s v="M"/>
    <s v="566 Cody Villages Suite 054"/>
    <n v="36526"/>
    <s v="Aberdeen"/>
    <s v="Scotland"/>
    <s v="Google"/>
    <s v="Active"/>
  </r>
  <r>
    <x v="239"/>
    <n v="36.25"/>
    <n v="3"/>
    <x v="239"/>
    <x v="239"/>
    <x v="1"/>
    <x v="2"/>
    <x v="2"/>
    <n v="731"/>
    <n v="3"/>
    <n v="36.25"/>
    <n v="12.083333333333334"/>
    <n v="36.25"/>
    <x v="1"/>
    <x v="0"/>
    <x v="88"/>
    <s v="Floyd"/>
    <s v="jamesfloyd@example.net"/>
    <n v="21"/>
    <s v="M"/>
    <s v="5600 Justin Crescent Suite 624"/>
    <n v="36532"/>
    <s v="Aberdeen"/>
    <s v="Scotland"/>
    <s v="Facebook"/>
    <s v="Active"/>
  </r>
  <r>
    <x v="240"/>
    <n v="31.989999770000001"/>
    <n v="4"/>
    <x v="240"/>
    <x v="240"/>
    <x v="1"/>
    <x v="2"/>
    <x v="2"/>
    <n v="731"/>
    <n v="4"/>
    <n v="31.989999770000001"/>
    <n v="7.9974999425000002"/>
    <n v="31.989999770000001"/>
    <x v="1"/>
    <x v="0"/>
    <x v="157"/>
    <s v="Jordan"/>
    <s v="lisajordan@example.net"/>
    <n v="29"/>
    <s v="F"/>
    <s v="34449 Dale Parkway Apt. 002"/>
    <n v="36605"/>
    <s v="Aberdeen"/>
    <s v="Scotland"/>
    <s v="Direct"/>
    <s v="Active"/>
  </r>
  <r>
    <x v="241"/>
    <n v="40"/>
    <n v="4"/>
    <x v="241"/>
    <x v="241"/>
    <x v="1"/>
    <x v="10"/>
    <x v="3"/>
    <n v="731"/>
    <n v="4"/>
    <n v="40"/>
    <n v="10"/>
    <n v="40"/>
    <x v="1"/>
    <x v="0"/>
    <x v="37"/>
    <s v="Wright"/>
    <s v="kevinwright@example.com"/>
    <n v="25"/>
    <s v="M"/>
    <s v="59750 Woodward Light"/>
    <n v="36605"/>
    <s v="Aberdeen"/>
    <s v="Scotland"/>
    <s v="Direct"/>
    <s v="Underwear"/>
  </r>
  <r>
    <x v="242"/>
    <n v="8"/>
    <n v="5"/>
    <x v="242"/>
    <x v="242"/>
    <x v="1"/>
    <x v="3"/>
    <x v="2"/>
    <n v="731"/>
    <n v="5"/>
    <n v="8"/>
    <n v="1.6"/>
    <n v="8"/>
    <x v="1"/>
    <x v="0"/>
    <x v="80"/>
    <s v="Mcfarland"/>
    <s v="brianmcfarland@example.com"/>
    <n v="33"/>
    <s v="M"/>
    <s v="7416 Smith Common Suite 189"/>
    <n v="36605"/>
    <s v="Aberdeen"/>
    <s v="Scotland"/>
    <s v="Twitter"/>
    <s v="Accessories"/>
  </r>
  <r>
    <x v="243"/>
    <n v="32"/>
    <n v="6"/>
    <x v="243"/>
    <x v="243"/>
    <x v="1"/>
    <x v="0"/>
    <x v="0"/>
    <n v="731"/>
    <n v="6"/>
    <n v="32"/>
    <n v="5.333333333333333"/>
    <n v="32"/>
    <x v="1"/>
    <x v="0"/>
    <x v="158"/>
    <s v="Gray"/>
    <s v="lindsaygray@example.net"/>
    <n v="66"/>
    <s v="F"/>
    <s v="4205 Travis Plains"/>
    <n v="36605"/>
    <s v="Aberdeen"/>
    <s v="Scotland"/>
    <s v="Direct"/>
    <s v="Jeans"/>
  </r>
  <r>
    <x v="244"/>
    <n v="149"/>
    <n v="7"/>
    <x v="244"/>
    <x v="244"/>
    <x v="2"/>
    <x v="10"/>
    <x v="3"/>
    <n v="0"/>
    <n v="7"/>
    <n v="149"/>
    <n v="21.285714285714285"/>
    <n v="149"/>
    <x v="1"/>
    <x v="1"/>
    <x v="86"/>
    <s v="Baker"/>
    <s v="marybaker@example.com"/>
    <n v="22"/>
    <s v="F"/>
    <s v="8143 Cody Lodge"/>
    <n v="36605"/>
    <s v="Aberdeen"/>
    <s v="Scotland"/>
    <s v="Google"/>
    <s v="Jeans"/>
  </r>
  <r>
    <x v="245"/>
    <n v="1298"/>
    <n v="8"/>
    <x v="245"/>
    <x v="245"/>
    <x v="1"/>
    <x v="0"/>
    <x v="0"/>
    <n v="731"/>
    <n v="8"/>
    <n v="1298"/>
    <n v="162.25"/>
    <n v="1298"/>
    <x v="1"/>
    <x v="0"/>
    <x v="159"/>
    <s v="Carroll"/>
    <s v="chelseacarroll@example.net"/>
    <n v="49"/>
    <s v="F"/>
    <s v="1824 Lowe Turnpike"/>
    <n v="36605"/>
    <s v="Aberdeen"/>
    <s v="Scotland"/>
    <s v="ReferralSite"/>
    <s v="Jeans"/>
  </r>
  <r>
    <x v="246"/>
    <n v="69"/>
    <n v="5"/>
    <x v="246"/>
    <x v="246"/>
    <x v="1"/>
    <x v="2"/>
    <x v="2"/>
    <n v="731"/>
    <n v="5"/>
    <n v="69"/>
    <n v="13.8"/>
    <n v="69"/>
    <x v="1"/>
    <x v="0"/>
    <x v="160"/>
    <s v="Riley"/>
    <s v="theresariley@example.com"/>
    <n v="45"/>
    <s v="F"/>
    <s v="09538 Aaron Meadows"/>
    <n v="36605"/>
    <s v="Aberdeen"/>
    <s v="Scotland"/>
    <s v="Facebook"/>
    <s v="Jeans"/>
  </r>
  <r>
    <x v="247"/>
    <n v="3219.9899997699999"/>
    <n v="9"/>
    <x v="247"/>
    <x v="247"/>
    <x v="2"/>
    <x v="10"/>
    <x v="3"/>
    <n v="0"/>
    <n v="9"/>
    <n v="3219.9899997699999"/>
    <n v="357.77666664111109"/>
    <n v="3219.9899997699999"/>
    <x v="1"/>
    <x v="1"/>
    <x v="39"/>
    <s v="Savage"/>
    <s v="robertsavage@example.com"/>
    <n v="66"/>
    <s v="M"/>
    <s v="226 Barajas Oval Apt. 265"/>
    <n v="36609"/>
    <s v="Aberdeen"/>
    <s v="Scotland"/>
    <s v="Direct"/>
    <s v="Socks &amp; Hosiery"/>
  </r>
  <r>
    <x v="248"/>
    <n v="42.990001679999999"/>
    <n v="2"/>
    <x v="248"/>
    <x v="248"/>
    <x v="1"/>
    <x v="0"/>
    <x v="0"/>
    <n v="731"/>
    <n v="2"/>
    <n v="42.990001679999999"/>
    <n v="21.495000839999999"/>
    <n v="42.990001679999999"/>
    <x v="1"/>
    <x v="0"/>
    <x v="161"/>
    <s v="Calhoun"/>
    <s v="brandoncalhoun@example.com"/>
    <n v="33"/>
    <s v="M"/>
    <s v="29252 Kevin Passage"/>
    <n v="36609"/>
    <s v="Aberdeen"/>
    <s v="Scotland"/>
    <s v="Google"/>
    <s v="Jeans"/>
  </r>
  <r>
    <x v="249"/>
    <n v="325"/>
    <n v="3"/>
    <x v="249"/>
    <x v="249"/>
    <x v="3"/>
    <x v="2"/>
    <x v="2"/>
    <n v="0"/>
    <n v="3"/>
    <n v="325"/>
    <n v="108.33333333333333"/>
    <n v="325"/>
    <x v="1"/>
    <x v="1"/>
    <x v="133"/>
    <s v="Coleman"/>
    <s v="nicolecoleman@example.com"/>
    <n v="44"/>
    <s v="F"/>
    <s v="499 Benitez Meadows Apt. 714"/>
    <n v="36609"/>
    <s v="Aberdeen"/>
    <s v="Scotland"/>
    <s v="Twitter"/>
    <s v="Jeans"/>
  </r>
  <r>
    <x v="250"/>
    <n v="6.9899997709999999"/>
    <n v="4"/>
    <x v="250"/>
    <x v="250"/>
    <x v="1"/>
    <x v="2"/>
    <x v="2"/>
    <n v="731"/>
    <n v="4"/>
    <n v="6.9899997709999999"/>
    <n v="1.74749994275"/>
    <n v="6.9899997709999999"/>
    <x v="1"/>
    <x v="0"/>
    <x v="101"/>
    <s v="Morris"/>
    <s v="anthonymorris@example.org"/>
    <n v="32"/>
    <s v="M"/>
    <s v="635 Martinez Light"/>
    <n v="36582"/>
    <s v="Aberdeen"/>
    <s v="Scotland"/>
    <s v="ReferralSite"/>
    <s v="Jeans"/>
  </r>
  <r>
    <x v="251"/>
    <n v="92.939998620000011"/>
    <n v="5"/>
    <x v="251"/>
    <x v="251"/>
    <x v="0"/>
    <x v="1"/>
    <x v="1"/>
    <n v="528"/>
    <n v="5"/>
    <n v="92.939998620000011"/>
    <n v="18.587999724000003"/>
    <n v="92.939998620000011"/>
    <x v="1"/>
    <x v="0"/>
    <x v="52"/>
    <s v="King"/>
    <s v="martinking@example.net"/>
    <n v="25"/>
    <s v="M"/>
    <s v="516 Edward Burg"/>
    <n v="36695"/>
    <s v="Aberdeen"/>
    <s v="Scotland"/>
    <s v="Google"/>
    <s v="Jeans"/>
  </r>
  <r>
    <x v="252"/>
    <n v="44.990001679999999"/>
    <n v="6"/>
    <x v="252"/>
    <x v="252"/>
    <x v="1"/>
    <x v="3"/>
    <x v="2"/>
    <n v="731"/>
    <n v="6"/>
    <n v="44.990001679999999"/>
    <n v="7.4983336133333331"/>
    <n v="44.990001679999999"/>
    <x v="1"/>
    <x v="0"/>
    <x v="2"/>
    <s v="Buchanan"/>
    <s v="christopherbuchanan@example.net"/>
    <n v="70"/>
    <s v="M"/>
    <s v="13869 Natasha Fords"/>
    <n v="36695"/>
    <s v="Aberdeen"/>
    <s v="Scotland"/>
    <s v="Twitter"/>
    <s v="Jeans"/>
  </r>
  <r>
    <x v="253"/>
    <n v="8.8900003430000005"/>
    <n v="4"/>
    <x v="253"/>
    <x v="253"/>
    <x v="1"/>
    <x v="11"/>
    <x v="1"/>
    <n v="731"/>
    <n v="4"/>
    <n v="8.8900003430000005"/>
    <n v="2.2225000857500001"/>
    <n v="8.8900003430000005"/>
    <x v="1"/>
    <x v="0"/>
    <x v="162"/>
    <s v="Boyd"/>
    <s v="danielleboyd@example.org"/>
    <n v="61"/>
    <s v="F"/>
    <s v="4020 Theresa Center"/>
    <n v="36695"/>
    <s v="Aberdeen"/>
    <s v="Scotland"/>
    <s v="Direct"/>
    <s v="Jeans"/>
  </r>
  <r>
    <x v="254"/>
    <n v="35.040000919999997"/>
    <n v="7"/>
    <x v="254"/>
    <x v="254"/>
    <x v="0"/>
    <x v="0"/>
    <x v="0"/>
    <n v="1097"/>
    <n v="7"/>
    <n v="35.040000919999997"/>
    <n v="5.0057144171428565"/>
    <n v="35.040000919999997"/>
    <x v="0"/>
    <x v="0"/>
    <x v="39"/>
    <s v="Vazquez"/>
    <s v="robertvazquez@example.org"/>
    <n v="63"/>
    <s v="M"/>
    <s v="21704 Mccarthy Trafficway"/>
    <n v="36695"/>
    <s v="Aberdeen"/>
    <s v="Scotland"/>
    <s v="Facebook"/>
    <s v="Jeans"/>
  </r>
  <r>
    <x v="255"/>
    <n v="175"/>
    <n v="8"/>
    <x v="255"/>
    <x v="255"/>
    <x v="1"/>
    <x v="3"/>
    <x v="2"/>
    <n v="731"/>
    <n v="8"/>
    <n v="175"/>
    <n v="21.875"/>
    <n v="175"/>
    <x v="1"/>
    <x v="0"/>
    <x v="163"/>
    <s v="Burns"/>
    <s v="samuelburns@example.com"/>
    <n v="59"/>
    <s v="M"/>
    <s v="5268 Anderson Turnpike Suite 606"/>
    <n v="36695"/>
    <s v="Aberdeen"/>
    <s v="Scotland"/>
    <s v="Facebook"/>
    <s v="Jeans"/>
  </r>
  <r>
    <x v="256"/>
    <n v="19.989999770000001"/>
    <n v="9"/>
    <x v="256"/>
    <x v="256"/>
    <x v="1"/>
    <x v="8"/>
    <x v="2"/>
    <n v="731"/>
    <n v="9"/>
    <n v="19.989999770000001"/>
    <n v="2.2211110855555556"/>
    <n v="19.989999770000001"/>
    <x v="1"/>
    <x v="0"/>
    <x v="164"/>
    <s v="Walker"/>
    <s v="dustinwalker@example.net"/>
    <n v="51"/>
    <s v="M"/>
    <s v="6243 Nicole Summit Suite 225"/>
    <n v="36695"/>
    <s v="Aberdeen"/>
    <s v="Scotland"/>
    <s v="Twitter"/>
    <s v="Pants"/>
  </r>
  <r>
    <x v="257"/>
    <n v="33.97000122"/>
    <n v="3"/>
    <x v="257"/>
    <x v="257"/>
    <x v="1"/>
    <x v="8"/>
    <x v="2"/>
    <n v="731"/>
    <n v="3"/>
    <n v="33.97000122"/>
    <n v="11.323333740000001"/>
    <n v="33.97000122"/>
    <x v="1"/>
    <x v="0"/>
    <x v="88"/>
    <s v="Murphy"/>
    <s v="jamesmurphy@example.net"/>
    <n v="42"/>
    <s v="M"/>
    <s v="7832 Delacruz Trail Apt. 459"/>
    <n v="36695"/>
    <s v="Aberdeen"/>
    <s v="Scotland"/>
    <s v="Direct"/>
    <s v="Active"/>
  </r>
  <r>
    <x v="258"/>
    <n v="26.510000229999999"/>
    <n v="7"/>
    <x v="258"/>
    <x v="258"/>
    <x v="2"/>
    <x v="4"/>
    <x v="3"/>
    <n v="0"/>
    <n v="7"/>
    <n v="26.510000229999999"/>
    <n v="3.7871428899999997"/>
    <n v="26.510000229999999"/>
    <x v="1"/>
    <x v="1"/>
    <x v="63"/>
    <s v="Jackson"/>
    <s v="michaeljackson@example.org"/>
    <n v="58"/>
    <s v="M"/>
    <s v="12677 Jennifer Lodge Suite 510"/>
    <n v="36695"/>
    <s v="Aberdeen"/>
    <s v="Scotland"/>
    <s v="Twitter"/>
    <s v="Active"/>
  </r>
  <r>
    <x v="259"/>
    <n v="21.63999939"/>
    <n v="5"/>
    <x v="259"/>
    <x v="259"/>
    <x v="1"/>
    <x v="1"/>
    <x v="1"/>
    <n v="731"/>
    <n v="5"/>
    <n v="21.63999939"/>
    <n v="4.327999878"/>
    <n v="21.63999939"/>
    <x v="1"/>
    <x v="0"/>
    <x v="165"/>
    <s v="Gonzalez"/>
    <s v="katiegonzalez@example.org"/>
    <n v="70"/>
    <s v="F"/>
    <s v="30603 Riley Alley Apt. 975"/>
    <n v="36695"/>
    <s v="Aberdeen"/>
    <s v="Scotland"/>
    <s v="Twitter"/>
    <s v="Active"/>
  </r>
  <r>
    <x v="260"/>
    <n v="168.90999984000001"/>
    <n v="3"/>
    <x v="260"/>
    <x v="260"/>
    <x v="1"/>
    <x v="10"/>
    <x v="3"/>
    <n v="2"/>
    <n v="3"/>
    <n v="168.90999984000001"/>
    <n v="56.303333280000004"/>
    <n v="168.90999984000001"/>
    <x v="1"/>
    <x v="0"/>
    <x v="47"/>
    <s v="Miller"/>
    <s v="angelamiller@example.com"/>
    <n v="50"/>
    <s v="F"/>
    <s v="144 Paul Oval"/>
    <n v="36608"/>
    <s v="Aberdeen"/>
    <s v="Scotland"/>
    <s v="Google"/>
    <s v="Underwear"/>
  </r>
  <r>
    <x v="261"/>
    <n v="42.990001679999999"/>
    <n v="1"/>
    <x v="261"/>
    <x v="261"/>
    <x v="1"/>
    <x v="2"/>
    <x v="2"/>
    <n v="0"/>
    <n v="1"/>
    <n v="42.990001679999999"/>
    <n v="42.990001679999999"/>
    <n v="42.990001679999999"/>
    <x v="1"/>
    <x v="1"/>
    <x v="166"/>
    <s v="Duncan"/>
    <s v="taylorduncan@example.org"/>
    <n v="61"/>
    <s v="F"/>
    <s v="23825 Reyes Isle"/>
    <n v="36608"/>
    <s v="Aberdeen"/>
    <s v="Scotland"/>
    <s v="Google"/>
    <s v="Underwear"/>
  </r>
  <r>
    <x v="262"/>
    <n v="76.949996949999999"/>
    <n v="1"/>
    <x v="262"/>
    <x v="262"/>
    <x v="1"/>
    <x v="6"/>
    <x v="1"/>
    <n v="0"/>
    <n v="1"/>
    <n v="76.949996949999999"/>
    <n v="76.949996949999999"/>
    <n v="76.949996949999999"/>
    <x v="1"/>
    <x v="1"/>
    <x v="5"/>
    <s v="Smith"/>
    <s v="andreasmith@example.org"/>
    <n v="50"/>
    <s v="F"/>
    <s v="762 Vega Road Apt. 169"/>
    <n v="36608"/>
    <s v="Aberdeen"/>
    <s v="Scotland"/>
    <s v="Google"/>
    <s v="Underwear"/>
  </r>
  <r>
    <x v="263"/>
    <n v="39"/>
    <n v="1"/>
    <x v="263"/>
    <x v="263"/>
    <x v="1"/>
    <x v="2"/>
    <x v="2"/>
    <n v="0"/>
    <n v="1"/>
    <n v="39"/>
    <n v="39"/>
    <n v="39"/>
    <x v="1"/>
    <x v="1"/>
    <x v="69"/>
    <s v="Miller"/>
    <s v="lindamiller@example.com"/>
    <n v="62"/>
    <s v="F"/>
    <s v="944 Colin Cove Suite 792"/>
    <n v="36608"/>
    <s v="Aberdeen"/>
    <s v="Scotland"/>
    <s v="ReferralSite"/>
    <s v="Underwear"/>
  </r>
  <r>
    <x v="264"/>
    <n v="98"/>
    <n v="1"/>
    <x v="264"/>
    <x v="264"/>
    <x v="0"/>
    <x v="7"/>
    <x v="3"/>
    <n v="367"/>
    <n v="1"/>
    <n v="98"/>
    <n v="98"/>
    <n v="98"/>
    <x v="0"/>
    <x v="0"/>
    <x v="91"/>
    <s v="Cox"/>
    <s v="stevencox@example.org"/>
    <n v="17"/>
    <s v="M"/>
    <s v="72436 Briggs Estates"/>
    <n v="36608"/>
    <s v="Aberdeen"/>
    <s v="Scotland"/>
    <s v="Facebook"/>
    <s v="Underwear"/>
  </r>
  <r>
    <x v="265"/>
    <n v="38.459999080000003"/>
    <n v="1"/>
    <x v="265"/>
    <x v="265"/>
    <x v="2"/>
    <x v="8"/>
    <x v="2"/>
    <n v="0"/>
    <n v="1"/>
    <n v="38.459999080000003"/>
    <n v="38.459999080000003"/>
    <n v="38.459999080000003"/>
    <x v="1"/>
    <x v="1"/>
    <x v="76"/>
    <s v="Obrien"/>
    <s v="jenniferobrien@example.org"/>
    <n v="17"/>
    <s v="F"/>
    <s v="56248 Hill Falls Apt. 743"/>
    <n v="36608"/>
    <s v="Aberdeen"/>
    <s v="Scotland"/>
    <s v="Twitter"/>
    <s v="Underwear"/>
  </r>
  <r>
    <x v="266"/>
    <n v="59.950000760000002"/>
    <n v="1"/>
    <x v="266"/>
    <x v="266"/>
    <x v="1"/>
    <x v="2"/>
    <x v="2"/>
    <n v="0"/>
    <n v="1"/>
    <n v="59.950000760000002"/>
    <n v="59.950000760000002"/>
    <n v="59.950000760000002"/>
    <x v="1"/>
    <x v="1"/>
    <x v="167"/>
    <s v="Henderson"/>
    <s v="rebeccahenderson@example.com"/>
    <n v="27"/>
    <s v="F"/>
    <s v="002 Ward Knoll Apt. 114"/>
    <n v="36608"/>
    <s v="Aberdeen"/>
    <s v="Scotland"/>
    <s v="Twitter"/>
    <s v="Underwear"/>
  </r>
  <r>
    <x v="267"/>
    <n v="9.9899997710000008"/>
    <n v="1"/>
    <x v="267"/>
    <x v="267"/>
    <x v="1"/>
    <x v="3"/>
    <x v="2"/>
    <n v="0"/>
    <n v="1"/>
    <n v="9.9899997710000008"/>
    <n v="9.9899997710000008"/>
    <n v="9.9899997710000008"/>
    <x v="1"/>
    <x v="1"/>
    <x v="108"/>
    <s v="Clark"/>
    <s v="jeffreyclark@example.org"/>
    <n v="20"/>
    <s v="M"/>
    <s v="9732 Samantha Keys Apt. 480"/>
    <n v="36608"/>
    <s v="Aberdeen"/>
    <s v="Scotland"/>
    <s v="Facebook"/>
    <s v="Underwear"/>
  </r>
  <r>
    <x v="268"/>
    <n v="31.989999770000001"/>
    <n v="1"/>
    <x v="268"/>
    <x v="268"/>
    <x v="1"/>
    <x v="5"/>
    <x v="0"/>
    <n v="0"/>
    <n v="1"/>
    <n v="31.989999770000001"/>
    <n v="31.989999770000001"/>
    <n v="31.989999770000001"/>
    <x v="1"/>
    <x v="1"/>
    <x v="168"/>
    <s v="Kirby"/>
    <s v="hunterkirby@example.net"/>
    <n v="32"/>
    <s v="M"/>
    <s v="2259 Jessica Branch Suite 533"/>
    <n v="36608"/>
    <s v="Aberdeen"/>
    <s v="Scotland"/>
    <s v="Facebook"/>
    <s v="Underwear"/>
  </r>
  <r>
    <x v="269"/>
    <n v="11.989999770000001"/>
    <n v="1"/>
    <x v="269"/>
    <x v="269"/>
    <x v="1"/>
    <x v="8"/>
    <x v="2"/>
    <n v="0"/>
    <n v="1"/>
    <n v="11.989999770000001"/>
    <n v="11.989999770000001"/>
    <n v="11.989999770000001"/>
    <x v="1"/>
    <x v="1"/>
    <x v="169"/>
    <s v="Diaz"/>
    <s v="dianediaz@example.org"/>
    <n v="59"/>
    <s v="F"/>
    <s v="84090 Rowe Hills Apt. 412"/>
    <n v="7011"/>
    <s v="Belfast"/>
    <s v="Northen Ireland"/>
    <s v="Facebook"/>
    <s v="Underwear"/>
  </r>
  <r>
    <x v="270"/>
    <n v="9.9899997710000008"/>
    <n v="1"/>
    <x v="270"/>
    <x v="270"/>
    <x v="2"/>
    <x v="3"/>
    <x v="2"/>
    <n v="0"/>
    <n v="1"/>
    <n v="9.9899997710000008"/>
    <n v="9.9899997710000008"/>
    <n v="9.9899997710000008"/>
    <x v="1"/>
    <x v="1"/>
    <x v="170"/>
    <s v="Holland"/>
    <s v="maxholland@example.org"/>
    <n v="43"/>
    <s v="M"/>
    <s v="1716 Ross Manors Apt. 305"/>
    <n v="7011"/>
    <s v="Belfast"/>
    <s v="Northen Ireland"/>
    <s v="Direct"/>
    <s v="Underwear"/>
  </r>
  <r>
    <x v="271"/>
    <n v="45.979999540000001"/>
    <n v="1"/>
    <x v="271"/>
    <x v="271"/>
    <x v="2"/>
    <x v="8"/>
    <x v="2"/>
    <n v="0"/>
    <n v="1"/>
    <n v="45.979999540000001"/>
    <n v="45.979999540000001"/>
    <n v="45.979999540000001"/>
    <x v="1"/>
    <x v="1"/>
    <x v="171"/>
    <s v="Christensen"/>
    <s v="jeanettechristensen@example.org"/>
    <n v="70"/>
    <s v="F"/>
    <s v="74859 Sean Tunnel"/>
    <n v="7014"/>
    <s v="Belfast"/>
    <s v="Northen Ireland"/>
    <s v="Direct"/>
    <s v="Underwear"/>
  </r>
  <r>
    <x v="272"/>
    <n v="12"/>
    <n v="1"/>
    <x v="272"/>
    <x v="272"/>
    <x v="0"/>
    <x v="7"/>
    <x v="3"/>
    <n v="367"/>
    <n v="1"/>
    <n v="12"/>
    <n v="12"/>
    <n v="12"/>
    <x v="0"/>
    <x v="0"/>
    <x v="123"/>
    <s v="Lucero"/>
    <s v="georgelucero@example.org"/>
    <n v="45"/>
    <s v="M"/>
    <s v="35085 Tanner Alley"/>
    <n v="7010"/>
    <s v="Belfast"/>
    <s v="Northen Ireland"/>
    <s v="Twitter"/>
    <s v="Underwear"/>
  </r>
  <r>
    <x v="273"/>
    <n v="25"/>
    <n v="1"/>
    <x v="273"/>
    <x v="273"/>
    <x v="0"/>
    <x v="1"/>
    <x v="1"/>
    <n v="0"/>
    <n v="1"/>
    <n v="25"/>
    <n v="25"/>
    <n v="25"/>
    <x v="1"/>
    <x v="1"/>
    <x v="172"/>
    <s v="Swanson"/>
    <s v="joelswanson@example.com"/>
    <n v="42"/>
    <s v="M"/>
    <s v="69203 Evan Ferry"/>
    <n v="7010"/>
    <s v="Belfast"/>
    <s v="Northen Ireland"/>
    <s v="Direct"/>
    <s v="Underwear"/>
  </r>
  <r>
    <x v="274"/>
    <n v="72"/>
    <n v="1"/>
    <x v="274"/>
    <x v="274"/>
    <x v="0"/>
    <x v="1"/>
    <x v="1"/>
    <n v="0"/>
    <n v="1"/>
    <n v="72"/>
    <n v="72"/>
    <n v="72"/>
    <x v="1"/>
    <x v="1"/>
    <x v="22"/>
    <s v="Schwartz"/>
    <s v="allisonschwartz@example.org"/>
    <n v="24"/>
    <s v="F"/>
    <s v="6972 Boyd Village"/>
    <n v="7010"/>
    <s v="Belfast"/>
    <s v="Northen Ireland"/>
    <s v="Twitter"/>
    <s v="Underwear"/>
  </r>
  <r>
    <x v="275"/>
    <n v="16.989999770000001"/>
    <n v="1"/>
    <x v="275"/>
    <x v="275"/>
    <x v="3"/>
    <x v="10"/>
    <x v="3"/>
    <n v="0"/>
    <n v="1"/>
    <n v="16.989999770000001"/>
    <n v="16.989999770000001"/>
    <n v="16.989999770000001"/>
    <x v="1"/>
    <x v="1"/>
    <x v="92"/>
    <s v="Anderson"/>
    <s v="matthewanderson@example.com"/>
    <n v="33"/>
    <s v="M"/>
    <s v="0800 Colleen Canyon Apt. 934"/>
    <n v="7010"/>
    <s v="Belfast"/>
    <s v="Northen Ireland"/>
    <s v="Google"/>
    <s v="Underwear"/>
  </r>
  <r>
    <x v="276"/>
    <n v="107"/>
    <n v="2"/>
    <x v="276"/>
    <x v="276"/>
    <x v="1"/>
    <x v="3"/>
    <x v="2"/>
    <n v="2"/>
    <n v="2"/>
    <n v="107"/>
    <n v="53.5"/>
    <n v="107"/>
    <x v="1"/>
    <x v="0"/>
    <x v="87"/>
    <s v="Rodriguez"/>
    <s v="josephrodriguez@example.com"/>
    <n v="35"/>
    <s v="M"/>
    <s v="9694 Flores Unions"/>
    <n v="7010"/>
    <s v="Belfast"/>
    <s v="Northen Ireland"/>
    <s v="Facebook"/>
    <s v="Underwear"/>
  </r>
  <r>
    <x v="277"/>
    <n v="38"/>
    <n v="1"/>
    <x v="277"/>
    <x v="277"/>
    <x v="1"/>
    <x v="9"/>
    <x v="0"/>
    <n v="0"/>
    <n v="1"/>
    <n v="38"/>
    <n v="38"/>
    <n v="38"/>
    <x v="1"/>
    <x v="1"/>
    <x v="173"/>
    <s v="Hayes"/>
    <s v="heatherhayes@example.org"/>
    <n v="34"/>
    <s v="F"/>
    <s v="9783 Humphrey Ports Suite 897"/>
    <n v="7003"/>
    <s v="Belfast"/>
    <s v="Northen Ireland"/>
    <s v="Facebook"/>
    <s v="Underwear"/>
  </r>
  <r>
    <x v="278"/>
    <n v="48"/>
    <n v="1"/>
    <x v="278"/>
    <x v="278"/>
    <x v="1"/>
    <x v="5"/>
    <x v="0"/>
    <n v="0"/>
    <n v="1"/>
    <n v="48"/>
    <n v="48"/>
    <n v="48"/>
    <x v="1"/>
    <x v="1"/>
    <x v="174"/>
    <s v="Ballard"/>
    <s v="parkerballard@example.com"/>
    <n v="65"/>
    <s v="M"/>
    <s v="9419 Moore Street"/>
    <n v="7120"/>
    <s v="Belfast"/>
    <s v="Northen Ireland"/>
    <s v="Direct"/>
    <s v="Underwear"/>
  </r>
  <r>
    <x v="279"/>
    <n v="28.979999540000001"/>
    <n v="1"/>
    <x v="279"/>
    <x v="279"/>
    <x v="1"/>
    <x v="6"/>
    <x v="1"/>
    <n v="0"/>
    <n v="1"/>
    <n v="28.979999540000001"/>
    <n v="28.979999540000001"/>
    <n v="28.979999540000001"/>
    <x v="1"/>
    <x v="1"/>
    <x v="118"/>
    <s v="Griffin"/>
    <s v="patriciagriffin@example.com"/>
    <n v="38"/>
    <s v="F"/>
    <s v="0162 Cox Loop"/>
    <n v="7120"/>
    <s v="Belfast"/>
    <s v="Northen Ireland"/>
    <s v="Google"/>
    <s v="Underwear"/>
  </r>
  <r>
    <x v="280"/>
    <n v="25"/>
    <n v="1"/>
    <x v="280"/>
    <x v="280"/>
    <x v="1"/>
    <x v="5"/>
    <x v="0"/>
    <n v="0"/>
    <n v="1"/>
    <n v="25"/>
    <n v="25"/>
    <n v="25"/>
    <x v="1"/>
    <x v="1"/>
    <x v="15"/>
    <s v="Hoffman"/>
    <s v="amandahoffman@example.com"/>
    <n v="35"/>
    <s v="F"/>
    <s v="953 Kristin Route"/>
    <n v="7120"/>
    <s v="Belfast"/>
    <s v="Northen Ireland"/>
    <s v="Google"/>
    <s v="Underwear"/>
  </r>
  <r>
    <x v="281"/>
    <n v="66.949996949999999"/>
    <n v="2"/>
    <x v="281"/>
    <x v="281"/>
    <x v="1"/>
    <x v="8"/>
    <x v="2"/>
    <n v="0"/>
    <n v="2"/>
    <n v="66.949996949999999"/>
    <n v="33.474998475"/>
    <n v="66.949996949999999"/>
    <x v="1"/>
    <x v="1"/>
    <x v="175"/>
    <s v="Hancock"/>
    <s v="ernesthancock@example.net"/>
    <n v="21"/>
    <s v="M"/>
    <s v="2711 Smith Extension"/>
    <n v="7004"/>
    <s v="Belfast"/>
    <s v="Northen Ireland"/>
    <s v="ReferralSite"/>
    <s v="Underwear"/>
  </r>
  <r>
    <x v="282"/>
    <n v="98"/>
    <n v="3"/>
    <x v="282"/>
    <x v="282"/>
    <x v="0"/>
    <x v="5"/>
    <x v="0"/>
    <n v="367"/>
    <n v="3"/>
    <n v="98"/>
    <n v="32.666666666666664"/>
    <n v="98"/>
    <x v="0"/>
    <x v="0"/>
    <x v="35"/>
    <s v="Powell"/>
    <s v="jessicapowell@example.com"/>
    <n v="19"/>
    <s v="F"/>
    <s v="9700 Bruce Islands"/>
    <n v="7004"/>
    <s v="Belfast"/>
    <s v="Northen Ireland"/>
    <s v="Direct"/>
    <s v="Underwear"/>
  </r>
  <r>
    <x v="283"/>
    <n v="42.990001679999999"/>
    <n v="2"/>
    <x v="283"/>
    <x v="283"/>
    <x v="3"/>
    <x v="3"/>
    <x v="2"/>
    <n v="0"/>
    <n v="2"/>
    <n v="42.990001679999999"/>
    <n v="21.495000839999999"/>
    <n v="42.990001679999999"/>
    <x v="1"/>
    <x v="1"/>
    <x v="82"/>
    <s v="Gillespie"/>
    <s v="juliegillespie@example.net"/>
    <n v="33"/>
    <s v="F"/>
    <s v="219 Micheal Viaduct"/>
    <n v="7009"/>
    <s v="Belfast"/>
    <s v="Northen Ireland"/>
    <s v="Twitter"/>
    <s v="Underwear"/>
  </r>
  <r>
    <x v="284"/>
    <n v="20.989999770000001"/>
    <n v="3"/>
    <x v="284"/>
    <x v="284"/>
    <x v="0"/>
    <x v="0"/>
    <x v="0"/>
    <n v="367"/>
    <n v="3"/>
    <n v="20.989999770000001"/>
    <n v="6.9966665900000002"/>
    <n v="20.989999770000001"/>
    <x v="0"/>
    <x v="0"/>
    <x v="176"/>
    <s v="Graham"/>
    <s v="duanegraham@example.net"/>
    <n v="55"/>
    <s v="M"/>
    <s v="941 Baker Via Suite 652"/>
    <n v="7009"/>
    <s v="Belfast"/>
    <s v="Northen Ireland"/>
    <s v="Direct"/>
    <s v="Underwear"/>
  </r>
  <r>
    <x v="285"/>
    <n v="49"/>
    <n v="2"/>
    <x v="285"/>
    <x v="285"/>
    <x v="0"/>
    <x v="1"/>
    <x v="1"/>
    <n v="0"/>
    <n v="2"/>
    <n v="49"/>
    <n v="24.5"/>
    <n v="49"/>
    <x v="1"/>
    <x v="1"/>
    <x v="157"/>
    <s v="Hansen"/>
    <s v="lisahansen@example.org"/>
    <n v="25"/>
    <s v="F"/>
    <s v="89487 Timothy Mill"/>
    <n v="7009"/>
    <s v="Belfast"/>
    <s v="Northen Ireland"/>
    <s v="Direct"/>
    <s v="Underwear"/>
  </r>
  <r>
    <x v="286"/>
    <n v="28"/>
    <n v="3"/>
    <x v="286"/>
    <x v="286"/>
    <x v="1"/>
    <x v="2"/>
    <x v="2"/>
    <n v="0"/>
    <n v="3"/>
    <n v="28"/>
    <n v="9.3333333333333339"/>
    <n v="28"/>
    <x v="1"/>
    <x v="1"/>
    <x v="177"/>
    <s v="Brown"/>
    <s v="jackbrown@example.com"/>
    <n v="13"/>
    <s v="M"/>
    <s v="6162 Kim Creek"/>
    <n v="7009"/>
    <s v="Belfast"/>
    <s v="Northen Ireland"/>
    <s v="Twitter"/>
    <s v="Underwear"/>
  </r>
  <r>
    <x v="287"/>
    <n v="45.990001679999999"/>
    <n v="2"/>
    <x v="287"/>
    <x v="287"/>
    <x v="0"/>
    <x v="1"/>
    <x v="1"/>
    <n v="0"/>
    <n v="2"/>
    <n v="45.990001679999999"/>
    <n v="22.995000839999999"/>
    <n v="45.990001679999999"/>
    <x v="1"/>
    <x v="1"/>
    <x v="91"/>
    <s v="Combs"/>
    <s v="stevencombs@example.org"/>
    <n v="64"/>
    <s v="M"/>
    <s v="68763 Christina Loaf Suite 806"/>
    <n v="7009"/>
    <s v="Belfast"/>
    <s v="Northen Ireland"/>
    <s v="Facebook"/>
    <s v="Underwear"/>
  </r>
  <r>
    <x v="288"/>
    <n v="14"/>
    <n v="2"/>
    <x v="288"/>
    <x v="288"/>
    <x v="0"/>
    <x v="10"/>
    <x v="3"/>
    <n v="367"/>
    <n v="2"/>
    <n v="14"/>
    <n v="7"/>
    <n v="14"/>
    <x v="0"/>
    <x v="0"/>
    <x v="97"/>
    <s v="Jones"/>
    <s v="kristenjones@example.net"/>
    <n v="54"/>
    <s v="F"/>
    <s v="927 Sandra River Apt. 284"/>
    <n v="7006"/>
    <s v="Belfast"/>
    <s v="Northen Ireland"/>
    <s v="Google"/>
    <s v="Underwear"/>
  </r>
  <r>
    <x v="289"/>
    <n v="20"/>
    <n v="3"/>
    <x v="289"/>
    <x v="289"/>
    <x v="1"/>
    <x v="2"/>
    <x v="2"/>
    <n v="0"/>
    <n v="3"/>
    <n v="20"/>
    <n v="6.666666666666667"/>
    <n v="20"/>
    <x v="1"/>
    <x v="1"/>
    <x v="178"/>
    <s v="Mendoza"/>
    <s v="jocelynmendoza@example.net"/>
    <n v="57"/>
    <s v="F"/>
    <s v="998 Collier Corners"/>
    <n v="7006"/>
    <s v="Belfast"/>
    <s v="Northen Ireland"/>
    <s v="Facebook"/>
    <s v="Underwear"/>
  </r>
  <r>
    <x v="290"/>
    <n v="24.5"/>
    <n v="2"/>
    <x v="290"/>
    <x v="290"/>
    <x v="1"/>
    <x v="10"/>
    <x v="3"/>
    <n v="0"/>
    <n v="2"/>
    <n v="24.5"/>
    <n v="12.25"/>
    <n v="24.5"/>
    <x v="1"/>
    <x v="1"/>
    <x v="28"/>
    <s v="Brown"/>
    <s v="stephenbrown@example.net"/>
    <n v="61"/>
    <s v="M"/>
    <s v="11287 Mcdonald View"/>
    <n v="7006"/>
    <s v="Belfast"/>
    <s v="Northen Ireland"/>
    <s v="Twitter"/>
    <s v="Underwear"/>
  </r>
  <r>
    <x v="291"/>
    <n v="28"/>
    <n v="3"/>
    <x v="291"/>
    <x v="291"/>
    <x v="0"/>
    <x v="7"/>
    <x v="3"/>
    <n v="0"/>
    <n v="3"/>
    <n v="28"/>
    <n v="9.3333333333333339"/>
    <n v="28"/>
    <x v="0"/>
    <x v="1"/>
    <x v="179"/>
    <s v="Jones"/>
    <s v="jennajones@example.net"/>
    <n v="58"/>
    <s v="F"/>
    <s v="749 Patricia Lake"/>
    <n v="7006"/>
    <s v="Belfast"/>
    <s v="Northen Ireland"/>
    <s v="Twitter"/>
    <s v="Underwear"/>
  </r>
  <r>
    <x v="292"/>
    <n v="16.989999770000001"/>
    <n v="2"/>
    <x v="292"/>
    <x v="292"/>
    <x v="1"/>
    <x v="2"/>
    <x v="2"/>
    <n v="0"/>
    <n v="2"/>
    <n v="16.989999770000001"/>
    <n v="8.4949998850000004"/>
    <n v="16.989999770000001"/>
    <x v="1"/>
    <x v="1"/>
    <x v="39"/>
    <s v="Allen"/>
    <s v="robertallen@example.com"/>
    <n v="27"/>
    <s v="M"/>
    <s v="249 Miller Ville Suite 512"/>
    <n v="7006"/>
    <s v="Belfast"/>
    <s v="Northen Ireland"/>
    <s v="Twitter"/>
    <s v="Underwear"/>
  </r>
  <r>
    <x v="293"/>
    <n v="64.800003050000001"/>
    <n v="2"/>
    <x v="293"/>
    <x v="293"/>
    <x v="3"/>
    <x v="3"/>
    <x v="2"/>
    <n v="0"/>
    <n v="2"/>
    <n v="64.800003050000001"/>
    <n v="32.400001525"/>
    <n v="64.800003050000001"/>
    <x v="1"/>
    <x v="1"/>
    <x v="180"/>
    <s v="Reynolds"/>
    <s v="laurenreynolds@example.org"/>
    <n v="18"/>
    <s v="F"/>
    <s v="767 Jeff Spurs Apt. 286"/>
    <n v="7007"/>
    <s v="Belfast"/>
    <s v="Northen Ireland"/>
    <s v="Facebook"/>
    <s v="Underwear"/>
  </r>
  <r>
    <x v="294"/>
    <n v="39.990001679999999"/>
    <n v="3"/>
    <x v="294"/>
    <x v="294"/>
    <x v="2"/>
    <x v="2"/>
    <x v="2"/>
    <n v="0"/>
    <n v="3"/>
    <n v="39.990001679999999"/>
    <n v="13.33000056"/>
    <n v="39.990001679999999"/>
    <x v="1"/>
    <x v="1"/>
    <x v="18"/>
    <s v="Santana"/>
    <s v="jonathansantana@example.org"/>
    <n v="37"/>
    <s v="M"/>
    <s v="4259 Howard Isle"/>
    <n v="7007"/>
    <s v="Belfast"/>
    <s v="Northen Ireland"/>
    <s v="Facebook"/>
    <s v="Underwear"/>
  </r>
  <r>
    <x v="295"/>
    <n v="19.950000760000002"/>
    <n v="3"/>
    <x v="295"/>
    <x v="295"/>
    <x v="3"/>
    <x v="5"/>
    <x v="0"/>
    <n v="0"/>
    <n v="3"/>
    <n v="19.950000760000002"/>
    <n v="6.6500002533333342"/>
    <n v="19.950000760000002"/>
    <x v="1"/>
    <x v="1"/>
    <x v="26"/>
    <s v="Gutierrez"/>
    <s v="paulgutierrez@example.com"/>
    <n v="63"/>
    <s v="M"/>
    <s v="2930 Thomas Island Apt. 499"/>
    <n v="7007"/>
    <s v="Belfast"/>
    <s v="Northen Ireland"/>
    <s v="Facebook"/>
    <s v="Underwear"/>
  </r>
  <r>
    <x v="296"/>
    <n v="132.6600037"/>
    <n v="3"/>
    <x v="296"/>
    <x v="296"/>
    <x v="2"/>
    <x v="9"/>
    <x v="0"/>
    <n v="0"/>
    <n v="3"/>
    <n v="132.6600037"/>
    <n v="44.220001233333335"/>
    <n v="132.6600037"/>
    <x v="1"/>
    <x v="1"/>
    <x v="163"/>
    <s v="Johnson"/>
    <s v="samueljohnson@example.net"/>
    <n v="12"/>
    <s v="M"/>
    <s v="9129 Hansen Greens"/>
    <n v="7007"/>
    <s v="Belfast"/>
    <s v="Northen Ireland"/>
    <s v="ReferralSite"/>
    <s v="Underwear"/>
  </r>
  <r>
    <x v="297"/>
    <n v="29.989999770000001"/>
    <n v="3"/>
    <x v="297"/>
    <x v="297"/>
    <x v="1"/>
    <x v="0"/>
    <x v="0"/>
    <n v="0"/>
    <n v="3"/>
    <n v="29.989999770000001"/>
    <n v="9.9966665900000002"/>
    <n v="29.989999770000001"/>
    <x v="1"/>
    <x v="1"/>
    <x v="181"/>
    <s v="Maldonado"/>
    <s v="malikmaldonado@example.net"/>
    <n v="69"/>
    <s v="M"/>
    <s v="8045 Jackson Garden"/>
    <n v="7007"/>
    <s v="Belfast"/>
    <s v="Northen Ireland"/>
    <s v="Direct"/>
    <s v="Fashion Hoodies &amp; Sweatshirts"/>
  </r>
  <r>
    <x v="298"/>
    <n v="64.949996949999999"/>
    <n v="3"/>
    <x v="298"/>
    <x v="298"/>
    <x v="1"/>
    <x v="11"/>
    <x v="1"/>
    <n v="0"/>
    <n v="3"/>
    <n v="64.949996949999999"/>
    <n v="21.649998983333333"/>
    <n v="64.949996949999999"/>
    <x v="1"/>
    <x v="1"/>
    <x v="28"/>
    <s v="Watson"/>
    <s v="stephenwatson@example.com"/>
    <n v="63"/>
    <s v="M"/>
    <s v="269 Nicole Field"/>
    <n v="7007"/>
    <s v="Belfast"/>
    <s v="Northen Ireland"/>
    <s v="Google"/>
    <s v="Fashion Hoodies &amp; Sweatshirts"/>
  </r>
  <r>
    <x v="299"/>
    <n v="53.990001679999999"/>
    <n v="3"/>
    <x v="299"/>
    <x v="299"/>
    <x v="0"/>
    <x v="1"/>
    <x v="1"/>
    <n v="0"/>
    <n v="3"/>
    <n v="53.990001679999999"/>
    <n v="17.996667226666666"/>
    <n v="53.990001679999999"/>
    <x v="1"/>
    <x v="1"/>
    <x v="50"/>
    <s v="Smith"/>
    <s v="stephaniesmith@example.org"/>
    <n v="17"/>
    <s v="F"/>
    <s v="94909 Erica Brooks"/>
    <n v="7007"/>
    <s v="Belfast"/>
    <s v="Northen Ireland"/>
    <s v="Twitter"/>
    <s v="Fashion Hoodies &amp; Sweatshirts"/>
  </r>
  <r>
    <x v="300"/>
    <n v="120.6900024"/>
    <n v="3"/>
    <x v="300"/>
    <x v="300"/>
    <x v="1"/>
    <x v="5"/>
    <x v="0"/>
    <n v="0"/>
    <n v="3"/>
    <n v="120.6900024"/>
    <n v="40.230000799999999"/>
    <n v="120.6900024"/>
    <x v="1"/>
    <x v="1"/>
    <x v="182"/>
    <s v="Scott"/>
    <s v="mathewscott@example.com"/>
    <n v="22"/>
    <s v="M"/>
    <s v="5518 Hoover Mount"/>
    <n v="7100"/>
    <s v="Belfast"/>
    <s v="Northen Ireland"/>
    <s v="Google"/>
    <s v="Suits &amp; Sport Coats"/>
  </r>
  <r>
    <x v="301"/>
    <n v="14.899999619999999"/>
    <n v="3"/>
    <x v="301"/>
    <x v="301"/>
    <x v="1"/>
    <x v="3"/>
    <x v="2"/>
    <n v="0"/>
    <n v="3"/>
    <n v="14.899999619999999"/>
    <n v="4.9666665399999994"/>
    <n v="14.899999619999999"/>
    <x v="1"/>
    <x v="1"/>
    <x v="39"/>
    <s v="Bridges"/>
    <s v="robertbridges@example.com"/>
    <n v="34"/>
    <s v="M"/>
    <s v="272 Marissa Points Suite 980"/>
    <n v="7100"/>
    <s v="Belfast"/>
    <s v="Northen Ireland"/>
    <s v="Direct"/>
    <s v="Tops &amp; Tees"/>
  </r>
  <r>
    <x v="302"/>
    <n v="81.269996640000002"/>
    <n v="3"/>
    <x v="302"/>
    <x v="302"/>
    <x v="1"/>
    <x v="5"/>
    <x v="0"/>
    <n v="0"/>
    <n v="3"/>
    <n v="81.269996640000002"/>
    <n v="27.08999888"/>
    <n v="81.269996640000002"/>
    <x v="1"/>
    <x v="1"/>
    <x v="183"/>
    <s v="Lee"/>
    <s v="jorgelee@example.com"/>
    <n v="49"/>
    <s v="M"/>
    <s v="3037 Hampton Canyon"/>
    <n v="7198"/>
    <s v="Belfast"/>
    <s v="Northen Ireland"/>
    <s v="Twitter"/>
    <s v="Sweaters"/>
  </r>
  <r>
    <x v="303"/>
    <n v="35.040000919999997"/>
    <n v="3"/>
    <x v="303"/>
    <x v="303"/>
    <x v="3"/>
    <x v="1"/>
    <x v="1"/>
    <n v="0"/>
    <n v="3"/>
    <n v="35.040000919999997"/>
    <n v="11.680000306666665"/>
    <n v="35.040000919999997"/>
    <x v="1"/>
    <x v="1"/>
    <x v="49"/>
    <s v="Rubio"/>
    <s v="johnrubio@example.com"/>
    <n v="54"/>
    <s v="M"/>
    <s v="621 Christensen Views Apt. 694"/>
    <n v="7141"/>
    <s v="Belfast"/>
    <s v="Northen Ireland"/>
    <s v="Google"/>
    <s v="Sweaters"/>
  </r>
  <r>
    <x v="304"/>
    <n v="39.990001679999999"/>
    <n v="3"/>
    <x v="304"/>
    <x v="304"/>
    <x v="0"/>
    <x v="3"/>
    <x v="2"/>
    <n v="0"/>
    <n v="3"/>
    <n v="39.990001679999999"/>
    <n v="13.33000056"/>
    <n v="39.990001679999999"/>
    <x v="0"/>
    <x v="1"/>
    <x v="1"/>
    <s v="Castro"/>
    <s v="elizabethcastro@example.org"/>
    <n v="43"/>
    <s v="F"/>
    <s v="9062 Myers Stravenue"/>
    <n v="7141"/>
    <s v="Belfast"/>
    <s v="Northen Ireland"/>
    <s v="Direct"/>
    <s v="Sweaters"/>
  </r>
  <r>
    <x v="305"/>
    <n v="58.990001679999999"/>
    <n v="3"/>
    <x v="305"/>
    <x v="305"/>
    <x v="3"/>
    <x v="3"/>
    <x v="2"/>
    <n v="0"/>
    <n v="3"/>
    <n v="58.990001679999999"/>
    <n v="19.663333893333334"/>
    <n v="58.990001679999999"/>
    <x v="1"/>
    <x v="1"/>
    <x v="184"/>
    <s v="Taylor"/>
    <s v="darlenetaylor@example.org"/>
    <n v="31"/>
    <s v="F"/>
    <s v="02695 Anderson Island"/>
    <n v="7141"/>
    <s v="Belfast"/>
    <s v="Northen Ireland"/>
    <s v="ReferralSite"/>
    <s v="Sweaters"/>
  </r>
  <r>
    <x v="306"/>
    <n v="66.989997860000003"/>
    <n v="1"/>
    <x v="306"/>
    <x v="306"/>
    <x v="0"/>
    <x v="4"/>
    <x v="3"/>
    <n v="0"/>
    <n v="1"/>
    <n v="66.989997860000003"/>
    <n v="66.989997860000003"/>
    <n v="66.989997860000003"/>
    <x v="0"/>
    <x v="1"/>
    <x v="36"/>
    <s v="Mendez"/>
    <s v="brendamendez@example.net"/>
    <n v="29"/>
    <s v="F"/>
    <s v="5243 Mullins Creek"/>
    <n v="7141"/>
    <s v="Belfast"/>
    <s v="Northen Ireland"/>
    <s v="ReferralSite"/>
    <s v="Sweaters"/>
  </r>
  <r>
    <x v="307"/>
    <n v="44.990001679999999"/>
    <n v="1"/>
    <x v="307"/>
    <x v="307"/>
    <x v="1"/>
    <x v="3"/>
    <x v="2"/>
    <n v="0"/>
    <n v="1"/>
    <n v="44.990001679999999"/>
    <n v="44.990001679999999"/>
    <n v="44.990001679999999"/>
    <x v="1"/>
    <x v="1"/>
    <x v="39"/>
    <s v="Baker"/>
    <s v="robertbaker@example.org"/>
    <n v="60"/>
    <s v="M"/>
    <s v="0723 Farley Fall Apt. 159"/>
    <n v="7610"/>
    <s v="Belfast"/>
    <s v="Northen Ireland"/>
    <s v="Direct"/>
    <s v="Sweaters"/>
  </r>
  <r>
    <x v="308"/>
    <n v="40.619998930000001"/>
    <n v="1"/>
    <x v="308"/>
    <x v="308"/>
    <x v="1"/>
    <x v="10"/>
    <x v="3"/>
    <n v="0"/>
    <n v="1"/>
    <n v="40.619998930000001"/>
    <n v="40.619998930000001"/>
    <n v="40.619998930000001"/>
    <x v="1"/>
    <x v="1"/>
    <x v="58"/>
    <s v="Miller"/>
    <s v="susanmiller@example.net"/>
    <n v="12"/>
    <s v="F"/>
    <s v="162 Luis Unions"/>
    <n v="7610"/>
    <s v="Belfast"/>
    <s v="Northen Ireland"/>
    <s v="Direct"/>
    <s v="Sweaters"/>
  </r>
  <r>
    <x v="309"/>
    <n v="24.989999770000001"/>
    <n v="1"/>
    <x v="309"/>
    <x v="309"/>
    <x v="2"/>
    <x v="4"/>
    <x v="3"/>
    <n v="0"/>
    <n v="1"/>
    <n v="24.989999770000001"/>
    <n v="24.989999770000001"/>
    <n v="24.989999770000001"/>
    <x v="1"/>
    <x v="1"/>
    <x v="12"/>
    <s v="Carpenter"/>
    <s v="cherylcarpenter@example.net"/>
    <n v="38"/>
    <s v="F"/>
    <s v="77734 West Brook Apt. 569"/>
    <n v="7611"/>
    <s v="Belfast"/>
    <s v="Northen Ireland"/>
    <s v="Facebook"/>
    <s v="Sleep &amp; Lounge"/>
  </r>
  <r>
    <x v="310"/>
    <n v="25"/>
    <n v="1"/>
    <x v="310"/>
    <x v="310"/>
    <x v="0"/>
    <x v="10"/>
    <x v="3"/>
    <n v="0"/>
    <n v="1"/>
    <n v="25"/>
    <n v="25"/>
    <n v="25"/>
    <x v="0"/>
    <x v="1"/>
    <x v="185"/>
    <s v="Mcclain"/>
    <s v="robinmcclain@example.org"/>
    <n v="58"/>
    <s v="F"/>
    <s v="873 Maria Ports"/>
    <n v="7600"/>
    <s v="Belfast"/>
    <s v="Northen Ireland"/>
    <s v="Direct"/>
    <s v="Sleep &amp; Lounge"/>
  </r>
  <r>
    <x v="311"/>
    <n v="20.989999770000001"/>
    <n v="1"/>
    <x v="311"/>
    <x v="311"/>
    <x v="1"/>
    <x v="3"/>
    <x v="2"/>
    <n v="0"/>
    <n v="1"/>
    <n v="20.989999770000001"/>
    <n v="20.989999770000001"/>
    <n v="20.989999770000001"/>
    <x v="1"/>
    <x v="1"/>
    <x v="160"/>
    <s v="Adams"/>
    <s v="theresaadams@example.net"/>
    <n v="62"/>
    <s v="F"/>
    <s v="5201 Luke Village Suite 755"/>
    <n v="7199"/>
    <s v="Belfast"/>
    <s v="Northen Ireland"/>
    <s v="ReferralSite"/>
    <s v="Leggings"/>
  </r>
  <r>
    <x v="312"/>
    <n v="6.9899997709999999"/>
    <n v="1"/>
    <x v="312"/>
    <x v="312"/>
    <x v="0"/>
    <x v="8"/>
    <x v="2"/>
    <n v="0"/>
    <n v="1"/>
    <n v="6.9899997709999999"/>
    <n v="6.9899997709999999"/>
    <n v="6.9899997709999999"/>
    <x v="0"/>
    <x v="1"/>
    <x v="186"/>
    <s v="Russo"/>
    <s v="billyrusso@example.net"/>
    <n v="57"/>
    <s v="M"/>
    <s v="533 Jason Lakes"/>
    <n v="7199"/>
    <s v="Belfast"/>
    <s v="Northen Ireland"/>
    <s v="Direct"/>
    <s v="Socks &amp; Hosiery"/>
  </r>
  <r>
    <x v="313"/>
    <n v="14.899999619999999"/>
    <n v="1"/>
    <x v="313"/>
    <x v="313"/>
    <x v="2"/>
    <x v="2"/>
    <x v="2"/>
    <n v="0"/>
    <n v="1"/>
    <n v="14.899999619999999"/>
    <n v="14.899999619999999"/>
    <n v="14.899999619999999"/>
    <x v="1"/>
    <x v="1"/>
    <x v="187"/>
    <s v="Rodriguez"/>
    <s v="jasonrodriguez@example.com"/>
    <n v="31"/>
    <s v="M"/>
    <s v="956 Rachel Hollow"/>
    <n v="7199"/>
    <s v="Belfast"/>
    <s v="Northen Ireland"/>
    <s v="Facebook"/>
    <s v="Socks &amp; Hosiery"/>
  </r>
  <r>
    <x v="314"/>
    <n v="37.259998320000001"/>
    <n v="1"/>
    <x v="314"/>
    <x v="314"/>
    <x v="3"/>
    <x v="6"/>
    <x v="1"/>
    <n v="0"/>
    <n v="1"/>
    <n v="37.259998320000001"/>
    <n v="37.259998320000001"/>
    <n v="37.259998320000001"/>
    <x v="1"/>
    <x v="1"/>
    <x v="166"/>
    <s v="Mitchell"/>
    <s v="taylormitchell@example.com"/>
    <n v="35"/>
    <s v="M"/>
    <s v="392 Davis Trail Suite 513"/>
    <n v="7609"/>
    <s v="Derry"/>
    <s v="Northen Ireland"/>
    <s v="Google"/>
    <s v="Pants"/>
  </r>
  <r>
    <x v="315"/>
    <n v="6.9899997709999999"/>
    <n v="1"/>
    <x v="315"/>
    <x v="315"/>
    <x v="1"/>
    <x v="10"/>
    <x v="3"/>
    <n v="0"/>
    <n v="1"/>
    <n v="6.9899997709999999"/>
    <n v="6.9899997709999999"/>
    <n v="6.9899997709999999"/>
    <x v="1"/>
    <x v="1"/>
    <x v="114"/>
    <s v="Fernandez"/>
    <s v="danielfernandez@example.org"/>
    <n v="45"/>
    <s v="M"/>
    <s v="0815 Jennifer Ridge Apt. 577"/>
    <n v="7609"/>
    <s v="Derry"/>
    <s v="Northen Ireland"/>
    <s v="Twitter"/>
    <s v="Jeans"/>
  </r>
  <r>
    <x v="316"/>
    <n v="58.5"/>
    <n v="1"/>
    <x v="316"/>
    <x v="316"/>
    <x v="0"/>
    <x v="1"/>
    <x v="1"/>
    <n v="0"/>
    <n v="1"/>
    <n v="58.5"/>
    <n v="58.5"/>
    <n v="58.5"/>
    <x v="1"/>
    <x v="1"/>
    <x v="46"/>
    <s v="Willis"/>
    <s v="victoriawillis@example.com"/>
    <n v="44"/>
    <s v="F"/>
    <s v="6614 Anderson Bridge Apt. 629"/>
    <n v="7609"/>
    <s v="Derry"/>
    <s v="Northen Ireland"/>
    <s v="Twitter"/>
    <s v="Shorts"/>
  </r>
  <r>
    <x v="317"/>
    <n v="42.990001679999999"/>
    <n v="1"/>
    <x v="317"/>
    <x v="317"/>
    <x v="2"/>
    <x v="11"/>
    <x v="1"/>
    <n v="0"/>
    <n v="1"/>
    <n v="42.990001679999999"/>
    <n v="42.990001679999999"/>
    <n v="42.990001679999999"/>
    <x v="1"/>
    <x v="1"/>
    <x v="188"/>
    <s v="Cunningham"/>
    <s v="frankcunningham@example.org"/>
    <n v="55"/>
    <s v="M"/>
    <s v="958 Berry Ridges Apt. 706"/>
    <n v="7609"/>
    <s v="Derry"/>
    <s v="Northen Ireland"/>
    <s v="Twitter"/>
    <s v="Shorts"/>
  </r>
  <r>
    <x v="318"/>
    <n v="11.989999770000001"/>
    <n v="1"/>
    <x v="318"/>
    <x v="318"/>
    <x v="0"/>
    <x v="5"/>
    <x v="0"/>
    <n v="154"/>
    <n v="1"/>
    <n v="11.989999770000001"/>
    <n v="11.989999770000001"/>
    <n v="11.989999770000001"/>
    <x v="0"/>
    <x v="0"/>
    <x v="189"/>
    <s v="Carter"/>
    <s v="tracicarter@example.com"/>
    <n v="68"/>
    <s v="F"/>
    <s v="865 Flowers Centers"/>
    <n v="7609"/>
    <s v="Derry"/>
    <s v="Northen Ireland"/>
    <s v="Google"/>
    <s v="Intimates"/>
  </r>
  <r>
    <x v="319"/>
    <n v="69"/>
    <n v="1"/>
    <x v="319"/>
    <x v="319"/>
    <x v="1"/>
    <x v="0"/>
    <x v="0"/>
    <n v="0"/>
    <n v="1"/>
    <n v="69"/>
    <n v="69"/>
    <n v="69"/>
    <x v="1"/>
    <x v="1"/>
    <x v="70"/>
    <s v="Davis"/>
    <s v="patrickdavis@example.org"/>
    <n v="34"/>
    <s v="M"/>
    <s v="6945 Sandra Burg"/>
    <n v="7350"/>
    <s v="Derry"/>
    <s v="Northen Ireland"/>
    <s v="ReferralSite"/>
    <s v="Underwear"/>
  </r>
  <r>
    <x v="320"/>
    <n v="185.54000092000001"/>
    <n v="4"/>
    <x v="320"/>
    <x v="320"/>
    <x v="3"/>
    <x v="7"/>
    <x v="3"/>
    <n v="6"/>
    <n v="4"/>
    <n v="185.54000092000001"/>
    <n v="46.385000230000003"/>
    <n v="185.54000092000001"/>
    <x v="1"/>
    <x v="0"/>
    <x v="190"/>
    <s v="Jennings"/>
    <s v="ethanjennings@example.org"/>
    <n v="70"/>
    <s v="M"/>
    <s v="290 Case Hills"/>
    <n v="7639"/>
    <s v="Derry"/>
    <s v="Northen Ireland"/>
    <s v="Direct"/>
    <s v="Jumpsuits &amp; Rompers"/>
  </r>
  <r>
    <x v="321"/>
    <n v="8.9899997710000008"/>
    <n v="1"/>
    <x v="321"/>
    <x v="321"/>
    <x v="1"/>
    <x v="5"/>
    <x v="0"/>
    <n v="0"/>
    <n v="1"/>
    <n v="8.9899997710000008"/>
    <n v="8.9899997710000008"/>
    <n v="8.9899997710000008"/>
    <x v="1"/>
    <x v="1"/>
    <x v="92"/>
    <s v="Lucas"/>
    <s v="matthewlucas@example.net"/>
    <n v="56"/>
    <s v="M"/>
    <s v="3836 Rodgers Squares"/>
    <n v="7300"/>
    <s v="Derry"/>
    <s v="Northen Ireland"/>
    <s v="ReferralSite"/>
    <s v="Dresses"/>
  </r>
  <r>
    <x v="322"/>
    <n v="72"/>
    <n v="1"/>
    <x v="322"/>
    <x v="322"/>
    <x v="2"/>
    <x v="4"/>
    <x v="3"/>
    <n v="0"/>
    <n v="1"/>
    <n v="72"/>
    <n v="72"/>
    <n v="72"/>
    <x v="1"/>
    <x v="1"/>
    <x v="49"/>
    <s v="Nguyen"/>
    <s v="johnnguyen@example.com"/>
    <n v="65"/>
    <s v="M"/>
    <s v="04161 Ross Unions Suite 548"/>
    <n v="7300"/>
    <s v="Derry"/>
    <s v="Northen Ireland"/>
    <s v="ReferralSite"/>
    <s v="Dresses"/>
  </r>
  <r>
    <x v="323"/>
    <n v="69.5"/>
    <n v="1"/>
    <x v="323"/>
    <x v="323"/>
    <x v="3"/>
    <x v="9"/>
    <x v="0"/>
    <n v="0"/>
    <n v="1"/>
    <n v="69.5"/>
    <n v="69.5"/>
    <n v="69.5"/>
    <x v="1"/>
    <x v="1"/>
    <x v="191"/>
    <s v="Miller"/>
    <s v="prestonmiller@example.org"/>
    <n v="39"/>
    <s v="M"/>
    <s v="2720 Wood Manor Apt. 107"/>
    <n v="7300"/>
    <s v="Derry"/>
    <s v="Northen Ireland"/>
    <s v="Facebook"/>
    <s v="Jumpsuits &amp; Rompers"/>
  </r>
  <r>
    <x v="324"/>
    <n v="30.989999770000001"/>
    <n v="1"/>
    <x v="324"/>
    <x v="324"/>
    <x v="2"/>
    <x v="5"/>
    <x v="0"/>
    <n v="0"/>
    <n v="1"/>
    <n v="30.989999770000001"/>
    <n v="30.989999770000001"/>
    <n v="30.989999770000001"/>
    <x v="1"/>
    <x v="1"/>
    <x v="192"/>
    <s v="Duarte"/>
    <s v="carolduarte@example.com"/>
    <n v="53"/>
    <s v="F"/>
    <s v="2673 White Station Suite 667"/>
    <n v="7300"/>
    <s v="Derry"/>
    <s v="Northen Ireland"/>
    <s v="Direct"/>
    <s v="Jumpsuits &amp; Rompers"/>
  </r>
  <r>
    <x v="325"/>
    <n v="22.989999770000001"/>
    <n v="1"/>
    <x v="325"/>
    <x v="325"/>
    <x v="2"/>
    <x v="0"/>
    <x v="0"/>
    <n v="0"/>
    <n v="1"/>
    <n v="22.989999770000001"/>
    <n v="22.989999770000001"/>
    <n v="22.989999770000001"/>
    <x v="1"/>
    <x v="1"/>
    <x v="148"/>
    <s v="Campbell"/>
    <s v="mariocampbell@example.com"/>
    <n v="61"/>
    <s v="M"/>
    <s v="9986 Diaz Lights"/>
    <n v="7300"/>
    <s v="Derry"/>
    <s v="Northen Ireland"/>
    <s v="Twitter"/>
    <s v="Pants &amp; Capris"/>
  </r>
  <r>
    <x v="326"/>
    <n v="44.990001679999999"/>
    <n v="1"/>
    <x v="326"/>
    <x v="326"/>
    <x v="0"/>
    <x v="1"/>
    <x v="1"/>
    <n v="0"/>
    <n v="1"/>
    <n v="44.990001679999999"/>
    <n v="44.990001679999999"/>
    <n v="44.990001679999999"/>
    <x v="1"/>
    <x v="1"/>
    <x v="193"/>
    <s v="Leonard"/>
    <s v="ritaleonard@example.org"/>
    <n v="49"/>
    <s v="F"/>
    <s v="14544 Singh Street"/>
    <n v="7300"/>
    <s v="Derry"/>
    <s v="Northen Ireland"/>
    <s v="Google"/>
    <s v="Pants &amp; Capris"/>
  </r>
  <r>
    <x v="327"/>
    <n v="15"/>
    <n v="1"/>
    <x v="327"/>
    <x v="327"/>
    <x v="1"/>
    <x v="9"/>
    <x v="0"/>
    <n v="0"/>
    <n v="1"/>
    <n v="15"/>
    <n v="15"/>
    <n v="15"/>
    <x v="1"/>
    <x v="1"/>
    <x v="194"/>
    <s v="Allen"/>
    <s v="adamallen@example.com"/>
    <n v="34"/>
    <s v="M"/>
    <s v="60351 Paul Village"/>
    <n v="7300"/>
    <s v="Derry"/>
    <s v="Northen Ireland"/>
    <s v="Google"/>
    <s v="Blazers &amp; Jackets"/>
  </r>
  <r>
    <x v="328"/>
    <n v="21.63999939"/>
    <n v="1"/>
    <x v="328"/>
    <x v="328"/>
    <x v="2"/>
    <x v="8"/>
    <x v="2"/>
    <n v="0"/>
    <n v="1"/>
    <n v="21.63999939"/>
    <n v="21.63999939"/>
    <n v="21.63999939"/>
    <x v="1"/>
    <x v="1"/>
    <x v="195"/>
    <s v="Delgado"/>
    <s v="tonydelgado@example.org"/>
    <n v="33"/>
    <s v="M"/>
    <s v="35891 Monica Pike"/>
    <n v="7460"/>
    <s v="Derry"/>
    <s v="Northen Ireland"/>
    <s v="Facebook"/>
    <s v="Tops &amp; Tees"/>
  </r>
  <r>
    <x v="329"/>
    <n v="28"/>
    <n v="1"/>
    <x v="329"/>
    <x v="329"/>
    <x v="1"/>
    <x v="4"/>
    <x v="3"/>
    <n v="0"/>
    <n v="1"/>
    <n v="28"/>
    <n v="28"/>
    <n v="28"/>
    <x v="1"/>
    <x v="1"/>
    <x v="196"/>
    <s v="Holland"/>
    <s v="tammyholland@example.org"/>
    <n v="47"/>
    <s v="F"/>
    <s v="0956 Morris Vista"/>
    <n v="7460"/>
    <s v="Derry"/>
    <s v="Northen Ireland"/>
    <s v="Facebook"/>
    <s v="Fashion Hoodies &amp; Sweatshirts"/>
  </r>
  <r>
    <x v="330"/>
    <n v="36.240001679999999"/>
    <n v="1"/>
    <x v="330"/>
    <x v="330"/>
    <x v="1"/>
    <x v="1"/>
    <x v="1"/>
    <n v="0"/>
    <n v="1"/>
    <n v="36.240001679999999"/>
    <n v="36.240001679999999"/>
    <n v="36.240001679999999"/>
    <x v="1"/>
    <x v="1"/>
    <x v="71"/>
    <s v="Lopez"/>
    <s v="kennethlopez@example.com"/>
    <n v="67"/>
    <s v="M"/>
    <s v="71867 Kimberly Summit Suite 211"/>
    <n v="7458"/>
    <s v="Derry"/>
    <s v="Northen Ireland"/>
    <s v="Google"/>
    <s v="Fashion Hoodies &amp; Sweatshirts"/>
  </r>
  <r>
    <x v="331"/>
    <n v="79.989997860000003"/>
    <n v="1"/>
    <x v="331"/>
    <x v="331"/>
    <x v="0"/>
    <x v="1"/>
    <x v="1"/>
    <n v="0"/>
    <n v="1"/>
    <n v="79.989997860000003"/>
    <n v="79.989997860000003"/>
    <n v="79.989997860000003"/>
    <x v="1"/>
    <x v="1"/>
    <x v="70"/>
    <s v="Ford"/>
    <s v="patrickford@example.com"/>
    <n v="16"/>
    <s v="M"/>
    <s v="30184 Mullins Rapid"/>
    <n v="7400"/>
    <s v="Derry"/>
    <s v="Northen Ireland"/>
    <s v="Direct"/>
    <s v="Fashion Hoodies &amp; Sweatshirts"/>
  </r>
  <r>
    <x v="332"/>
    <n v="36"/>
    <n v="1"/>
    <x v="332"/>
    <x v="332"/>
    <x v="1"/>
    <x v="8"/>
    <x v="2"/>
    <n v="0"/>
    <n v="1"/>
    <n v="36"/>
    <n v="36"/>
    <n v="36"/>
    <x v="1"/>
    <x v="1"/>
    <x v="86"/>
    <s v="English"/>
    <s v="maryenglish@example.org"/>
    <n v="70"/>
    <s v="F"/>
    <s v="20987 Shelton Mountain Suite 374"/>
    <n v="7400"/>
    <s v="Derry"/>
    <s v="Northen Ireland"/>
    <s v="Direct"/>
    <s v="Fashion Hoodies &amp; Sweatshirts"/>
  </r>
  <r>
    <x v="333"/>
    <n v="18.899999619999999"/>
    <n v="1"/>
    <x v="333"/>
    <x v="333"/>
    <x v="1"/>
    <x v="2"/>
    <x v="2"/>
    <n v="0"/>
    <n v="1"/>
    <n v="18.899999619999999"/>
    <n v="18.899999619999999"/>
    <n v="18.899999619999999"/>
    <x v="1"/>
    <x v="1"/>
    <x v="114"/>
    <s v="Waters"/>
    <s v="danielwaters@example.com"/>
    <n v="44"/>
    <s v="M"/>
    <s v="50004 Catherine Mountains"/>
    <n v="7500"/>
    <s v="Derry"/>
    <s v="Northen Ireland"/>
    <s v="ReferralSite"/>
    <s v="Fashion Hoodies &amp; Sweatshirts"/>
  </r>
  <r>
    <x v="334"/>
    <n v="208.34000206000002"/>
    <n v="5"/>
    <x v="334"/>
    <x v="334"/>
    <x v="1"/>
    <x v="0"/>
    <x v="0"/>
    <n v="2"/>
    <n v="5"/>
    <n v="208.34000206000002"/>
    <n v="41.668000412000005"/>
    <n v="208.34000206000002"/>
    <x v="1"/>
    <x v="0"/>
    <x v="197"/>
    <s v="West"/>
    <s v="vanessawest@example.net"/>
    <n v="67"/>
    <s v="F"/>
    <s v="0779 Kelly Ranch Suite 941"/>
    <n v="7500"/>
    <s v="Derry"/>
    <s v="Northen Ireland"/>
    <s v="Direct"/>
    <s v="Fashion Hoodies &amp; Sweatshirts"/>
  </r>
  <r>
    <x v="335"/>
    <n v="34.979999540000001"/>
    <n v="1"/>
    <x v="335"/>
    <x v="335"/>
    <x v="2"/>
    <x v="4"/>
    <x v="3"/>
    <n v="0"/>
    <n v="1"/>
    <n v="34.979999540000001"/>
    <n v="34.979999540000001"/>
    <n v="34.979999540000001"/>
    <x v="1"/>
    <x v="1"/>
    <x v="198"/>
    <s v="Ortiz"/>
    <s v="justinortiz@example.org"/>
    <n v="64"/>
    <s v="M"/>
    <s v="1789 Odom Union"/>
    <n v="7550"/>
    <s v="Derry"/>
    <s v="Northen Ireland"/>
    <s v="Direct"/>
    <s v="Sweaters"/>
  </r>
  <r>
    <x v="336"/>
    <n v="78.900001529999997"/>
    <n v="1"/>
    <x v="336"/>
    <x v="336"/>
    <x v="2"/>
    <x v="0"/>
    <x v="0"/>
    <n v="0"/>
    <n v="1"/>
    <n v="78.900001529999997"/>
    <n v="78.900001529999997"/>
    <n v="78.900001529999997"/>
    <x v="1"/>
    <x v="1"/>
    <x v="120"/>
    <s v="Washington"/>
    <s v="pamelawashington@example.com"/>
    <n v="39"/>
    <s v="F"/>
    <s v="89100 Richards Stream Suite 130"/>
    <n v="7760"/>
    <s v="Derry"/>
    <s v="Northen Ireland"/>
    <s v="Facebook"/>
    <s v="Sweaters"/>
  </r>
  <r>
    <x v="337"/>
    <n v="21.63999939"/>
    <n v="1"/>
    <x v="337"/>
    <x v="337"/>
    <x v="2"/>
    <x v="8"/>
    <x v="2"/>
    <n v="0"/>
    <n v="1"/>
    <n v="21.63999939"/>
    <n v="21.63999939"/>
    <n v="21.63999939"/>
    <x v="1"/>
    <x v="1"/>
    <x v="95"/>
    <s v="Miller"/>
    <s v="jaclynmiller@example.net"/>
    <n v="12"/>
    <s v="F"/>
    <s v="1047 Rachel Field"/>
    <n v="7769"/>
    <s v="Derry"/>
    <s v="Northen Ireland"/>
    <s v="ReferralSite"/>
    <s v="Sweaters"/>
  </r>
  <r>
    <x v="338"/>
    <n v="59.990001679999999"/>
    <n v="1"/>
    <x v="338"/>
    <x v="338"/>
    <x v="0"/>
    <x v="1"/>
    <x v="1"/>
    <n v="0"/>
    <n v="1"/>
    <n v="59.990001679999999"/>
    <n v="59.990001679999999"/>
    <n v="59.990001679999999"/>
    <x v="1"/>
    <x v="1"/>
    <x v="199"/>
    <s v="Bush"/>
    <s v="nicholasbush@example.org"/>
    <n v="14"/>
    <s v="M"/>
    <s v="19622 Garcia Meadow"/>
    <n v="7730"/>
    <s v="Derry"/>
    <s v="Northen Ireland"/>
    <s v="Google"/>
    <s v="Jeans"/>
  </r>
  <r>
    <x v="339"/>
    <n v="39.990001679999999"/>
    <n v="1"/>
    <x v="339"/>
    <x v="339"/>
    <x v="0"/>
    <x v="1"/>
    <x v="1"/>
    <n v="0"/>
    <n v="1"/>
    <n v="39.990001679999999"/>
    <n v="39.990001679999999"/>
    <n v="39.990001679999999"/>
    <x v="1"/>
    <x v="1"/>
    <x v="180"/>
    <s v="Mcdowell"/>
    <s v="laurenmcdowell@example.org"/>
    <n v="47"/>
    <s v="F"/>
    <s v="088 Jennifer Bridge Apt. 526"/>
    <n v="7730"/>
    <s v="Derry"/>
    <s v="Northen Ireland"/>
    <s v="Google"/>
    <s v="Jeans"/>
  </r>
  <r>
    <x v="340"/>
    <n v="42.990001679999999"/>
    <n v="1"/>
    <x v="340"/>
    <x v="340"/>
    <x v="2"/>
    <x v="2"/>
    <x v="2"/>
    <n v="0"/>
    <n v="1"/>
    <n v="42.990001679999999"/>
    <n v="42.990001679999999"/>
    <n v="42.990001679999999"/>
    <x v="1"/>
    <x v="1"/>
    <x v="146"/>
    <s v="Thompson"/>
    <s v="gregorythompson@example.net"/>
    <n v="29"/>
    <s v="M"/>
    <s v="3727 Cross Parkway Suite 423"/>
    <n v="7730"/>
    <s v="Derry"/>
    <s v="Northen Ireland"/>
    <s v="Twitter"/>
    <s v="Jeans"/>
  </r>
  <r>
    <x v="341"/>
    <n v="6.9899997709999999"/>
    <n v="1"/>
    <x v="341"/>
    <x v="341"/>
    <x v="2"/>
    <x v="9"/>
    <x v="0"/>
    <n v="0"/>
    <n v="1"/>
    <n v="6.9899997709999999"/>
    <n v="6.9899997709999999"/>
    <n v="6.9899997709999999"/>
    <x v="1"/>
    <x v="1"/>
    <x v="90"/>
    <s v="Garcia"/>
    <s v="michellegarcia@example.com"/>
    <n v="17"/>
    <s v="F"/>
    <s v="5954 Jennifer Estate Suite 289"/>
    <s v="029-4503"/>
    <s v="Derry"/>
    <s v="Northen Ireland"/>
    <s v="Direct"/>
    <s v="Jeans"/>
  </r>
  <r>
    <x v="342"/>
    <n v="14"/>
    <n v="1"/>
    <x v="342"/>
    <x v="342"/>
    <x v="1"/>
    <x v="2"/>
    <x v="2"/>
    <n v="0"/>
    <n v="1"/>
    <n v="14"/>
    <n v="14"/>
    <n v="14"/>
    <x v="1"/>
    <x v="1"/>
    <x v="35"/>
    <s v="Daniels"/>
    <s v="jessicadaniels@example.com"/>
    <n v="52"/>
    <s v="F"/>
    <s v="6352 Daniel Viaduct"/>
    <s v="020-0866"/>
    <s v="Derry"/>
    <s v="Northen Ireland"/>
    <s v="Facebook"/>
    <s v="Pants"/>
  </r>
  <r>
    <x v="343"/>
    <n v="198"/>
    <n v="1"/>
    <x v="343"/>
    <x v="343"/>
    <x v="1"/>
    <x v="4"/>
    <x v="3"/>
    <n v="0"/>
    <n v="1"/>
    <n v="198"/>
    <n v="198"/>
    <n v="198"/>
    <x v="1"/>
    <x v="1"/>
    <x v="14"/>
    <s v="Freeman"/>
    <s v="philipfreeman@example.com"/>
    <n v="56"/>
    <s v="M"/>
    <s v="3565 Ashley Roads Suite 103"/>
    <s v="020-0866"/>
    <s v="Derry"/>
    <s v="Northen Ireland"/>
    <s v="Facebook"/>
    <s v="Pants"/>
  </r>
  <r>
    <x v="344"/>
    <n v="46"/>
    <n v="1"/>
    <x v="344"/>
    <x v="344"/>
    <x v="0"/>
    <x v="3"/>
    <x v="2"/>
    <n v="0"/>
    <n v="1"/>
    <n v="46"/>
    <n v="46"/>
    <n v="46"/>
    <x v="0"/>
    <x v="1"/>
    <x v="200"/>
    <s v="Smith"/>
    <s v="hollysmith@example.net"/>
    <n v="68"/>
    <s v="F"/>
    <s v="088 Caleb Springs"/>
    <s v="023-0003"/>
    <s v="Derry"/>
    <s v="Northen Ireland"/>
    <s v="Google"/>
    <s v="Pants"/>
  </r>
  <r>
    <x v="345"/>
    <n v="44.990001679999999"/>
    <n v="1"/>
    <x v="345"/>
    <x v="345"/>
    <x v="2"/>
    <x v="9"/>
    <x v="0"/>
    <n v="0"/>
    <n v="1"/>
    <n v="44.990001679999999"/>
    <n v="44.990001679999999"/>
    <n v="44.990001679999999"/>
    <x v="1"/>
    <x v="1"/>
    <x v="201"/>
    <s v="Wood"/>
    <s v="cassandrawood@example.net"/>
    <n v="14"/>
    <s v="F"/>
    <s v="748 Andrew Parkways"/>
    <s v="699-930"/>
    <s v="Derry"/>
    <s v="Northen Ireland"/>
    <s v="Twitter"/>
    <s v="Pants"/>
  </r>
  <r>
    <x v="346"/>
    <n v="20"/>
    <n v="1"/>
    <x v="346"/>
    <x v="346"/>
    <x v="1"/>
    <x v="1"/>
    <x v="1"/>
    <n v="0"/>
    <n v="1"/>
    <n v="20"/>
    <n v="20"/>
    <n v="20"/>
    <x v="1"/>
    <x v="1"/>
    <x v="198"/>
    <s v="Taylor"/>
    <s v="justintaylor@example.com"/>
    <n v="52"/>
    <s v="M"/>
    <s v="2131 Morales Throughway Suite 784"/>
    <s v="699-930"/>
    <s v="Derry"/>
    <s v="Northen Ireland"/>
    <s v="Facebook"/>
    <s v="Pants"/>
  </r>
  <r>
    <x v="347"/>
    <n v="36.880001069999999"/>
    <n v="1"/>
    <x v="347"/>
    <x v="347"/>
    <x v="3"/>
    <x v="10"/>
    <x v="3"/>
    <n v="0"/>
    <n v="1"/>
    <n v="36.880001069999999"/>
    <n v="36.880001069999999"/>
    <n v="36.880001069999999"/>
    <x v="1"/>
    <x v="1"/>
    <x v="96"/>
    <s v="Byrd"/>
    <s v="alanbyrd@example.org"/>
    <n v="30"/>
    <s v="M"/>
    <s v="4125 Lauren Mountain Suite 139"/>
    <s v="699-930"/>
    <s v="Derry"/>
    <s v="Northen Ireland"/>
    <s v="ReferralSite"/>
    <s v="Shorts"/>
  </r>
  <r>
    <x v="348"/>
    <n v="54.950000760000002"/>
    <n v="1"/>
    <x v="348"/>
    <x v="348"/>
    <x v="1"/>
    <x v="2"/>
    <x v="2"/>
    <n v="0"/>
    <n v="1"/>
    <n v="54.950000760000002"/>
    <n v="54.950000760000002"/>
    <n v="54.950000760000002"/>
    <x v="1"/>
    <x v="1"/>
    <x v="202"/>
    <s v="Evans"/>
    <s v="karlevans@example.com"/>
    <n v="49"/>
    <s v="M"/>
    <s v="9298 Reese Dam"/>
    <s v="699-930"/>
    <s v="Derry"/>
    <s v="Northen Ireland"/>
    <s v="ReferralSite"/>
    <s v="Shorts"/>
  </r>
  <r>
    <x v="349"/>
    <n v="20"/>
    <n v="1"/>
    <x v="349"/>
    <x v="349"/>
    <x v="1"/>
    <x v="9"/>
    <x v="0"/>
    <n v="0"/>
    <n v="1"/>
    <n v="20"/>
    <n v="20"/>
    <n v="20"/>
    <x v="1"/>
    <x v="1"/>
    <x v="203"/>
    <s v="Perry"/>
    <s v="cassieperry@example.org"/>
    <n v="36"/>
    <s v="F"/>
    <s v="3350 Jackson Light Suite 984"/>
    <s v="699-930"/>
    <s v="Derry"/>
    <s v="Northen Ireland"/>
    <s v="ReferralSite"/>
    <s v="Shorts"/>
  </r>
  <r>
    <x v="350"/>
    <n v="27.93000031"/>
    <n v="1"/>
    <x v="350"/>
    <x v="350"/>
    <x v="2"/>
    <x v="0"/>
    <x v="0"/>
    <n v="0"/>
    <n v="1"/>
    <n v="27.93000031"/>
    <n v="27.93000031"/>
    <n v="27.93000031"/>
    <x v="1"/>
    <x v="1"/>
    <x v="84"/>
    <s v="Johnson"/>
    <s v="thomasjohnson@example.org"/>
    <n v="33"/>
    <s v="M"/>
    <s v="77352 William Wells"/>
    <s v="699-930"/>
    <s v="Derry"/>
    <s v="Northen Ireland"/>
    <s v="Twitter"/>
    <s v="Shorts"/>
  </r>
  <r>
    <x v="351"/>
    <n v="15"/>
    <n v="1"/>
    <x v="351"/>
    <x v="351"/>
    <x v="1"/>
    <x v="3"/>
    <x v="2"/>
    <n v="0"/>
    <n v="1"/>
    <n v="15"/>
    <n v="15"/>
    <n v="15"/>
    <x v="1"/>
    <x v="1"/>
    <x v="35"/>
    <s v="Merritt"/>
    <s v="jessicamerritt@example.com"/>
    <n v="47"/>
    <s v="F"/>
    <s v="1942 Hopkins Way Suite 529"/>
    <s v="695-920"/>
    <s v="Derry"/>
    <s v="Northen Ireland"/>
    <s v="ReferralSite"/>
    <s v="Shorts"/>
  </r>
  <r>
    <x v="352"/>
    <n v="8"/>
    <n v="1"/>
    <x v="352"/>
    <x v="352"/>
    <x v="1"/>
    <x v="8"/>
    <x v="2"/>
    <n v="0"/>
    <n v="1"/>
    <n v="8"/>
    <n v="8"/>
    <n v="8"/>
    <x v="1"/>
    <x v="1"/>
    <x v="165"/>
    <s v="Parsons"/>
    <s v="katieparsons@example.com"/>
    <n v="45"/>
    <s v="F"/>
    <s v="9425 Davis Points"/>
    <s v="695-920"/>
    <s v="Antrim"/>
    <s v="Northen Ireland"/>
    <s v="Direct"/>
    <s v="Shorts"/>
  </r>
  <r>
    <x v="353"/>
    <n v="25"/>
    <n v="1"/>
    <x v="353"/>
    <x v="353"/>
    <x v="0"/>
    <x v="5"/>
    <x v="0"/>
    <n v="0"/>
    <n v="1"/>
    <n v="25"/>
    <n v="25"/>
    <n v="25"/>
    <x v="0"/>
    <x v="1"/>
    <x v="177"/>
    <s v="Jones"/>
    <s v="jackjones@example.net"/>
    <n v="18"/>
    <s v="M"/>
    <s v="37811 Allen Circles Suite 208"/>
    <s v="695-920"/>
    <s v="Antrim"/>
    <s v="Northen Ireland"/>
    <s v="Direct"/>
    <s v="Shorts"/>
  </r>
  <r>
    <x v="354"/>
    <n v="198"/>
    <n v="1"/>
    <x v="354"/>
    <x v="354"/>
    <x v="2"/>
    <x v="1"/>
    <x v="1"/>
    <n v="0"/>
    <n v="1"/>
    <n v="198"/>
    <n v="198"/>
    <n v="198"/>
    <x v="1"/>
    <x v="1"/>
    <x v="37"/>
    <s v="Harris"/>
    <s v="kevinharris@example.com"/>
    <n v="49"/>
    <s v="M"/>
    <s v="30725 Sanchez Locks"/>
    <s v="699-920"/>
    <s v="Antrim"/>
    <s v="Northen Ireland"/>
    <s v="Google"/>
    <s v="Shorts"/>
  </r>
  <r>
    <x v="355"/>
    <n v="59.950000760000002"/>
    <n v="1"/>
    <x v="355"/>
    <x v="355"/>
    <x v="2"/>
    <x v="5"/>
    <x v="0"/>
    <n v="0"/>
    <n v="1"/>
    <n v="59.950000760000002"/>
    <n v="59.950000760000002"/>
    <n v="59.950000760000002"/>
    <x v="1"/>
    <x v="1"/>
    <x v="76"/>
    <s v="Gibson"/>
    <s v="jennifergibson@example.com"/>
    <n v="45"/>
    <s v="F"/>
    <s v="243 George Drive"/>
    <s v="699-920"/>
    <s v="Antrim"/>
    <s v="Northen Ireland"/>
    <s v="Google"/>
    <s v="Shorts"/>
  </r>
  <r>
    <x v="356"/>
    <n v="9.9899997710000008"/>
    <n v="1"/>
    <x v="356"/>
    <x v="356"/>
    <x v="1"/>
    <x v="1"/>
    <x v="1"/>
    <n v="0"/>
    <n v="1"/>
    <n v="9.9899997710000008"/>
    <n v="9.9899997710000008"/>
    <n v="9.9899997710000008"/>
    <x v="1"/>
    <x v="1"/>
    <x v="63"/>
    <s v="Sawyer"/>
    <s v="michaelsawyer@example.net"/>
    <n v="27"/>
    <s v="M"/>
    <s v="0998 Daugherty Meadow"/>
    <s v="699-920"/>
    <s v="Antrim"/>
    <s v="Northen Ireland"/>
    <s v="Direct"/>
    <s v="Shorts"/>
  </r>
  <r>
    <x v="357"/>
    <n v="22"/>
    <n v="2"/>
    <x v="357"/>
    <x v="357"/>
    <x v="1"/>
    <x v="8"/>
    <x v="2"/>
    <n v="0"/>
    <n v="2"/>
    <n v="22"/>
    <n v="11"/>
    <n v="22"/>
    <x v="1"/>
    <x v="1"/>
    <x v="187"/>
    <s v="Brandt"/>
    <s v="jasonbrandt@example.com"/>
    <n v="69"/>
    <s v="M"/>
    <s v="8498 Tiffany Haven Apt. 856"/>
    <s v="695-900"/>
    <s v="Antrim"/>
    <s v="Northen Ireland"/>
    <s v="Direct"/>
    <s v="Shorts"/>
  </r>
  <r>
    <x v="358"/>
    <n v="25"/>
    <n v="2"/>
    <x v="358"/>
    <x v="358"/>
    <x v="1"/>
    <x v="8"/>
    <x v="2"/>
    <n v="0"/>
    <n v="2"/>
    <n v="25"/>
    <n v="12.5"/>
    <n v="25"/>
    <x v="1"/>
    <x v="1"/>
    <x v="15"/>
    <s v="Hall"/>
    <s v="amandahall@example.net"/>
    <n v="25"/>
    <s v="F"/>
    <s v="879 Ingram Valleys"/>
    <s v="695-900"/>
    <s v="Antrim"/>
    <s v="Northen Ireland"/>
    <s v="Direct"/>
    <s v="Swim"/>
  </r>
  <r>
    <x v="359"/>
    <n v="59.950000760000002"/>
    <n v="2"/>
    <x v="359"/>
    <x v="359"/>
    <x v="1"/>
    <x v="7"/>
    <x v="3"/>
    <n v="0"/>
    <n v="2"/>
    <n v="59.950000760000002"/>
    <n v="29.975000380000001"/>
    <n v="59.950000760000002"/>
    <x v="1"/>
    <x v="1"/>
    <x v="204"/>
    <s v="Williams"/>
    <s v="summerwilliams@example.net"/>
    <n v="68"/>
    <s v="F"/>
    <s v="72713 Barnett Rue"/>
    <s v="695-900"/>
    <s v="Antrim"/>
    <s v="Northen Ireland"/>
    <s v="Twitter"/>
    <s v="Leggings"/>
  </r>
  <r>
    <x v="360"/>
    <n v="58"/>
    <n v="2"/>
    <x v="360"/>
    <x v="360"/>
    <x v="2"/>
    <x v="3"/>
    <x v="2"/>
    <n v="0"/>
    <n v="2"/>
    <n v="58"/>
    <n v="29"/>
    <n v="58"/>
    <x v="1"/>
    <x v="1"/>
    <x v="114"/>
    <s v="Jones"/>
    <s v="danieljones@example.com"/>
    <n v="68"/>
    <s v="M"/>
    <s v="9416 Pitts Inlet Suite 847"/>
    <s v="695-900"/>
    <s v="Antrim"/>
    <s v="Northen Ireland"/>
    <s v="Google"/>
    <s v="Accessories"/>
  </r>
  <r>
    <x v="361"/>
    <n v="25"/>
    <n v="2"/>
    <x v="361"/>
    <x v="361"/>
    <x v="1"/>
    <x v="2"/>
    <x v="2"/>
    <n v="0"/>
    <n v="2"/>
    <n v="25"/>
    <n v="12.5"/>
    <n v="25"/>
    <x v="1"/>
    <x v="1"/>
    <x v="205"/>
    <s v="Adams"/>
    <s v="blakeadams@example.net"/>
    <n v="34"/>
    <s v="M"/>
    <s v="010 Lucas Trail Apt. 842"/>
    <s v="695-900"/>
    <s v="Antrim"/>
    <s v="Northen Ireland"/>
    <s v="Direct"/>
    <s v="Accessories"/>
  </r>
  <r>
    <x v="362"/>
    <n v="43.950000760000002"/>
    <n v="2"/>
    <x v="362"/>
    <x v="362"/>
    <x v="1"/>
    <x v="5"/>
    <x v="0"/>
    <n v="0"/>
    <n v="2"/>
    <n v="43.950000760000002"/>
    <n v="21.975000380000001"/>
    <n v="43.950000760000002"/>
    <x v="1"/>
    <x v="1"/>
    <x v="145"/>
    <s v="Nichols"/>
    <s v="ericnichols@example.org"/>
    <n v="62"/>
    <s v="M"/>
    <s v="51661 Tonya Manor Apt. 296"/>
    <s v="690-022"/>
    <s v="Antrim"/>
    <s v="Northen Ireland"/>
    <s v="Twitter"/>
    <s v="Accessories"/>
  </r>
  <r>
    <x v="363"/>
    <n v="38"/>
    <n v="2"/>
    <x v="363"/>
    <x v="363"/>
    <x v="3"/>
    <x v="0"/>
    <x v="0"/>
    <n v="0"/>
    <n v="2"/>
    <n v="38"/>
    <n v="19"/>
    <n v="38"/>
    <x v="1"/>
    <x v="1"/>
    <x v="60"/>
    <s v="Patel"/>
    <s v="emilypatel@example.org"/>
    <n v="25"/>
    <s v="F"/>
    <s v="2193 Byrd Isle"/>
    <s v="697-070"/>
    <s v="Antrim"/>
    <s v="Northen Ireland"/>
    <s v="Direct"/>
    <s v="Accessories"/>
  </r>
  <r>
    <x v="364"/>
    <n v="101.48999790000001"/>
    <n v="2"/>
    <x v="364"/>
    <x v="364"/>
    <x v="0"/>
    <x v="7"/>
    <x v="3"/>
    <n v="0"/>
    <n v="2"/>
    <n v="101.48999790000001"/>
    <n v="50.744998950000003"/>
    <n v="101.48999790000001"/>
    <x v="0"/>
    <x v="1"/>
    <x v="97"/>
    <s v="Sherman"/>
    <s v="kristensherman@example.org"/>
    <n v="45"/>
    <s v="F"/>
    <s v="91683 Katherine Hill Apt. 624"/>
    <s v="699-940"/>
    <s v="Antrim"/>
    <s v="Northen Ireland"/>
    <s v="Google"/>
    <s v="Plus"/>
  </r>
  <r>
    <x v="365"/>
    <n v="60"/>
    <n v="2"/>
    <x v="365"/>
    <x v="365"/>
    <x v="2"/>
    <x v="9"/>
    <x v="0"/>
    <n v="0"/>
    <n v="2"/>
    <n v="60"/>
    <n v="30"/>
    <n v="60"/>
    <x v="1"/>
    <x v="1"/>
    <x v="127"/>
    <s v="Reed"/>
    <s v="amyreed@example.com"/>
    <n v="35"/>
    <s v="F"/>
    <s v="8651 Austin Row"/>
    <s v="699-940"/>
    <s v="Antrim"/>
    <s v="Northen Ireland"/>
    <s v="Google"/>
    <s v="Plus"/>
  </r>
  <r>
    <x v="366"/>
    <n v="49.950000760000002"/>
    <n v="2"/>
    <x v="366"/>
    <x v="366"/>
    <x v="1"/>
    <x v="3"/>
    <x v="2"/>
    <n v="0"/>
    <n v="2"/>
    <n v="49.950000760000002"/>
    <n v="24.975000380000001"/>
    <n v="49.950000760000002"/>
    <x v="1"/>
    <x v="1"/>
    <x v="206"/>
    <s v="Pineda"/>
    <s v="kathleenpineda@example.com"/>
    <n v="36"/>
    <s v="F"/>
    <s v="46951 Christopher Pike Suite 083"/>
    <s v="699-940"/>
    <s v="Antrim"/>
    <s v="Northen Ireland"/>
    <s v="Facebook"/>
    <s v="Plus"/>
  </r>
  <r>
    <x v="367"/>
    <n v="79.949996949999999"/>
    <n v="2"/>
    <x v="367"/>
    <x v="367"/>
    <x v="1"/>
    <x v="1"/>
    <x v="1"/>
    <n v="0"/>
    <n v="2"/>
    <n v="79.949996949999999"/>
    <n v="39.974998475"/>
    <n v="79.949996949999999"/>
    <x v="1"/>
    <x v="1"/>
    <x v="61"/>
    <s v="Anderson"/>
    <s v="bryananderson@example.com"/>
    <n v="14"/>
    <s v="M"/>
    <s v="48095 Adams Rue"/>
    <s v="699-910"/>
    <s v="Antrim"/>
    <s v="Northen Ireland"/>
    <s v="ReferralSite"/>
    <s v="Intimates"/>
  </r>
  <r>
    <x v="368"/>
    <n v="20.209999079999999"/>
    <n v="2"/>
    <x v="368"/>
    <x v="368"/>
    <x v="2"/>
    <x v="5"/>
    <x v="0"/>
    <n v="0"/>
    <n v="2"/>
    <n v="20.209999079999999"/>
    <n v="10.10499954"/>
    <n v="20.209999079999999"/>
    <x v="1"/>
    <x v="1"/>
    <x v="207"/>
    <s v="Horton"/>
    <s v="kristinhorton@example.com"/>
    <n v="55"/>
    <s v="F"/>
    <s v="165 Jacob Ridge"/>
    <s v="695-970"/>
    <s v="Antrim"/>
    <s v="Northen Ireland"/>
    <s v="Google"/>
    <s v="Intimates"/>
  </r>
  <r>
    <x v="369"/>
    <n v="52"/>
    <n v="2"/>
    <x v="369"/>
    <x v="369"/>
    <x v="1"/>
    <x v="9"/>
    <x v="0"/>
    <n v="0"/>
    <n v="2"/>
    <n v="52"/>
    <n v="26"/>
    <n v="52"/>
    <x v="1"/>
    <x v="1"/>
    <x v="155"/>
    <s v="Sanchez"/>
    <s v="abigailsanchez@example.com"/>
    <n v="59"/>
    <s v="F"/>
    <s v="708 Gibson Tunnel"/>
    <s v="695-970"/>
    <s v="Antrim"/>
    <s v="Northen Ireland"/>
    <s v="ReferralSite"/>
    <s v="Intimates"/>
  </r>
  <r>
    <x v="370"/>
    <n v="17.5"/>
    <n v="2"/>
    <x v="370"/>
    <x v="370"/>
    <x v="1"/>
    <x v="9"/>
    <x v="0"/>
    <n v="0"/>
    <n v="2"/>
    <n v="17.5"/>
    <n v="8.75"/>
    <n v="17.5"/>
    <x v="1"/>
    <x v="1"/>
    <x v="161"/>
    <s v="Goodwin"/>
    <s v="brandongoodwin@example.net"/>
    <n v="21"/>
    <s v="M"/>
    <s v="0354 Maynard Cape Apt. 021"/>
    <s v="699-900"/>
    <s v="Antrim"/>
    <s v="Northen Ireland"/>
    <s v="Facebook"/>
    <s v="Intimates"/>
  </r>
  <r>
    <x v="371"/>
    <n v="25"/>
    <n v="2"/>
    <x v="371"/>
    <x v="371"/>
    <x v="1"/>
    <x v="2"/>
    <x v="2"/>
    <n v="0"/>
    <n v="2"/>
    <n v="25"/>
    <n v="12.5"/>
    <n v="25"/>
    <x v="1"/>
    <x v="1"/>
    <x v="206"/>
    <s v="Simpson"/>
    <s v="kathleensimpson@example.net"/>
    <n v="56"/>
    <s v="F"/>
    <s v="5517 Evans Camp"/>
    <s v="573-400"/>
    <s v="Antrim"/>
    <s v="Northen Ireland"/>
    <s v="Google"/>
    <s v="Intimates"/>
  </r>
  <r>
    <x v="372"/>
    <n v="38"/>
    <n v="2"/>
    <x v="372"/>
    <x v="372"/>
    <x v="1"/>
    <x v="9"/>
    <x v="0"/>
    <n v="0"/>
    <n v="2"/>
    <n v="38"/>
    <n v="19"/>
    <n v="38"/>
    <x v="1"/>
    <x v="1"/>
    <x v="208"/>
    <s v="Hernandez"/>
    <s v="jillianhernandez@example.net"/>
    <n v="21"/>
    <s v="F"/>
    <s v="685 Hardin Harbor Apt. 718"/>
    <s v="573-400"/>
    <s v="Antrim"/>
    <s v="Northen Ireland"/>
    <s v="ReferralSite"/>
    <s v="Intimates"/>
  </r>
  <r>
    <x v="373"/>
    <n v="60"/>
    <n v="2"/>
    <x v="373"/>
    <x v="373"/>
    <x v="1"/>
    <x v="8"/>
    <x v="2"/>
    <n v="0"/>
    <n v="2"/>
    <n v="60"/>
    <n v="30"/>
    <n v="60"/>
    <x v="1"/>
    <x v="1"/>
    <x v="54"/>
    <s v="Dillon"/>
    <s v="christinedillon@example.org"/>
    <n v="57"/>
    <s v="F"/>
    <s v="73198 Curtis Overpass"/>
    <s v="573-400"/>
    <s v="Antrim"/>
    <s v="Northen Ireland"/>
    <s v="Direct"/>
    <s v="Intimates"/>
  </r>
  <r>
    <x v="374"/>
    <n v="25"/>
    <n v="2"/>
    <x v="374"/>
    <x v="374"/>
    <x v="0"/>
    <x v="1"/>
    <x v="1"/>
    <n v="0"/>
    <n v="2"/>
    <n v="25"/>
    <n v="12.5"/>
    <n v="25"/>
    <x v="1"/>
    <x v="1"/>
    <x v="209"/>
    <s v="Garrett"/>
    <s v="lindseygarrett@example.org"/>
    <n v="32"/>
    <s v="F"/>
    <s v="30045 Jacqueline Plains"/>
    <s v="573-400"/>
    <s v="Antrim"/>
    <s v="Northen Ireland"/>
    <s v="Direct"/>
    <s v="Intimates"/>
  </r>
  <r>
    <x v="375"/>
    <n v="25"/>
    <n v="2"/>
    <x v="375"/>
    <x v="375"/>
    <x v="2"/>
    <x v="7"/>
    <x v="3"/>
    <n v="0"/>
    <n v="2"/>
    <n v="25"/>
    <n v="12.5"/>
    <n v="25"/>
    <x v="1"/>
    <x v="1"/>
    <x v="34"/>
    <s v="Johnson"/>
    <s v="alexisjohnson@example.com"/>
    <n v="22"/>
    <s v="F"/>
    <s v="836 Burns Plaza Suite 842"/>
    <s v="573-500"/>
    <s v="Antrim"/>
    <s v="Northen Ireland"/>
    <s v="Twitter"/>
    <s v="Intimates"/>
  </r>
  <r>
    <x v="376"/>
    <n v="59.950000760000002"/>
    <n v="2"/>
    <x v="376"/>
    <x v="376"/>
    <x v="1"/>
    <x v="10"/>
    <x v="3"/>
    <n v="0"/>
    <n v="2"/>
    <n v="59.950000760000002"/>
    <n v="29.975000380000001"/>
    <n v="59.950000760000002"/>
    <x v="1"/>
    <x v="1"/>
    <x v="101"/>
    <s v="Beard"/>
    <s v="anthonybeard@example.org"/>
    <n v="32"/>
    <s v="M"/>
    <s v="512 Montgomery Grove Apt. 202"/>
    <s v="570-940"/>
    <s v="Antrim"/>
    <s v="Northen Ireland"/>
    <s v="Facebook"/>
    <s v="Intimates"/>
  </r>
  <r>
    <x v="377"/>
    <n v="55.990001679999999"/>
    <n v="2"/>
    <x v="377"/>
    <x v="377"/>
    <x v="2"/>
    <x v="8"/>
    <x v="2"/>
    <n v="0"/>
    <n v="2"/>
    <n v="55.990001679999999"/>
    <n v="27.995000839999999"/>
    <n v="55.990001679999999"/>
    <x v="1"/>
    <x v="1"/>
    <x v="97"/>
    <s v="Kelley"/>
    <s v="kristenkelley@example.org"/>
    <n v="62"/>
    <s v="F"/>
    <s v="716 Kevin Skyway Apt. 507"/>
    <s v="570-940"/>
    <s v="Antrim"/>
    <s v="Northen Ireland"/>
    <s v="ReferralSite"/>
    <s v="Intimates"/>
  </r>
  <r>
    <x v="378"/>
    <n v="25"/>
    <n v="2"/>
    <x v="378"/>
    <x v="378"/>
    <x v="2"/>
    <x v="1"/>
    <x v="1"/>
    <n v="0"/>
    <n v="2"/>
    <n v="25"/>
    <n v="12.5"/>
    <n v="25"/>
    <x v="1"/>
    <x v="1"/>
    <x v="210"/>
    <s v="Miller"/>
    <s v="colleenmiller@example.net"/>
    <n v="18"/>
    <s v="F"/>
    <s v="52066 Hampton Dam"/>
    <s v="570-940"/>
    <s v="Antrim"/>
    <s v="Northen Ireland"/>
    <s v="Google"/>
    <s v="Tops &amp; Tees"/>
  </r>
  <r>
    <x v="379"/>
    <n v="64"/>
    <n v="1"/>
    <x v="379"/>
    <x v="379"/>
    <x v="0"/>
    <x v="1"/>
    <x v="1"/>
    <n v="0"/>
    <n v="1"/>
    <n v="64"/>
    <n v="64"/>
    <n v="64"/>
    <x v="1"/>
    <x v="1"/>
    <x v="199"/>
    <s v="Lewis"/>
    <s v="nicholaslewis@example.net"/>
    <n v="39"/>
    <s v="M"/>
    <s v="45002 Tapia Squares"/>
    <s v="570-940"/>
    <s v="Antrim"/>
    <s v="Northen Ireland"/>
    <s v="Google"/>
    <s v="Tops &amp; Tees"/>
  </r>
  <r>
    <x v="380"/>
    <n v="52"/>
    <n v="1"/>
    <x v="380"/>
    <x v="380"/>
    <x v="3"/>
    <x v="5"/>
    <x v="0"/>
    <n v="0"/>
    <n v="1"/>
    <n v="52"/>
    <n v="52"/>
    <n v="52"/>
    <x v="1"/>
    <x v="1"/>
    <x v="132"/>
    <s v="Pittman"/>
    <s v="scottpittman@example.net"/>
    <n v="60"/>
    <s v="M"/>
    <s v="487 Michael Lakes Apt. 033"/>
    <s v="560-243"/>
    <s v="Antrim"/>
    <s v="Northen Ireland"/>
    <s v="ReferralSite"/>
    <s v="Tops &amp; Tees"/>
  </r>
  <r>
    <x v="381"/>
    <n v="49.990001679999999"/>
    <n v="1"/>
    <x v="381"/>
    <x v="381"/>
    <x v="1"/>
    <x v="9"/>
    <x v="0"/>
    <n v="0"/>
    <n v="1"/>
    <n v="49.990001679999999"/>
    <n v="49.990001679999999"/>
    <n v="49.990001679999999"/>
    <x v="1"/>
    <x v="1"/>
    <x v="194"/>
    <s v="Brown"/>
    <s v="adambrown@example.org"/>
    <n v="55"/>
    <s v="M"/>
    <s v="6547 Mallory Club Suite 246"/>
    <s v="560-243"/>
    <s v="Antrim"/>
    <s v="Northen Ireland"/>
    <s v="Google"/>
    <s v="Tops &amp; Tees"/>
  </r>
  <r>
    <x v="382"/>
    <n v="22"/>
    <n v="1"/>
    <x v="382"/>
    <x v="382"/>
    <x v="3"/>
    <x v="6"/>
    <x v="1"/>
    <n v="0"/>
    <n v="1"/>
    <n v="22"/>
    <n v="22"/>
    <n v="22"/>
    <x v="1"/>
    <x v="1"/>
    <x v="211"/>
    <s v="Castillo"/>
    <s v="teresacastillo@example.net"/>
    <n v="25"/>
    <s v="F"/>
    <s v="5262 Terrell Glen"/>
    <s v="560-243"/>
    <s v="Antrim"/>
    <s v="Northen Ireland"/>
    <s v="Facebook"/>
    <s v="Tops &amp; Tees"/>
  </r>
  <r>
    <x v="383"/>
    <n v="18.899999619999999"/>
    <n v="1"/>
    <x v="383"/>
    <x v="383"/>
    <x v="2"/>
    <x v="5"/>
    <x v="0"/>
    <n v="0"/>
    <n v="1"/>
    <n v="18.899999619999999"/>
    <n v="18.899999619999999"/>
    <n v="18.899999619999999"/>
    <x v="1"/>
    <x v="1"/>
    <x v="55"/>
    <s v="Johnston"/>
    <s v="donnajohnston@example.net"/>
    <n v="44"/>
    <s v="F"/>
    <s v="69224 Wiggins Lane"/>
    <s v="560-243"/>
    <s v="Antrim"/>
    <s v="Northen Ireland"/>
    <s v="Direct"/>
    <s v="Tops &amp; Tees"/>
  </r>
  <r>
    <x v="384"/>
    <n v="31.049999239999998"/>
    <n v="1"/>
    <x v="384"/>
    <x v="384"/>
    <x v="0"/>
    <x v="6"/>
    <x v="1"/>
    <n v="0"/>
    <n v="1"/>
    <n v="31.049999239999998"/>
    <n v="31.049999239999998"/>
    <n v="31.049999239999998"/>
    <x v="1"/>
    <x v="1"/>
    <x v="87"/>
    <s v="Payne"/>
    <s v="josephpayne@example.org"/>
    <n v="15"/>
    <s v="M"/>
    <s v="09525 Sharon Bypass Apt. 458"/>
    <s v="560-242"/>
    <s v="Antrim"/>
    <s v="Northen Ireland"/>
    <s v="ReferralSite"/>
    <s v="Tops &amp; Tees"/>
  </r>
  <r>
    <x v="385"/>
    <n v="58.5"/>
    <n v="1"/>
    <x v="385"/>
    <x v="385"/>
    <x v="3"/>
    <x v="6"/>
    <x v="1"/>
    <n v="0"/>
    <n v="1"/>
    <n v="58.5"/>
    <n v="58.5"/>
    <n v="58.5"/>
    <x v="1"/>
    <x v="1"/>
    <x v="106"/>
    <s v="Mendoza"/>
    <s v="joshuamendoza@example.org"/>
    <n v="57"/>
    <s v="M"/>
    <s v="308 Matthew Trace"/>
    <s v="560-242"/>
    <s v="Antrim"/>
    <s v="Northen Ireland"/>
    <s v="Google"/>
    <s v="Tops &amp; Tees"/>
  </r>
  <r>
    <x v="386"/>
    <n v="34.979999540000001"/>
    <n v="1"/>
    <x v="386"/>
    <x v="386"/>
    <x v="1"/>
    <x v="11"/>
    <x v="1"/>
    <n v="0"/>
    <n v="1"/>
    <n v="34.979999540000001"/>
    <n v="34.979999540000001"/>
    <n v="34.979999540000001"/>
    <x v="1"/>
    <x v="1"/>
    <x v="167"/>
    <s v="Osborne"/>
    <s v="rebeccaosborne@example.org"/>
    <n v="16"/>
    <s v="F"/>
    <s v="70568 Denise Plaza"/>
    <s v="560-242"/>
    <s v="Antrim"/>
    <s v="Northen Ireland"/>
    <s v="Twitter"/>
    <s v="Tops &amp; Tees"/>
  </r>
  <r>
    <x v="387"/>
    <n v="52"/>
    <n v="1"/>
    <x v="387"/>
    <x v="387"/>
    <x v="1"/>
    <x v="2"/>
    <x v="2"/>
    <n v="0"/>
    <n v="1"/>
    <n v="52"/>
    <n v="52"/>
    <n v="52"/>
    <x v="1"/>
    <x v="1"/>
    <x v="212"/>
    <s v="Braun"/>
    <s v="emmabraun@example.net"/>
    <n v="15"/>
    <s v="F"/>
    <s v="81378 Justin Brooks"/>
    <s v="560-242"/>
    <s v="Antrim"/>
    <s v="Northen Ireland"/>
    <s v="Direct"/>
    <s v="Tops &amp; Tees"/>
  </r>
  <r>
    <x v="388"/>
    <n v="49.990001679999999"/>
    <n v="1"/>
    <x v="388"/>
    <x v="388"/>
    <x v="1"/>
    <x v="10"/>
    <x v="3"/>
    <n v="0"/>
    <n v="1"/>
    <n v="49.990001679999999"/>
    <n v="49.990001679999999"/>
    <n v="49.990001679999999"/>
    <x v="1"/>
    <x v="1"/>
    <x v="213"/>
    <s v="Simmons"/>
    <s v="joannasimmons@example.com"/>
    <n v="32"/>
    <s v="F"/>
    <s v="545 Robinson Club"/>
    <s v="560-170"/>
    <s v="Antrim"/>
    <s v="Northen Ireland"/>
    <s v="ReferralSite"/>
    <s v="Tops &amp; Tees"/>
  </r>
  <r>
    <x v="389"/>
    <n v="82"/>
    <n v="1"/>
    <x v="389"/>
    <x v="389"/>
    <x v="2"/>
    <x v="5"/>
    <x v="0"/>
    <n v="0"/>
    <n v="1"/>
    <n v="82"/>
    <n v="82"/>
    <n v="82"/>
    <x v="1"/>
    <x v="1"/>
    <x v="29"/>
    <s v="Reed"/>
    <s v="richardreed@example.net"/>
    <n v="31"/>
    <s v="M"/>
    <s v="8348 Mendoza Pass"/>
    <s v="560-170"/>
    <s v="Antrim"/>
    <s v="Northen Ireland"/>
    <s v="ReferralSite"/>
    <s v="Tops &amp; Tees"/>
  </r>
  <r>
    <x v="390"/>
    <n v="22"/>
    <n v="1"/>
    <x v="390"/>
    <x v="390"/>
    <x v="2"/>
    <x v="3"/>
    <x v="2"/>
    <n v="0"/>
    <n v="1"/>
    <n v="22"/>
    <n v="22"/>
    <n v="22"/>
    <x v="1"/>
    <x v="1"/>
    <x v="214"/>
    <s v="Alexander"/>
    <s v="phillipalexander@example.com"/>
    <n v="58"/>
    <s v="M"/>
    <s v="6994 Wilson Causeway"/>
    <s v="560-291"/>
    <s v="Antrim"/>
    <s v="Northen Ireland"/>
    <s v="Twitter"/>
    <s v="Tops &amp; Tees"/>
  </r>
  <r>
    <x v="391"/>
    <n v="64.989997860000003"/>
    <n v="3"/>
    <x v="391"/>
    <x v="391"/>
    <x v="1"/>
    <x v="10"/>
    <x v="3"/>
    <n v="0"/>
    <n v="3"/>
    <n v="64.989997860000003"/>
    <n v="21.663332620000002"/>
    <n v="64.989997860000003"/>
    <x v="1"/>
    <x v="1"/>
    <x v="88"/>
    <s v="Davis"/>
    <s v="jamesdavis@example.com"/>
    <n v="63"/>
    <s v="M"/>
    <s v="72458 Johnson Isle"/>
    <s v="560-291"/>
    <s v="Antrim"/>
    <s v="Northen Ireland"/>
    <s v="Direct"/>
    <s v="Tops &amp; Tees"/>
  </r>
  <r>
    <x v="392"/>
    <n v="36.990001679999999"/>
    <n v="3"/>
    <x v="392"/>
    <x v="392"/>
    <x v="2"/>
    <x v="4"/>
    <x v="3"/>
    <n v="0"/>
    <n v="3"/>
    <n v="36.990001679999999"/>
    <n v="12.33000056"/>
    <n v="36.990001679999999"/>
    <x v="1"/>
    <x v="1"/>
    <x v="215"/>
    <s v="Case"/>
    <s v="christiancase@example.org"/>
    <n v="42"/>
    <s v="M"/>
    <s v="764 Powers Mountains"/>
    <s v="560-291"/>
    <s v="Antrim"/>
    <s v="Northen Ireland"/>
    <s v="Facebook"/>
    <s v="Tops &amp; Tees"/>
  </r>
  <r>
    <x v="393"/>
    <n v="35"/>
    <n v="3"/>
    <x v="393"/>
    <x v="393"/>
    <x v="1"/>
    <x v="3"/>
    <x v="2"/>
    <n v="0"/>
    <n v="3"/>
    <n v="35"/>
    <n v="11.666666666666666"/>
    <n v="35"/>
    <x v="1"/>
    <x v="1"/>
    <x v="71"/>
    <s v="Flowers"/>
    <s v="kennethflowers@example.net"/>
    <n v="16"/>
    <s v="M"/>
    <s v="3923 Ellis Hills"/>
    <s v="560-252"/>
    <s v="Antrim"/>
    <s v="Northen Ireland"/>
    <s v="Twitter"/>
    <s v="Tops &amp; Tees"/>
  </r>
  <r>
    <x v="394"/>
    <n v="8"/>
    <n v="3"/>
    <x v="394"/>
    <x v="394"/>
    <x v="2"/>
    <x v="10"/>
    <x v="3"/>
    <n v="0"/>
    <n v="3"/>
    <n v="8"/>
    <n v="2.6666666666666665"/>
    <n v="8"/>
    <x v="1"/>
    <x v="1"/>
    <x v="114"/>
    <s v="Dawson"/>
    <s v="danieldawson@example.org"/>
    <n v="65"/>
    <s v="M"/>
    <s v="882 Hogan Lights"/>
    <s v="560-241"/>
    <s v="Antrim"/>
    <s v="Northen Ireland"/>
    <s v="Direct"/>
    <s v="Tops &amp; Tees"/>
  </r>
  <r>
    <x v="395"/>
    <n v="135.4499969"/>
    <n v="3"/>
    <x v="395"/>
    <x v="395"/>
    <x v="2"/>
    <x v="4"/>
    <x v="3"/>
    <n v="0"/>
    <n v="3"/>
    <n v="135.4499969"/>
    <n v="45.149998966666665"/>
    <n v="135.4499969"/>
    <x v="1"/>
    <x v="1"/>
    <x v="38"/>
    <s v="Garcia"/>
    <s v="shawngarcia@example.org"/>
    <n v="40"/>
    <s v="M"/>
    <s v="737 Matthew Divide"/>
    <s v="560-241"/>
    <s v="Antrim"/>
    <s v="Northen Ireland"/>
    <s v="ReferralSite"/>
    <s v="Tops &amp; Tees"/>
  </r>
  <r>
    <x v="396"/>
    <n v="76.489997860000003"/>
    <n v="3"/>
    <x v="396"/>
    <x v="396"/>
    <x v="2"/>
    <x v="9"/>
    <x v="0"/>
    <n v="0"/>
    <n v="3"/>
    <n v="76.489997860000003"/>
    <n v="25.496665953333334"/>
    <n v="76.489997860000003"/>
    <x v="1"/>
    <x v="1"/>
    <x v="114"/>
    <s v="Leblanc"/>
    <s v="danielleblanc@example.com"/>
    <n v="47"/>
    <s v="M"/>
    <s v="29402 Ballard Grove Suite 457"/>
    <s v="560-241"/>
    <s v="Antrim"/>
    <s v="Northen Ireland"/>
    <s v="Google"/>
    <s v="Tops &amp; Tees"/>
  </r>
  <r>
    <x v="397"/>
    <n v="44.990001679999999"/>
    <n v="3"/>
    <x v="397"/>
    <x v="397"/>
    <x v="0"/>
    <x v="6"/>
    <x v="1"/>
    <n v="0"/>
    <n v="3"/>
    <n v="44.990001679999999"/>
    <n v="14.996667226666666"/>
    <n v="44.990001679999999"/>
    <x v="1"/>
    <x v="1"/>
    <x v="76"/>
    <s v="Jones"/>
    <s v="jenniferjones@example.org"/>
    <n v="29"/>
    <s v="F"/>
    <s v="27323 John Alley Apt. 087"/>
    <s v="560-241"/>
    <s v="Antrim"/>
    <s v="Northen Ireland"/>
    <s v="Facebook"/>
    <s v="Tops &amp; Tees"/>
  </r>
  <r>
    <x v="398"/>
    <n v="29.989999770000001"/>
    <n v="3"/>
    <x v="398"/>
    <x v="398"/>
    <x v="1"/>
    <x v="7"/>
    <x v="3"/>
    <n v="0"/>
    <n v="3"/>
    <n v="29.989999770000001"/>
    <n v="9.9966665900000002"/>
    <n v="29.989999770000001"/>
    <x v="1"/>
    <x v="1"/>
    <x v="135"/>
    <s v="Smith"/>
    <s v="tanyasmith@example.org"/>
    <n v="15"/>
    <s v="F"/>
    <s v="3991 Lane Hills Suite 275"/>
    <s v="561-191"/>
    <s v="Antrim"/>
    <s v="Northen Ireland"/>
    <s v="Direct"/>
    <s v="Tops &amp; Tees"/>
  </r>
  <r>
    <x v="399"/>
    <n v="21.989999770000001"/>
    <n v="3"/>
    <x v="399"/>
    <x v="399"/>
    <x v="0"/>
    <x v="5"/>
    <x v="0"/>
    <n v="0"/>
    <n v="3"/>
    <n v="21.989999770000001"/>
    <n v="7.3299999233333333"/>
    <n v="21.989999770000001"/>
    <x v="0"/>
    <x v="1"/>
    <x v="216"/>
    <s v="Dunlap"/>
    <s v="dawndunlap@example.com"/>
    <n v="32"/>
    <s v="F"/>
    <s v="9172 Dawn Mill"/>
    <s v="560-865"/>
    <s v="Antrim"/>
    <s v="Northen Ireland"/>
    <s v="Facebook"/>
    <s v="Tops &amp; Tees"/>
  </r>
  <r>
    <x v="400"/>
    <n v="19.989999770000001"/>
    <n v="3"/>
    <x v="400"/>
    <x v="400"/>
    <x v="1"/>
    <x v="1"/>
    <x v="1"/>
    <n v="0"/>
    <n v="3"/>
    <n v="19.989999770000001"/>
    <n v="6.6633332566666672"/>
    <n v="19.989999770000001"/>
    <x v="1"/>
    <x v="1"/>
    <x v="65"/>
    <s v="Hensley"/>
    <s v="sarahensley@example.org"/>
    <n v="34"/>
    <s v="F"/>
    <s v="3711 Bennett Views"/>
    <s v="561-160"/>
    <s v="Antrim"/>
    <s v="Northen Ireland"/>
    <s v="Direct"/>
    <s v="Tops &amp; Tees"/>
  </r>
  <r>
    <x v="401"/>
    <n v="34.979999540000001"/>
    <n v="3"/>
    <x v="401"/>
    <x v="401"/>
    <x v="3"/>
    <x v="3"/>
    <x v="2"/>
    <n v="0"/>
    <n v="3"/>
    <n v="34.979999540000001"/>
    <n v="11.659999846666667"/>
    <n v="34.979999540000001"/>
    <x v="1"/>
    <x v="1"/>
    <x v="141"/>
    <s v="Rivera"/>
    <s v="jeremiahrivera@example.net"/>
    <n v="45"/>
    <s v="M"/>
    <s v="3073 Wagner Village Apt. 498"/>
    <s v="561-180"/>
    <s v="Antrim"/>
    <s v="Northen Ireland"/>
    <s v="Google"/>
    <s v="Tops &amp; Tees"/>
  </r>
  <r>
    <x v="402"/>
    <n v="26.989999770000001"/>
    <n v="3"/>
    <x v="402"/>
    <x v="402"/>
    <x v="0"/>
    <x v="9"/>
    <x v="0"/>
    <n v="0"/>
    <n v="3"/>
    <n v="26.989999770000001"/>
    <n v="8.9966665900000002"/>
    <n v="26.989999770000001"/>
    <x v="0"/>
    <x v="1"/>
    <x v="127"/>
    <s v="Davis"/>
    <s v="amydavis@example.org"/>
    <n v="54"/>
    <s v="F"/>
    <s v="75298 Christina Mountain Suite 862"/>
    <s v="561-180"/>
    <s v="Antrim"/>
    <s v="Northen Ireland"/>
    <s v="ReferralSite"/>
    <s v="Tops &amp; Tees"/>
  </r>
  <r>
    <x v="403"/>
    <n v="29.989999770000001"/>
    <n v="3"/>
    <x v="403"/>
    <x v="403"/>
    <x v="1"/>
    <x v="0"/>
    <x v="0"/>
    <n v="0"/>
    <n v="3"/>
    <n v="29.989999770000001"/>
    <n v="9.9966665900000002"/>
    <n v="29.989999770000001"/>
    <x v="1"/>
    <x v="1"/>
    <x v="205"/>
    <s v="Smith"/>
    <s v="blakesmith@example.net"/>
    <n v="51"/>
    <s v="M"/>
    <s v="1254 John Crossroad"/>
    <s v="565-900"/>
    <s v="Antrim"/>
    <s v="Northen Ireland"/>
    <s v="Google"/>
    <s v="Tops &amp; Tees"/>
  </r>
  <r>
    <x v="404"/>
    <n v="29.989999770000001"/>
    <n v="3"/>
    <x v="404"/>
    <x v="404"/>
    <x v="1"/>
    <x v="9"/>
    <x v="0"/>
    <n v="0"/>
    <n v="3"/>
    <n v="29.989999770000001"/>
    <n v="9.9966665900000002"/>
    <n v="29.989999770000001"/>
    <x v="1"/>
    <x v="1"/>
    <x v="20"/>
    <s v="Nelson"/>
    <s v="andrewnelson@example.org"/>
    <n v="33"/>
    <s v="M"/>
    <s v="821 John Club Suite 372"/>
    <s v="565-900"/>
    <s v="Antrim"/>
    <s v="Northen Ireland"/>
    <s v="Direct"/>
    <s v="Tops &amp; Tees"/>
  </r>
  <r>
    <x v="405"/>
    <n v="8"/>
    <n v="3"/>
    <x v="405"/>
    <x v="405"/>
    <x v="1"/>
    <x v="8"/>
    <x v="2"/>
    <n v="0"/>
    <n v="3"/>
    <n v="8"/>
    <n v="2.6666666666666665"/>
    <n v="8"/>
    <x v="1"/>
    <x v="1"/>
    <x v="217"/>
    <s v="Cole"/>
    <s v="hannahcole@example.net"/>
    <n v="47"/>
    <s v="F"/>
    <s v="383 Mendez Square Suite 155"/>
    <s v="565-900"/>
    <s v="Antrim"/>
    <s v="Northen Ireland"/>
    <s v="ReferralSite"/>
    <s v="Tops &amp; Tees"/>
  </r>
  <r>
    <x v="406"/>
    <n v="52.009998320000001"/>
    <n v="3"/>
    <x v="406"/>
    <x v="406"/>
    <x v="0"/>
    <x v="1"/>
    <x v="1"/>
    <n v="0"/>
    <n v="3"/>
    <n v="52.009998320000001"/>
    <n v="17.336666106666666"/>
    <n v="52.009998320000001"/>
    <x v="1"/>
    <x v="1"/>
    <x v="218"/>
    <s v="Roberts"/>
    <s v="charlesroberts@example.com"/>
    <n v="20"/>
    <s v="M"/>
    <s v="039 Stephanie Inlet Apt. 779"/>
    <s v="565-900"/>
    <s v="Antrim"/>
    <s v="Northen Ireland"/>
    <s v="Facebook"/>
    <s v="Tops &amp; Tees"/>
  </r>
  <r>
    <x v="407"/>
    <n v="52"/>
    <n v="3"/>
    <x v="407"/>
    <x v="407"/>
    <x v="3"/>
    <x v="8"/>
    <x v="2"/>
    <n v="0"/>
    <n v="3"/>
    <n v="52"/>
    <n v="17.333333333333332"/>
    <n v="52"/>
    <x v="1"/>
    <x v="1"/>
    <x v="219"/>
    <s v="Mcgee"/>
    <s v="lauramcgee@example.org"/>
    <n v="64"/>
    <s v="F"/>
    <s v="691 Michael Mount"/>
    <s v="565-900"/>
    <s v="Antrim"/>
    <s v="Northen Ireland"/>
    <s v="Facebook"/>
    <s v="Tops &amp; Tees"/>
  </r>
  <r>
    <x v="408"/>
    <n v="149"/>
    <n v="3"/>
    <x v="408"/>
    <x v="408"/>
    <x v="1"/>
    <x v="4"/>
    <x v="3"/>
    <n v="0"/>
    <n v="3"/>
    <n v="149"/>
    <n v="49.666666666666664"/>
    <n v="149"/>
    <x v="1"/>
    <x v="1"/>
    <x v="101"/>
    <s v="Owens"/>
    <s v="anthonyowens@example.com"/>
    <n v="15"/>
    <s v="M"/>
    <s v="91723 Laura Squares"/>
    <s v="565-900"/>
    <s v="Antrim"/>
    <s v="Northen Ireland"/>
    <s v="Direct"/>
    <s v="Tops &amp; Tees"/>
  </r>
  <r>
    <x v="409"/>
    <n v="89"/>
    <n v="1"/>
    <x v="409"/>
    <x v="409"/>
    <x v="1"/>
    <x v="4"/>
    <x v="3"/>
    <n v="0"/>
    <n v="1"/>
    <n v="89"/>
    <n v="89"/>
    <n v="89"/>
    <x v="1"/>
    <x v="1"/>
    <x v="187"/>
    <s v="Brown"/>
    <s v="jasonbrown@example.net"/>
    <n v="31"/>
    <s v="M"/>
    <s v="25711 Andrea Hollow"/>
    <s v="561-231"/>
    <s v="Antrim"/>
    <s v="Northen Ireland"/>
    <s v="Google"/>
    <s v="Tops &amp; Tees"/>
  </r>
  <r>
    <x v="410"/>
    <n v="25"/>
    <n v="1"/>
    <x v="410"/>
    <x v="410"/>
    <x v="1"/>
    <x v="8"/>
    <x v="2"/>
    <n v="0"/>
    <n v="1"/>
    <n v="25"/>
    <n v="25"/>
    <n v="25"/>
    <x v="1"/>
    <x v="1"/>
    <x v="71"/>
    <s v="Sheppard"/>
    <s v="kennethsheppard@example.net"/>
    <n v="24"/>
    <s v="M"/>
    <s v="02480 Hall Gardens"/>
    <s v="561-231"/>
    <s v="Antrim"/>
    <s v="Northen Ireland"/>
    <s v="Twitter"/>
    <s v="Tops &amp; Tees"/>
  </r>
  <r>
    <x v="411"/>
    <n v="71.019996640000002"/>
    <n v="1"/>
    <x v="411"/>
    <x v="411"/>
    <x v="3"/>
    <x v="9"/>
    <x v="0"/>
    <n v="0"/>
    <n v="1"/>
    <n v="71.019996640000002"/>
    <n v="71.019996640000002"/>
    <n v="71.019996640000002"/>
    <x v="1"/>
    <x v="1"/>
    <x v="120"/>
    <s v="Williams"/>
    <s v="pamelawilliams@example.net"/>
    <n v="19"/>
    <s v="F"/>
    <s v="611 Riley Springs"/>
    <s v="561-231"/>
    <s v="Antrim"/>
    <s v="Northen Ireland"/>
    <s v="Twitter"/>
    <s v="Tops &amp; Tees"/>
  </r>
  <r>
    <x v="412"/>
    <n v="25"/>
    <n v="1"/>
    <x v="412"/>
    <x v="412"/>
    <x v="1"/>
    <x v="10"/>
    <x v="3"/>
    <n v="0"/>
    <n v="1"/>
    <n v="25"/>
    <n v="25"/>
    <n v="25"/>
    <x v="1"/>
    <x v="1"/>
    <x v="10"/>
    <s v="Sexton"/>
    <s v="kimberlysexton@example.net"/>
    <n v="70"/>
    <s v="F"/>
    <s v="341 Oconnell Hollow Suite 806"/>
    <s v="530-010"/>
    <s v="Antrim"/>
    <s v="Northen Ireland"/>
    <s v="Facebook"/>
    <s v="Tops &amp; Tees"/>
  </r>
  <r>
    <x v="413"/>
    <n v="91.250000949000011"/>
    <n v="3"/>
    <x v="413"/>
    <x v="413"/>
    <x v="0"/>
    <x v="2"/>
    <x v="2"/>
    <n v="5"/>
    <n v="3"/>
    <n v="91.250000949000011"/>
    <n v="30.416666983000002"/>
    <n v="91.250000949000011"/>
    <x v="0"/>
    <x v="0"/>
    <x v="183"/>
    <s v="Harris"/>
    <s v="jorgeharris@example.net"/>
    <n v="32"/>
    <s v="M"/>
    <s v="70690 Toni Forest"/>
    <s v="530-010"/>
    <s v="Antrim"/>
    <s v="Northen Ireland"/>
    <s v="Direct"/>
    <s v="Tops &amp; Tees"/>
  </r>
  <r>
    <x v="414"/>
    <n v="25.200000760000002"/>
    <n v="1"/>
    <x v="414"/>
    <x v="414"/>
    <x v="1"/>
    <x v="8"/>
    <x v="2"/>
    <n v="0"/>
    <n v="1"/>
    <n v="25.200000760000002"/>
    <n v="25.200000760000002"/>
    <n v="25.200000760000002"/>
    <x v="1"/>
    <x v="1"/>
    <x v="63"/>
    <s v="Larson"/>
    <s v="michaellarson@example.com"/>
    <n v="41"/>
    <s v="M"/>
    <s v="9889 Paul Fords Apt. 751"/>
    <s v="530-010"/>
    <s v="Antrim"/>
    <s v="Northen Ireland"/>
    <s v="Twitter"/>
    <s v="Tops &amp; Tees"/>
  </r>
  <r>
    <x v="415"/>
    <n v="9.9899997710000008"/>
    <n v="1"/>
    <x v="415"/>
    <x v="415"/>
    <x v="2"/>
    <x v="2"/>
    <x v="2"/>
    <n v="0"/>
    <n v="1"/>
    <n v="9.9899997710000008"/>
    <n v="9.9899997710000008"/>
    <n v="9.9899997710000008"/>
    <x v="1"/>
    <x v="1"/>
    <x v="180"/>
    <s v="Ward"/>
    <s v="laurenward@example.org"/>
    <n v="51"/>
    <s v="F"/>
    <s v="28015 Arnold Forge Suite 912"/>
    <s v="530-370"/>
    <s v="Antrim"/>
    <s v="Northen Ireland"/>
    <s v="Direct"/>
    <s v="Tops &amp; Tees"/>
  </r>
  <r>
    <x v="416"/>
    <n v="39.5"/>
    <n v="1"/>
    <x v="416"/>
    <x v="416"/>
    <x v="1"/>
    <x v="2"/>
    <x v="2"/>
    <n v="0"/>
    <n v="1"/>
    <n v="39.5"/>
    <n v="39.5"/>
    <n v="39.5"/>
    <x v="1"/>
    <x v="1"/>
    <x v="32"/>
    <s v="Lopez"/>
    <s v="alexanderlopez@example.com"/>
    <n v="46"/>
    <s v="M"/>
    <s v="5630 Smith Fall"/>
    <s v="530-370"/>
    <s v="Antrim"/>
    <s v="Northen Ireland"/>
    <s v="Direct"/>
    <s v="Tops &amp; Tees"/>
  </r>
  <r>
    <x v="417"/>
    <n v="58"/>
    <n v="1"/>
    <x v="417"/>
    <x v="417"/>
    <x v="1"/>
    <x v="4"/>
    <x v="3"/>
    <n v="0"/>
    <n v="1"/>
    <n v="58"/>
    <n v="58"/>
    <n v="58"/>
    <x v="1"/>
    <x v="1"/>
    <x v="220"/>
    <s v="Morgan"/>
    <s v="laceymorgan@example.net"/>
    <n v="61"/>
    <s v="F"/>
    <s v="1597 Long Streets Suite 783"/>
    <s v="530-370"/>
    <s v="Antrim"/>
    <s v="Northen Ireland"/>
    <s v="Google"/>
    <s v="Tops &amp; Tees"/>
  </r>
  <r>
    <x v="418"/>
    <n v="45.299999239999998"/>
    <n v="1"/>
    <x v="418"/>
    <x v="418"/>
    <x v="0"/>
    <x v="1"/>
    <x v="1"/>
    <n v="0"/>
    <n v="1"/>
    <n v="45.299999239999998"/>
    <n v="45.299999239999998"/>
    <n v="45.299999239999998"/>
    <x v="1"/>
    <x v="1"/>
    <x v="105"/>
    <s v="Delgado"/>
    <s v="sandradelgado@example.org"/>
    <n v="15"/>
    <s v="F"/>
    <s v="18148 Diane Key"/>
    <s v="530-350"/>
    <s v="Antrim"/>
    <s v="Northen Ireland"/>
    <s v="Facebook"/>
    <s v="Tops &amp; Tees"/>
  </r>
  <r>
    <x v="419"/>
    <n v="49"/>
    <n v="1"/>
    <x v="419"/>
    <x v="419"/>
    <x v="3"/>
    <x v="5"/>
    <x v="0"/>
    <n v="0"/>
    <n v="1"/>
    <n v="49"/>
    <n v="49"/>
    <n v="49"/>
    <x v="1"/>
    <x v="1"/>
    <x v="96"/>
    <s v="Baker"/>
    <s v="alanbaker@example.org"/>
    <n v="69"/>
    <s v="M"/>
    <s v="762 Farrell Station Suite 328"/>
    <s v="530-350"/>
    <s v="Antrim"/>
    <s v="Northen Ireland"/>
    <s v="Direct"/>
    <s v="Tops &amp; Tees"/>
  </r>
  <r>
    <x v="420"/>
    <n v="4.9899997709999999"/>
    <n v="1"/>
    <x v="420"/>
    <x v="420"/>
    <x v="1"/>
    <x v="9"/>
    <x v="0"/>
    <n v="0"/>
    <n v="1"/>
    <n v="4.9899997709999999"/>
    <n v="4.9899997709999999"/>
    <n v="4.9899997709999999"/>
    <x v="1"/>
    <x v="1"/>
    <x v="198"/>
    <s v="Payne"/>
    <s v="justinpayne@example.net"/>
    <n v="45"/>
    <s v="M"/>
    <s v="95441 Atkinson Pines Apt. 792"/>
    <s v="530-350"/>
    <s v="Antrim"/>
    <s v="Northen Ireland"/>
    <s v="ReferralSite"/>
    <s v="Tops &amp; Tees"/>
  </r>
  <r>
    <x v="421"/>
    <n v="25"/>
    <n v="1"/>
    <x v="421"/>
    <x v="421"/>
    <x v="2"/>
    <x v="8"/>
    <x v="2"/>
    <n v="0"/>
    <n v="1"/>
    <n v="25"/>
    <n v="25"/>
    <n v="25"/>
    <x v="1"/>
    <x v="1"/>
    <x v="221"/>
    <s v="Tucker"/>
    <s v="hayleytucker@example.com"/>
    <n v="54"/>
    <s v="F"/>
    <s v="095 Mitchell Union Apt. 195"/>
    <s v="530-360"/>
    <s v="Lisburn"/>
    <s v="Northen Ireland"/>
    <s v="Direct"/>
    <s v="Tops &amp; Tees"/>
  </r>
  <r>
    <x v="422"/>
    <n v="25"/>
    <n v="1"/>
    <x v="422"/>
    <x v="422"/>
    <x v="2"/>
    <x v="4"/>
    <x v="3"/>
    <n v="0"/>
    <n v="1"/>
    <n v="25"/>
    <n v="25"/>
    <n v="25"/>
    <x v="1"/>
    <x v="1"/>
    <x v="222"/>
    <s v="Weaver"/>
    <s v="troyweaver@example.org"/>
    <n v="65"/>
    <s v="M"/>
    <s v="2471 Jonathan Grove"/>
    <s v="530-360"/>
    <s v="Lisburn"/>
    <s v="Northen Ireland"/>
    <s v="Twitter"/>
    <s v="Tops &amp; Tees"/>
  </r>
  <r>
    <x v="423"/>
    <n v="15.989999770000001"/>
    <n v="1"/>
    <x v="423"/>
    <x v="423"/>
    <x v="3"/>
    <x v="4"/>
    <x v="3"/>
    <n v="0"/>
    <n v="1"/>
    <n v="15.989999770000001"/>
    <n v="15.989999770000001"/>
    <n v="15.989999770000001"/>
    <x v="1"/>
    <x v="1"/>
    <x v="161"/>
    <s v="Ramirez"/>
    <s v="brandonramirez@example.net"/>
    <n v="43"/>
    <s v="M"/>
    <s v="2987 George Passage"/>
    <s v="530-380"/>
    <s v="Lisburn"/>
    <s v="Northen Ireland"/>
    <s v="Facebook"/>
    <s v="Tops &amp; Tees"/>
  </r>
  <r>
    <x v="424"/>
    <n v="28"/>
    <n v="1"/>
    <x v="424"/>
    <x v="424"/>
    <x v="2"/>
    <x v="3"/>
    <x v="2"/>
    <n v="0"/>
    <n v="1"/>
    <n v="28"/>
    <n v="28"/>
    <n v="28"/>
    <x v="1"/>
    <x v="1"/>
    <x v="223"/>
    <s v="Keller"/>
    <s v="carloskeller@example.net"/>
    <n v="42"/>
    <s v="M"/>
    <s v="69099 Harmon Centers Suite 890"/>
    <s v="530-380"/>
    <s v="Lisburn"/>
    <s v="Northen Ireland"/>
    <s v="ReferralSite"/>
    <s v="Tops &amp; Tees"/>
  </r>
  <r>
    <x v="425"/>
    <n v="7.9899997709999999"/>
    <n v="1"/>
    <x v="425"/>
    <x v="425"/>
    <x v="0"/>
    <x v="7"/>
    <x v="3"/>
    <n v="0"/>
    <n v="1"/>
    <n v="7.9899997709999999"/>
    <n v="7.9899997709999999"/>
    <n v="7.9899997709999999"/>
    <x v="0"/>
    <x v="1"/>
    <x v="86"/>
    <s v="Wright"/>
    <s v="marywright@example.org"/>
    <n v="40"/>
    <s v="F"/>
    <s v="82411 Watts Locks"/>
    <s v="530-380"/>
    <s v="Lisburn"/>
    <s v="Northen Ireland"/>
    <s v="Facebook"/>
    <s v="Sweaters"/>
  </r>
  <r>
    <x v="426"/>
    <n v="29.450000760000002"/>
    <n v="1"/>
    <x v="426"/>
    <x v="426"/>
    <x v="3"/>
    <x v="3"/>
    <x v="2"/>
    <n v="0"/>
    <n v="1"/>
    <n v="29.450000760000002"/>
    <n v="29.450000760000002"/>
    <n v="29.450000760000002"/>
    <x v="1"/>
    <x v="1"/>
    <x v="4"/>
    <s v="Weiss"/>
    <s v="natashaweiss@example.com"/>
    <n v="26"/>
    <s v="F"/>
    <s v="74678 Wilson Ways"/>
    <s v="530-380"/>
    <s v="Lisburn"/>
    <s v="Northen Ireland"/>
    <s v="Twitter"/>
    <s v="Sweaters"/>
  </r>
  <r>
    <x v="427"/>
    <n v="84"/>
    <n v="1"/>
    <x v="427"/>
    <x v="427"/>
    <x v="1"/>
    <x v="2"/>
    <x v="2"/>
    <n v="0"/>
    <n v="1"/>
    <n v="84"/>
    <n v="84"/>
    <n v="84"/>
    <x v="1"/>
    <x v="1"/>
    <x v="133"/>
    <s v="Bell"/>
    <s v="nicolebell@example.net"/>
    <n v="18"/>
    <s v="F"/>
    <s v="146 Jared Centers"/>
    <s v="530-380"/>
    <s v="Lisburn"/>
    <s v="Northen Ireland"/>
    <s v="ReferralSite"/>
    <s v="Sweaters"/>
  </r>
  <r>
    <x v="428"/>
    <n v="50"/>
    <n v="1"/>
    <x v="428"/>
    <x v="428"/>
    <x v="0"/>
    <x v="4"/>
    <x v="3"/>
    <n v="0"/>
    <n v="1"/>
    <n v="50"/>
    <n v="50"/>
    <n v="50"/>
    <x v="0"/>
    <x v="1"/>
    <x v="12"/>
    <s v="Jennings"/>
    <s v="cheryljennings@example.net"/>
    <n v="43"/>
    <s v="F"/>
    <s v="67226 Matthew Cape"/>
    <s v="530-390"/>
    <s v="Lisburn"/>
    <s v="Northen Ireland"/>
    <s v="Facebook"/>
    <s v="Sweaters"/>
  </r>
  <r>
    <x v="429"/>
    <n v="22.989999770000001"/>
    <n v="1"/>
    <x v="429"/>
    <x v="429"/>
    <x v="0"/>
    <x v="1"/>
    <x v="1"/>
    <n v="0"/>
    <n v="1"/>
    <n v="22.989999770000001"/>
    <n v="22.989999770000001"/>
    <n v="22.989999770000001"/>
    <x v="1"/>
    <x v="1"/>
    <x v="216"/>
    <s v="Navarro"/>
    <s v="dawnnavarro@example.net"/>
    <n v="20"/>
    <s v="F"/>
    <s v="546 Ian Freeway"/>
    <s v="530-390"/>
    <s v="Lisburn"/>
    <s v="Northen Ireland"/>
    <s v="Google"/>
    <s v="Sweaters"/>
  </r>
  <r>
    <x v="430"/>
    <n v="55"/>
    <n v="1"/>
    <x v="430"/>
    <x v="430"/>
    <x v="1"/>
    <x v="5"/>
    <x v="0"/>
    <n v="0"/>
    <n v="1"/>
    <n v="55"/>
    <n v="55"/>
    <n v="55"/>
    <x v="1"/>
    <x v="1"/>
    <x v="15"/>
    <s v="Leblanc"/>
    <s v="amandaleblanc@example.org"/>
    <n v="52"/>
    <s v="F"/>
    <s v="8224 Lewis Valley Suite 075"/>
    <s v="534-820"/>
    <s v="Lisburn"/>
    <s v="Northen Ireland"/>
    <s v="Twitter"/>
    <s v="Sweaters"/>
  </r>
  <r>
    <x v="431"/>
    <n v="57.530000689999994"/>
    <n v="2"/>
    <x v="431"/>
    <x v="431"/>
    <x v="1"/>
    <x v="6"/>
    <x v="1"/>
    <n v="2"/>
    <n v="2"/>
    <n v="57.530000689999994"/>
    <n v="28.765000344999997"/>
    <n v="57.530000689999994"/>
    <x v="1"/>
    <x v="0"/>
    <x v="62"/>
    <s v="Roth"/>
    <s v="aprilroth@example.com"/>
    <n v="18"/>
    <s v="F"/>
    <s v="1028 Alexander Via"/>
    <s v="530-420"/>
    <s v="Lisburn"/>
    <s v="Northen Ireland"/>
    <s v="Direct"/>
    <s v="Sweaters"/>
  </r>
  <r>
    <x v="432"/>
    <n v="60"/>
    <n v="1"/>
    <x v="432"/>
    <x v="432"/>
    <x v="1"/>
    <x v="6"/>
    <x v="1"/>
    <n v="0"/>
    <n v="1"/>
    <n v="60"/>
    <n v="60"/>
    <n v="60"/>
    <x v="1"/>
    <x v="1"/>
    <x v="63"/>
    <s v="Lopez"/>
    <s v="michaellopez@example.net"/>
    <n v="54"/>
    <s v="M"/>
    <s v="1492 Mercado Lights Suite 768"/>
    <s v="530-420"/>
    <s v="Lisburn"/>
    <s v="Northen Ireland"/>
    <s v="Twitter"/>
    <s v="Sweaters"/>
  </r>
  <r>
    <x v="433"/>
    <n v="6.9899997709999999"/>
    <n v="1"/>
    <x v="433"/>
    <x v="433"/>
    <x v="0"/>
    <x v="1"/>
    <x v="1"/>
    <n v="0"/>
    <n v="1"/>
    <n v="6.9899997709999999"/>
    <n v="6.9899997709999999"/>
    <n v="6.9899997709999999"/>
    <x v="1"/>
    <x v="1"/>
    <x v="113"/>
    <s v="Ford"/>
    <s v="deborahford@example.org"/>
    <n v="43"/>
    <s v="F"/>
    <s v="58956 Morgan Roads Apt. 216"/>
    <s v="530-420"/>
    <s v="Lisburn"/>
    <s v="Northen Ireland"/>
    <s v="Facebook"/>
    <s v="Sweaters"/>
  </r>
  <r>
    <x v="434"/>
    <n v="49.5"/>
    <n v="1"/>
    <x v="434"/>
    <x v="434"/>
    <x v="0"/>
    <x v="1"/>
    <x v="1"/>
    <n v="0"/>
    <n v="1"/>
    <n v="49.5"/>
    <n v="49.5"/>
    <n v="49.5"/>
    <x v="1"/>
    <x v="1"/>
    <x v="224"/>
    <s v="Ramirez"/>
    <s v="deannaramirez@example.net"/>
    <n v="23"/>
    <s v="F"/>
    <s v="105 Andrew Pine Apt. 496"/>
    <s v="526-890"/>
    <s v="Lisburn"/>
    <s v="Northen Ireland"/>
    <s v="Twitter"/>
    <s v="Sweaters"/>
  </r>
  <r>
    <x v="435"/>
    <n v="61"/>
    <n v="1"/>
    <x v="435"/>
    <x v="435"/>
    <x v="2"/>
    <x v="5"/>
    <x v="0"/>
    <n v="0"/>
    <n v="1"/>
    <n v="61"/>
    <n v="61"/>
    <n v="61"/>
    <x v="1"/>
    <x v="1"/>
    <x v="50"/>
    <s v="Pace"/>
    <s v="stephaniepace@example.net"/>
    <n v="44"/>
    <s v="F"/>
    <s v="744 Tara Valley"/>
    <s v="526-890"/>
    <s v="Lisburn"/>
    <s v="Northen Ireland"/>
    <s v="Google"/>
    <s v="Sweaters"/>
  </r>
  <r>
    <x v="436"/>
    <n v="39.990001679999999"/>
    <n v="1"/>
    <x v="436"/>
    <x v="436"/>
    <x v="3"/>
    <x v="2"/>
    <x v="2"/>
    <n v="0"/>
    <n v="1"/>
    <n v="39.990001679999999"/>
    <n v="39.990001679999999"/>
    <n v="39.990001679999999"/>
    <x v="1"/>
    <x v="1"/>
    <x v="225"/>
    <s v="Becker"/>
    <s v="pennybecker@example.net"/>
    <n v="30"/>
    <s v="F"/>
    <s v="150 Nathan Valley Apt. 457"/>
    <s v="526-890"/>
    <s v="Lisburn"/>
    <s v="Northen Ireland"/>
    <s v="Twitter"/>
    <s v="Sweaters"/>
  </r>
  <r>
    <x v="437"/>
    <n v="21.989999770000001"/>
    <n v="1"/>
    <x v="437"/>
    <x v="437"/>
    <x v="1"/>
    <x v="5"/>
    <x v="0"/>
    <n v="0"/>
    <n v="1"/>
    <n v="21.989999770000001"/>
    <n v="21.989999770000001"/>
    <n v="21.989999770000001"/>
    <x v="1"/>
    <x v="1"/>
    <x v="187"/>
    <s v="Vega"/>
    <s v="jasonvega@example.org"/>
    <n v="63"/>
    <s v="M"/>
    <s v="2790 Stone Cliff Suite 050"/>
    <s v="519-800"/>
    <s v="Lisburn"/>
    <s v="Northen Ireland"/>
    <s v="Facebook"/>
    <s v="Sweaters"/>
  </r>
  <r>
    <x v="438"/>
    <n v="42.990001679999999"/>
    <n v="1"/>
    <x v="438"/>
    <x v="438"/>
    <x v="2"/>
    <x v="8"/>
    <x v="2"/>
    <n v="0"/>
    <n v="1"/>
    <n v="42.990001679999999"/>
    <n v="42.990001679999999"/>
    <n v="42.990001679999999"/>
    <x v="1"/>
    <x v="1"/>
    <x v="32"/>
    <s v="Wilson"/>
    <s v="alexanderwilson@example.net"/>
    <n v="26"/>
    <s v="M"/>
    <s v="2164 Lozano Plaza"/>
    <s v="519-800"/>
    <s v="Lisburn"/>
    <s v="Northen Ireland"/>
    <s v="Direct"/>
    <s v="Sweaters"/>
  </r>
  <r>
    <x v="439"/>
    <n v="63.979999540000001"/>
    <n v="1"/>
    <x v="439"/>
    <x v="439"/>
    <x v="3"/>
    <x v="7"/>
    <x v="3"/>
    <n v="0"/>
    <n v="1"/>
    <n v="63.979999540000001"/>
    <n v="63.979999540000001"/>
    <n v="63.979999540000001"/>
    <x v="1"/>
    <x v="1"/>
    <x v="49"/>
    <s v="Garcia"/>
    <s v="johngarcia@example.com"/>
    <n v="21"/>
    <s v="M"/>
    <s v="758 Garza Spur"/>
    <s v="519-800"/>
    <s v="Lisburn"/>
    <s v="Northen Ireland"/>
    <s v="Facebook"/>
    <s v="Sweaters"/>
  </r>
  <r>
    <x v="440"/>
    <n v="81.269996640000002"/>
    <n v="1"/>
    <x v="440"/>
    <x v="440"/>
    <x v="1"/>
    <x v="4"/>
    <x v="3"/>
    <n v="0"/>
    <n v="1"/>
    <n v="81.269996640000002"/>
    <n v="81.269996640000002"/>
    <n v="81.269996640000002"/>
    <x v="1"/>
    <x v="1"/>
    <x v="226"/>
    <s v="Rivera"/>
    <s v="meaganrivera@example.com"/>
    <n v="47"/>
    <s v="F"/>
    <s v="10419 Miller Shoals Apt. 650"/>
    <s v="540-810"/>
    <s v="Lisburn"/>
    <s v="Northen Ireland"/>
    <s v="ReferralSite"/>
    <s v="Sweaters"/>
  </r>
  <r>
    <x v="441"/>
    <n v="198"/>
    <n v="1"/>
    <x v="441"/>
    <x v="441"/>
    <x v="0"/>
    <x v="1"/>
    <x v="1"/>
    <n v="0"/>
    <n v="1"/>
    <n v="198"/>
    <n v="198"/>
    <n v="198"/>
    <x v="1"/>
    <x v="1"/>
    <x v="63"/>
    <s v="Kirby"/>
    <s v="michaelkirby@example.net"/>
    <n v="20"/>
    <s v="M"/>
    <s v="355 Kennedy Mission"/>
    <s v="540-810"/>
    <s v="Lisburn"/>
    <s v="Northen Ireland"/>
    <s v="Facebook"/>
    <s v="Sweaters"/>
  </r>
  <r>
    <x v="442"/>
    <n v="36.75"/>
    <n v="1"/>
    <x v="442"/>
    <x v="442"/>
    <x v="2"/>
    <x v="5"/>
    <x v="0"/>
    <n v="0"/>
    <n v="1"/>
    <n v="36.75"/>
    <n v="36.75"/>
    <n v="36.75"/>
    <x v="1"/>
    <x v="1"/>
    <x v="0"/>
    <s v="Daniels"/>
    <s v="timothydaniels@example.org"/>
    <n v="15"/>
    <s v="M"/>
    <s v="8438 Garrett Trail"/>
    <s v="540-810"/>
    <s v="Lisburn"/>
    <s v="Northen Ireland"/>
    <s v="Google"/>
    <s v="Sweaters"/>
  </r>
  <r>
    <x v="443"/>
    <n v="32.979999540000001"/>
    <n v="1"/>
    <x v="443"/>
    <x v="443"/>
    <x v="3"/>
    <x v="3"/>
    <x v="2"/>
    <n v="0"/>
    <n v="1"/>
    <n v="32.979999540000001"/>
    <n v="32.979999540000001"/>
    <n v="32.979999540000001"/>
    <x v="1"/>
    <x v="1"/>
    <x v="227"/>
    <s v="Douglas"/>
    <s v="katherinedouglas@example.org"/>
    <n v="12"/>
    <s v="F"/>
    <s v="22364 Patricia Canyon"/>
    <s v="540-140"/>
    <s v="Lisburn"/>
    <s v="Northen Ireland"/>
    <s v="Google"/>
    <s v="Sweaters"/>
  </r>
  <r>
    <x v="444"/>
    <n v="25"/>
    <n v="1"/>
    <x v="444"/>
    <x v="444"/>
    <x v="3"/>
    <x v="10"/>
    <x v="3"/>
    <n v="0"/>
    <n v="1"/>
    <n v="25"/>
    <n v="25"/>
    <n v="25"/>
    <x v="1"/>
    <x v="1"/>
    <x v="196"/>
    <s v="Dunlap"/>
    <s v="tammydunlap@example.com"/>
    <n v="62"/>
    <s v="F"/>
    <s v="31883 Leonard Underpass"/>
    <s v="540-140"/>
    <s v="Lisburn"/>
    <s v="Northen Ireland"/>
    <s v="Facebook"/>
    <s v="Sweaters"/>
  </r>
  <r>
    <x v="445"/>
    <n v="36"/>
    <n v="1"/>
    <x v="445"/>
    <x v="445"/>
    <x v="3"/>
    <x v="0"/>
    <x v="0"/>
    <n v="0"/>
    <n v="1"/>
    <n v="36"/>
    <n v="36"/>
    <n v="36"/>
    <x v="1"/>
    <x v="1"/>
    <x v="37"/>
    <s v="Lee"/>
    <s v="kevinlee@example.com"/>
    <n v="38"/>
    <s v="M"/>
    <s v="45493 Everett Brooks"/>
    <s v="540-320"/>
    <s v="Lisburn"/>
    <s v="Northen Ireland"/>
    <s v="Google"/>
    <s v="Sweaters"/>
  </r>
  <r>
    <x v="446"/>
    <n v="45.990001679999999"/>
    <n v="1"/>
    <x v="446"/>
    <x v="446"/>
    <x v="0"/>
    <x v="1"/>
    <x v="1"/>
    <n v="0"/>
    <n v="1"/>
    <n v="45.990001679999999"/>
    <n v="45.990001679999999"/>
    <n v="45.990001679999999"/>
    <x v="1"/>
    <x v="1"/>
    <x v="106"/>
    <s v="Bell"/>
    <s v="joshuabell@example.com"/>
    <n v="45"/>
    <s v="M"/>
    <s v="64225 Roberts Branch"/>
    <s v="540-850"/>
    <s v="Lisburn"/>
    <s v="Northen Ireland"/>
    <s v="Facebook"/>
    <s v="Sweaters"/>
  </r>
  <r>
    <x v="447"/>
    <n v="59.5"/>
    <n v="1"/>
    <x v="447"/>
    <x v="447"/>
    <x v="2"/>
    <x v="11"/>
    <x v="1"/>
    <n v="0"/>
    <n v="1"/>
    <n v="59.5"/>
    <n v="59.5"/>
    <n v="59.5"/>
    <x v="1"/>
    <x v="1"/>
    <x v="216"/>
    <s v="Black"/>
    <s v="dawnblack@example.org"/>
    <n v="24"/>
    <s v="F"/>
    <s v="3593 Hernandez Park Apt. 758"/>
    <s v="540-850"/>
    <s v="Lisburn"/>
    <s v="Northen Ireland"/>
    <s v="Direct"/>
    <s v="Sweaters"/>
  </r>
  <r>
    <x v="448"/>
    <n v="39.990001679999999"/>
    <n v="1"/>
    <x v="448"/>
    <x v="448"/>
    <x v="1"/>
    <x v="2"/>
    <x v="2"/>
    <n v="0"/>
    <n v="1"/>
    <n v="39.990001679999999"/>
    <n v="39.990001679999999"/>
    <n v="39.990001679999999"/>
    <x v="1"/>
    <x v="1"/>
    <x v="63"/>
    <s v="Small"/>
    <s v="michaelsmall@example.org"/>
    <n v="61"/>
    <s v="M"/>
    <s v="127 Tammy Crossing"/>
    <s v="540-850"/>
    <s v="Lisburn"/>
    <s v="Northen Ireland"/>
    <s v="Twitter"/>
    <s v="Sweaters"/>
  </r>
  <r>
    <x v="449"/>
    <n v="135.4499969"/>
    <n v="1"/>
    <x v="449"/>
    <x v="449"/>
    <x v="1"/>
    <x v="8"/>
    <x v="2"/>
    <n v="0"/>
    <n v="1"/>
    <n v="135.4499969"/>
    <n v="135.4499969"/>
    <n v="135.4499969"/>
    <x v="1"/>
    <x v="1"/>
    <x v="228"/>
    <s v="Baker"/>
    <s v="eddiebaker@example.com"/>
    <n v="25"/>
    <s v="M"/>
    <s v="34393 Coleman Village Suite 056"/>
    <s v="540-850"/>
    <s v="Lisburn"/>
    <s v="Northen Ireland"/>
    <s v="ReferralSite"/>
    <s v="Sweaters"/>
  </r>
  <r>
    <x v="450"/>
    <n v="59.950000760000002"/>
    <n v="1"/>
    <x v="450"/>
    <x v="450"/>
    <x v="1"/>
    <x v="4"/>
    <x v="3"/>
    <n v="0"/>
    <n v="1"/>
    <n v="59.950000760000002"/>
    <n v="59.950000760000002"/>
    <n v="59.950000760000002"/>
    <x v="1"/>
    <x v="1"/>
    <x v="165"/>
    <s v="Baldwin"/>
    <s v="katiebaldwin@example.com"/>
    <n v="22"/>
    <s v="F"/>
    <s v="943 Avery Isle"/>
    <s v="556-810"/>
    <s v="Lisburn"/>
    <s v="Northen Ireland"/>
    <s v="Google"/>
    <s v="Sweaters"/>
  </r>
  <r>
    <x v="451"/>
    <n v="59.5"/>
    <n v="1"/>
    <x v="451"/>
    <x v="451"/>
    <x v="1"/>
    <x v="8"/>
    <x v="2"/>
    <n v="0"/>
    <n v="1"/>
    <n v="59.5"/>
    <n v="59.5"/>
    <n v="59.5"/>
    <x v="1"/>
    <x v="1"/>
    <x v="229"/>
    <s v="Macias"/>
    <s v="gabriellemacias@example.org"/>
    <n v="26"/>
    <s v="F"/>
    <s v="182 Woods Garden Apt. 529"/>
    <s v="545-800"/>
    <s v="Lisburn"/>
    <s v="Northen Ireland"/>
    <s v="Google"/>
    <s v="Sweaters"/>
  </r>
  <r>
    <x v="452"/>
    <n v="16"/>
    <n v="1"/>
    <x v="452"/>
    <x v="452"/>
    <x v="0"/>
    <x v="10"/>
    <x v="3"/>
    <n v="122"/>
    <n v="1"/>
    <n v="16"/>
    <n v="16"/>
    <n v="16"/>
    <x v="0"/>
    <x v="0"/>
    <x v="230"/>
    <s v="Schultz"/>
    <s v="omarschultz@example.com"/>
    <n v="53"/>
    <s v="M"/>
    <s v="39255 Mcdonald Inlet Suite 402"/>
    <s v="545-800"/>
    <s v="Lisburn"/>
    <s v="Northen Ireland"/>
    <s v="Facebook"/>
    <s v="Sweaters"/>
  </r>
  <r>
    <x v="453"/>
    <n v="59.5"/>
    <n v="1"/>
    <x v="453"/>
    <x v="453"/>
    <x v="1"/>
    <x v="9"/>
    <x v="0"/>
    <n v="0"/>
    <n v="1"/>
    <n v="59.5"/>
    <n v="59.5"/>
    <n v="59.5"/>
    <x v="1"/>
    <x v="1"/>
    <x v="231"/>
    <s v="Martin"/>
    <s v="lorimartin@example.net"/>
    <n v="27"/>
    <s v="F"/>
    <s v="0184 Simmons Road Suite 332"/>
    <s v="545-800"/>
    <s v="Lisburn"/>
    <s v="Northen Ireland"/>
    <s v="Facebook"/>
    <s v="Sweaters"/>
  </r>
  <r>
    <x v="454"/>
    <n v="36"/>
    <n v="1"/>
    <x v="454"/>
    <x v="454"/>
    <x v="1"/>
    <x v="11"/>
    <x v="1"/>
    <n v="0"/>
    <n v="1"/>
    <n v="36"/>
    <n v="36"/>
    <n v="36"/>
    <x v="1"/>
    <x v="1"/>
    <x v="85"/>
    <s v="Johnson"/>
    <s v="melissajohnson@example.org"/>
    <n v="16"/>
    <s v="F"/>
    <s v="2866 Harvey Gateway Apt. 697"/>
    <s v="545-800"/>
    <s v="Lisburn"/>
    <s v="Northen Ireland"/>
    <s v="Google"/>
    <s v="Fashion Hoodies &amp; Sweatshirts"/>
  </r>
  <r>
    <x v="455"/>
    <n v="13.94999981"/>
    <n v="1"/>
    <x v="455"/>
    <x v="455"/>
    <x v="3"/>
    <x v="2"/>
    <x v="2"/>
    <n v="0"/>
    <n v="1"/>
    <n v="13.94999981"/>
    <n v="13.94999981"/>
    <n v="13.94999981"/>
    <x v="1"/>
    <x v="1"/>
    <x v="123"/>
    <s v="Zamora"/>
    <s v="georgezamora@example.com"/>
    <n v="46"/>
    <s v="M"/>
    <s v="8871 Jessica Mount"/>
    <s v="545-800"/>
    <s v="Lisburn"/>
    <s v="Northen Ireland"/>
    <s v="Twitter"/>
    <s v="Dresses"/>
  </r>
  <r>
    <x v="456"/>
    <n v="49.990001679999999"/>
    <n v="1"/>
    <x v="456"/>
    <x v="456"/>
    <x v="3"/>
    <x v="2"/>
    <x v="2"/>
    <n v="0"/>
    <n v="1"/>
    <n v="49.990001679999999"/>
    <n v="49.990001679999999"/>
    <n v="49.990001679999999"/>
    <x v="1"/>
    <x v="1"/>
    <x v="86"/>
    <s v="Daniels"/>
    <s v="marydaniels@example.com"/>
    <n v="33"/>
    <s v="F"/>
    <s v="40833 Sanchez Pines"/>
    <s v="555-200"/>
    <s v="Lisburn"/>
    <s v="Northen Ireland"/>
    <s v="Facebook"/>
    <s v="Dresses"/>
  </r>
  <r>
    <x v="457"/>
    <n v="46.990001679999999"/>
    <n v="1"/>
    <x v="457"/>
    <x v="457"/>
    <x v="1"/>
    <x v="3"/>
    <x v="2"/>
    <n v="0"/>
    <n v="1"/>
    <n v="46.990001679999999"/>
    <n v="46.990001679999999"/>
    <n v="46.990001679999999"/>
    <x v="1"/>
    <x v="1"/>
    <x v="232"/>
    <s v="Allen"/>
    <s v="kellyallen@example.net"/>
    <n v="69"/>
    <s v="F"/>
    <s v="574 Kane River Apt. 368"/>
    <s v="545-090"/>
    <s v="Lisburn"/>
    <s v="Northen Ireland"/>
    <s v="Google"/>
    <s v="Dresses"/>
  </r>
  <r>
    <x v="458"/>
    <n v="175.94000244"/>
    <n v="3"/>
    <x v="458"/>
    <x v="458"/>
    <x v="2"/>
    <x v="3"/>
    <x v="2"/>
    <n v="195"/>
    <n v="3"/>
    <n v="175.94000244"/>
    <n v="58.646667479999998"/>
    <n v="175.94000244"/>
    <x v="1"/>
    <x v="0"/>
    <x v="161"/>
    <s v="Montgomery"/>
    <s v="brandonmontgomery@example.com"/>
    <n v="64"/>
    <s v="M"/>
    <s v="399 Mary Lights Suite 191"/>
    <s v="545-090"/>
    <s v="Lisburn"/>
    <s v="Northen Ireland"/>
    <s v="ReferralSite"/>
    <s v="Dresses"/>
  </r>
  <r>
    <x v="459"/>
    <n v="32.979999540000001"/>
    <n v="1"/>
    <x v="459"/>
    <x v="459"/>
    <x v="1"/>
    <x v="3"/>
    <x v="2"/>
    <n v="0"/>
    <n v="1"/>
    <n v="32.979999540000001"/>
    <n v="32.979999540000001"/>
    <n v="32.979999540000001"/>
    <x v="1"/>
    <x v="1"/>
    <x v="76"/>
    <s v="Lloyd"/>
    <s v="jenniferlloyd@example.org"/>
    <n v="17"/>
    <s v="F"/>
    <s v="526 Tyler Plains Apt. 290"/>
    <s v="545-090"/>
    <s v="Lisburn"/>
    <s v="Northen Ireland"/>
    <s v="ReferralSite"/>
    <s v="Dresses"/>
  </r>
  <r>
    <x v="460"/>
    <n v="90"/>
    <n v="1"/>
    <x v="460"/>
    <x v="460"/>
    <x v="1"/>
    <x v="2"/>
    <x v="2"/>
    <n v="0"/>
    <n v="1"/>
    <n v="90"/>
    <n v="90"/>
    <n v="90"/>
    <x v="1"/>
    <x v="1"/>
    <x v="88"/>
    <s v="Walker"/>
    <s v="jameswalker@example.org"/>
    <n v="32"/>
    <s v="M"/>
    <s v="630 Choi Way"/>
    <s v="545-090"/>
    <s v="Lisburn"/>
    <s v="Northen Ireland"/>
    <s v="ReferralSite"/>
    <s v="Dresses"/>
  </r>
  <r>
    <x v="461"/>
    <n v="36"/>
    <n v="1"/>
    <x v="461"/>
    <x v="461"/>
    <x v="1"/>
    <x v="8"/>
    <x v="2"/>
    <n v="0"/>
    <n v="1"/>
    <n v="36"/>
    <n v="36"/>
    <n v="36"/>
    <x v="1"/>
    <x v="1"/>
    <x v="187"/>
    <s v="Warren"/>
    <s v="jasonwarren@example.com"/>
    <n v="25"/>
    <s v="M"/>
    <s v="248 Sherri Parkways Suite 712"/>
    <n v="221699"/>
    <s v="Lisburn"/>
    <s v="Northen Ireland"/>
    <s v="Facebook"/>
    <s v="Dresses"/>
  </r>
  <r>
    <x v="462"/>
    <n v="28"/>
    <n v="1"/>
    <x v="462"/>
    <x v="462"/>
    <x v="2"/>
    <x v="3"/>
    <x v="2"/>
    <n v="0"/>
    <n v="1"/>
    <n v="28"/>
    <n v="28"/>
    <n v="28"/>
    <x v="1"/>
    <x v="1"/>
    <x v="104"/>
    <s v="Smith"/>
    <s v="barbarasmith@example.com"/>
    <n v="62"/>
    <s v="F"/>
    <s v="0413 Wilson Path Suite 723"/>
    <n v="221699"/>
    <s v="Lisburn"/>
    <s v="Northen Ireland"/>
    <s v="Google"/>
    <s v="Dresses"/>
  </r>
  <r>
    <x v="463"/>
    <n v="147.13000489999999"/>
    <n v="1"/>
    <x v="463"/>
    <x v="463"/>
    <x v="0"/>
    <x v="1"/>
    <x v="1"/>
    <n v="0"/>
    <n v="1"/>
    <n v="147.13000489999999"/>
    <n v="147.13000489999999"/>
    <n v="147.13000489999999"/>
    <x v="1"/>
    <x v="1"/>
    <x v="233"/>
    <s v="Bush"/>
    <s v="kathrynbush@example.net"/>
    <n v="36"/>
    <s v="F"/>
    <s v="07356 Perry Mill"/>
    <n v="221699"/>
    <s v="Lisburn"/>
    <s v="Northen Ireland"/>
    <s v="Twitter"/>
    <s v="Dresses"/>
  </r>
  <r>
    <x v="464"/>
    <n v="119"/>
    <n v="1"/>
    <x v="464"/>
    <x v="464"/>
    <x v="1"/>
    <x v="6"/>
    <x v="1"/>
    <n v="0"/>
    <n v="1"/>
    <n v="119"/>
    <n v="119"/>
    <n v="119"/>
    <x v="1"/>
    <x v="1"/>
    <x v="69"/>
    <s v="Bailey"/>
    <s v="lindabailey@example.com"/>
    <n v="18"/>
    <s v="F"/>
    <s v="721 Jones Shoal Apt. 529"/>
    <n v="221699"/>
    <s v="Lisburn"/>
    <s v="Northen Ireland"/>
    <s v="Twitter"/>
    <s v="Dresses"/>
  </r>
  <r>
    <x v="465"/>
    <n v="36.880001069999999"/>
    <n v="1"/>
    <x v="465"/>
    <x v="465"/>
    <x v="1"/>
    <x v="9"/>
    <x v="0"/>
    <n v="0"/>
    <n v="1"/>
    <n v="36.880001069999999"/>
    <n v="36.880001069999999"/>
    <n v="36.880001069999999"/>
    <x v="1"/>
    <x v="1"/>
    <x v="234"/>
    <s v="Williams"/>
    <s v="jacquelinewilliams@example.com"/>
    <n v="62"/>
    <s v="F"/>
    <s v="6830 Daniel Skyway Apt. 278"/>
    <n v="221699"/>
    <s v="Lisburn"/>
    <s v="Northen Ireland"/>
    <s v="Google"/>
    <s v="Dresses"/>
  </r>
  <r>
    <x v="466"/>
    <n v="39.5"/>
    <n v="1"/>
    <x v="466"/>
    <x v="466"/>
    <x v="1"/>
    <x v="2"/>
    <x v="2"/>
    <n v="0"/>
    <n v="1"/>
    <n v="39.5"/>
    <n v="39.5"/>
    <n v="39.5"/>
    <x v="1"/>
    <x v="1"/>
    <x v="37"/>
    <s v="Jones"/>
    <s v="kevinjones@example.org"/>
    <n v="16"/>
    <s v="M"/>
    <s v="79013 Aaron Park Suite 556"/>
    <n v="221699"/>
    <s v="Lisburn"/>
    <s v="Northen Ireland"/>
    <s v="Facebook"/>
    <s v="Dresses"/>
  </r>
  <r>
    <x v="467"/>
    <n v="82"/>
    <n v="1"/>
    <x v="467"/>
    <x v="467"/>
    <x v="1"/>
    <x v="2"/>
    <x v="2"/>
    <n v="0"/>
    <n v="1"/>
    <n v="82"/>
    <n v="82"/>
    <n v="82"/>
    <x v="1"/>
    <x v="1"/>
    <x v="2"/>
    <s v="Weiss"/>
    <s v="christopherweiss@example.org"/>
    <n v="16"/>
    <s v="M"/>
    <s v="083 Diane Cape Suite 293"/>
    <n v="221699"/>
    <s v="Lisburn"/>
    <s v="Northen Ireland"/>
    <s v="Facebook"/>
    <s v="Dresses"/>
  </r>
  <r>
    <x v="468"/>
    <n v="59.5"/>
    <n v="1"/>
    <x v="468"/>
    <x v="468"/>
    <x v="2"/>
    <x v="11"/>
    <x v="1"/>
    <n v="0"/>
    <n v="1"/>
    <n v="59.5"/>
    <n v="59.5"/>
    <n v="59.5"/>
    <x v="1"/>
    <x v="1"/>
    <x v="200"/>
    <s v="Michael"/>
    <s v="hollymichael@example.org"/>
    <n v="68"/>
    <s v="F"/>
    <s v="59769 Harrington Plaza"/>
    <n v="221699"/>
    <s v="Lisburn"/>
    <s v="Northen Ireland"/>
    <s v="Facebook"/>
    <s v="Dresses"/>
  </r>
  <r>
    <x v="469"/>
    <n v="12.989999770000001"/>
    <n v="1"/>
    <x v="469"/>
    <x v="469"/>
    <x v="1"/>
    <x v="3"/>
    <x v="2"/>
    <n v="0"/>
    <n v="1"/>
    <n v="12.989999770000001"/>
    <n v="12.989999770000001"/>
    <n v="12.989999770000001"/>
    <x v="1"/>
    <x v="1"/>
    <x v="86"/>
    <s v="Little"/>
    <s v="marylittle@example.com"/>
    <n v="20"/>
    <s v="F"/>
    <s v="54851 Gilmore Lake"/>
    <n v="221699"/>
    <s v="Lisburn"/>
    <s v="Northen Ireland"/>
    <s v="Direct"/>
    <s v="Dresses"/>
  </r>
  <r>
    <x v="470"/>
    <n v="81.269996640000002"/>
    <n v="1"/>
    <x v="470"/>
    <x v="470"/>
    <x v="2"/>
    <x v="7"/>
    <x v="3"/>
    <n v="0"/>
    <n v="1"/>
    <n v="81.269996640000002"/>
    <n v="81.269996640000002"/>
    <n v="81.269996640000002"/>
    <x v="1"/>
    <x v="1"/>
    <x v="114"/>
    <s v="Johnson"/>
    <s v="danieljohnson@example.org"/>
    <n v="28"/>
    <s v="M"/>
    <s v="55276 Mendez Prairie Apt. 147"/>
    <n v="221699"/>
    <s v="Lisburn"/>
    <s v="Northen Ireland"/>
    <s v="Twitter"/>
    <s v="Dresses"/>
  </r>
  <r>
    <x v="471"/>
    <n v="101.48999790000001"/>
    <n v="1"/>
    <x v="471"/>
    <x v="471"/>
    <x v="0"/>
    <x v="1"/>
    <x v="1"/>
    <n v="0"/>
    <n v="1"/>
    <n v="101.48999790000001"/>
    <n v="101.48999790000001"/>
    <n v="101.48999790000001"/>
    <x v="1"/>
    <x v="1"/>
    <x v="235"/>
    <s v="Flowers"/>
    <s v="danaflowers@example.org"/>
    <n v="30"/>
    <s v="F"/>
    <s v="72410 Anthony Camp"/>
    <n v="221699"/>
    <s v="Lisburn"/>
    <s v="Northen Ireland"/>
    <s v="Google"/>
    <s v="Dresses"/>
  </r>
  <r>
    <x v="472"/>
    <n v="55"/>
    <n v="1"/>
    <x v="472"/>
    <x v="472"/>
    <x v="1"/>
    <x v="11"/>
    <x v="1"/>
    <n v="0"/>
    <n v="1"/>
    <n v="55"/>
    <n v="55"/>
    <n v="55"/>
    <x v="1"/>
    <x v="1"/>
    <x v="120"/>
    <s v="Harding"/>
    <s v="pamelaharding@example.com"/>
    <n v="21"/>
    <s v="F"/>
    <s v="862 Patrick Mill"/>
    <n v="221699"/>
    <s v="Lisburn"/>
    <s v="Northen Ireland"/>
    <s v="Google"/>
    <s v="Dresses"/>
  </r>
  <r>
    <x v="473"/>
    <n v="103.9499969"/>
    <n v="1"/>
    <x v="473"/>
    <x v="473"/>
    <x v="1"/>
    <x v="10"/>
    <x v="3"/>
    <n v="0"/>
    <n v="1"/>
    <n v="103.9499969"/>
    <n v="103.9499969"/>
    <n v="103.9499969"/>
    <x v="1"/>
    <x v="1"/>
    <x v="236"/>
    <s v="Phillips"/>
    <s v="ryanphillips@example.com"/>
    <n v="28"/>
    <s v="M"/>
    <s v="747 John Trail Apt. 225"/>
    <n v="221699"/>
    <s v="Lisburn"/>
    <s v="Northen Ireland"/>
    <s v="ReferralSite"/>
    <s v="Dresses"/>
  </r>
  <r>
    <x v="474"/>
    <n v="25"/>
    <n v="1"/>
    <x v="474"/>
    <x v="474"/>
    <x v="1"/>
    <x v="5"/>
    <x v="0"/>
    <n v="0"/>
    <n v="1"/>
    <n v="25"/>
    <n v="25"/>
    <n v="25"/>
    <x v="1"/>
    <x v="1"/>
    <x v="6"/>
    <s v="Cooper"/>
    <s v="keithcooper@example.com"/>
    <n v="65"/>
    <s v="M"/>
    <s v="26490 Tristan Glen Apt. 763"/>
    <n v="221699"/>
    <s v="Lisburn"/>
    <s v="Northen Ireland"/>
    <s v="Google"/>
    <s v="Dresses"/>
  </r>
  <r>
    <x v="475"/>
    <n v="25"/>
    <n v="1"/>
    <x v="475"/>
    <x v="475"/>
    <x v="0"/>
    <x v="1"/>
    <x v="1"/>
    <n v="0"/>
    <n v="1"/>
    <n v="25"/>
    <n v="25"/>
    <n v="25"/>
    <x v="1"/>
    <x v="1"/>
    <x v="237"/>
    <s v="Ramsey"/>
    <s v="nathanramsey@example.org"/>
    <n v="42"/>
    <s v="M"/>
    <s v="6972 Luna Isle Apt. 769"/>
    <n v="221051"/>
    <s v="Lisburn"/>
    <s v="Northen Ireland"/>
    <s v="Direct"/>
    <s v="Dresses"/>
  </r>
  <r>
    <x v="476"/>
    <n v="65"/>
    <n v="1"/>
    <x v="476"/>
    <x v="476"/>
    <x v="2"/>
    <x v="4"/>
    <x v="3"/>
    <n v="0"/>
    <n v="1"/>
    <n v="65"/>
    <n v="65"/>
    <n v="65"/>
    <x v="1"/>
    <x v="1"/>
    <x v="218"/>
    <s v="Evans"/>
    <s v="charlesevans@example.org"/>
    <n v="35"/>
    <s v="M"/>
    <s v="3515 Allen Fort Apt. 389"/>
    <n v="221051"/>
    <s v="Lisburn"/>
    <s v="Northen Ireland"/>
    <s v="Direct"/>
    <s v="Dresses"/>
  </r>
  <r>
    <x v="477"/>
    <n v="22.010000229999999"/>
    <n v="1"/>
    <x v="477"/>
    <x v="477"/>
    <x v="1"/>
    <x v="0"/>
    <x v="0"/>
    <n v="0"/>
    <n v="1"/>
    <n v="22.010000229999999"/>
    <n v="22.010000229999999"/>
    <n v="22.010000229999999"/>
    <x v="1"/>
    <x v="1"/>
    <x v="238"/>
    <s v="Edwards"/>
    <s v="gabrieledwards@example.net"/>
    <n v="25"/>
    <s v="M"/>
    <s v="72609 Mark Circles Suite 370"/>
    <n v="221051"/>
    <s v="Lisburn"/>
    <s v="Northen Ireland"/>
    <s v="Facebook"/>
    <s v="Outerwear &amp; Coats"/>
  </r>
  <r>
    <x v="478"/>
    <n v="40"/>
    <n v="1"/>
    <x v="478"/>
    <x v="478"/>
    <x v="2"/>
    <x v="3"/>
    <x v="2"/>
    <n v="0"/>
    <n v="1"/>
    <n v="40"/>
    <n v="40"/>
    <n v="40"/>
    <x v="1"/>
    <x v="1"/>
    <x v="239"/>
    <s v="Harrison"/>
    <s v="leslieharrison@example.org"/>
    <n v="14"/>
    <s v="F"/>
    <s v="345 Maria Crossroad"/>
    <n v="221051"/>
    <s v="Lisburn"/>
    <s v="Northen Ireland"/>
    <s v="ReferralSite"/>
    <s v="Outerwear &amp; Coats"/>
  </r>
  <r>
    <x v="479"/>
    <n v="26.510000229999999"/>
    <n v="1"/>
    <x v="479"/>
    <x v="479"/>
    <x v="3"/>
    <x v="5"/>
    <x v="0"/>
    <n v="0"/>
    <n v="1"/>
    <n v="26.510000229999999"/>
    <n v="26.510000229999999"/>
    <n v="26.510000229999999"/>
    <x v="1"/>
    <x v="1"/>
    <x v="218"/>
    <s v="Dunn"/>
    <s v="charlesdunn@example.com"/>
    <n v="56"/>
    <s v="M"/>
    <s v="70209 Stephen Hollow"/>
    <n v="221051"/>
    <s v="Lisburn"/>
    <s v="Northen Ireland"/>
    <s v="Facebook"/>
    <s v="Outerwear &amp; Coats"/>
  </r>
  <r>
    <x v="480"/>
    <n v="29.989999770000001"/>
    <n v="1"/>
    <x v="480"/>
    <x v="480"/>
    <x v="0"/>
    <x v="0"/>
    <x v="0"/>
    <n v="0"/>
    <n v="1"/>
    <n v="29.989999770000001"/>
    <n v="29.989999770000001"/>
    <n v="29.989999770000001"/>
    <x v="0"/>
    <x v="1"/>
    <x v="85"/>
    <s v="Lee"/>
    <s v="melissalee@example.net"/>
    <n v="39"/>
    <s v="F"/>
    <s v="1285 Diaz Hill"/>
    <n v="221051"/>
    <s v="Lisburn"/>
    <s v="Northen Ireland"/>
    <s v="Twitter"/>
    <s v="Intimates"/>
  </r>
  <r>
    <x v="481"/>
    <n v="90"/>
    <n v="1"/>
    <x v="481"/>
    <x v="481"/>
    <x v="0"/>
    <x v="4"/>
    <x v="3"/>
    <n v="0"/>
    <n v="1"/>
    <n v="90"/>
    <n v="90"/>
    <n v="90"/>
    <x v="0"/>
    <x v="1"/>
    <x v="2"/>
    <s v="Summers"/>
    <s v="christophersummers@example.org"/>
    <n v="50"/>
    <s v="M"/>
    <s v="6971 Michael Mills"/>
    <n v="221051"/>
    <s v="Lisburn"/>
    <s v="Northen Ireland"/>
    <s v="Facebook"/>
    <s v="Maternity"/>
  </r>
  <r>
    <x v="482"/>
    <n v="29.260000229999999"/>
    <n v="1"/>
    <x v="482"/>
    <x v="482"/>
    <x v="2"/>
    <x v="7"/>
    <x v="3"/>
    <n v="0"/>
    <n v="1"/>
    <n v="29.260000229999999"/>
    <n v="29.260000229999999"/>
    <n v="29.260000229999999"/>
    <x v="1"/>
    <x v="1"/>
    <x v="53"/>
    <s v="French"/>
    <s v="sarahfrench@example.net"/>
    <n v="34"/>
    <s v="F"/>
    <s v="13262 Arthur Rapid Apt. 299"/>
    <n v="221051"/>
    <s v="Lisburn"/>
    <s v="Northen Ireland"/>
    <s v="Facebook"/>
    <s v="Maternity"/>
  </r>
  <r>
    <x v="483"/>
    <n v="25"/>
    <n v="1"/>
    <x v="483"/>
    <x v="483"/>
    <x v="1"/>
    <x v="8"/>
    <x v="2"/>
    <n v="0"/>
    <n v="1"/>
    <n v="25"/>
    <n v="25"/>
    <n v="25"/>
    <x v="1"/>
    <x v="1"/>
    <x v="19"/>
    <s v="Gross"/>
    <s v="russellgross@example.net"/>
    <n v="43"/>
    <s v="M"/>
    <s v="835 Brittney Rue Suite 386"/>
    <n v="221051"/>
    <s v="Lisburn"/>
    <s v="Northen Ireland"/>
    <s v="ReferralSite"/>
    <s v="Maternity"/>
  </r>
  <r>
    <x v="484"/>
    <n v="19.989999770000001"/>
    <n v="1"/>
    <x v="484"/>
    <x v="484"/>
    <x v="1"/>
    <x v="8"/>
    <x v="2"/>
    <n v="0"/>
    <n v="1"/>
    <n v="19.989999770000001"/>
    <n v="19.989999770000001"/>
    <n v="19.989999770000001"/>
    <x v="1"/>
    <x v="1"/>
    <x v="240"/>
    <s v="Whitaker"/>
    <s v="brandywhitaker@example.com"/>
    <n v="34"/>
    <s v="F"/>
    <s v="128 Mooney Track Suite 175"/>
    <n v="221051"/>
    <s v="Lisburn"/>
    <s v="Northen Ireland"/>
    <s v="Google"/>
    <s v="Accessories"/>
  </r>
  <r>
    <x v="485"/>
    <n v="81.269996640000002"/>
    <n v="1"/>
    <x v="485"/>
    <x v="485"/>
    <x v="3"/>
    <x v="11"/>
    <x v="1"/>
    <n v="0"/>
    <n v="1"/>
    <n v="81.269996640000002"/>
    <n v="81.269996640000002"/>
    <n v="81.269996640000002"/>
    <x v="1"/>
    <x v="1"/>
    <x v="51"/>
    <s v="Mcdowell"/>
    <s v="tabithamcdowell@example.com"/>
    <n v="24"/>
    <s v="F"/>
    <s v="596 Gabriel Stream Apt. 468"/>
    <n v="221051"/>
    <s v="Lisburn"/>
    <s v="Northen Ireland"/>
    <s v="Facebook"/>
    <s v="Accessories"/>
  </r>
  <r>
    <x v="486"/>
    <n v="25"/>
    <n v="1"/>
    <x v="486"/>
    <x v="486"/>
    <x v="2"/>
    <x v="8"/>
    <x v="2"/>
    <n v="0"/>
    <n v="1"/>
    <n v="25"/>
    <n v="25"/>
    <n v="25"/>
    <x v="1"/>
    <x v="1"/>
    <x v="241"/>
    <s v="Ruiz"/>
    <s v="franklinruiz@example.com"/>
    <n v="40"/>
    <s v="M"/>
    <s v="0320 Gregory Crescent"/>
    <n v="221051"/>
    <s v="Lisburn"/>
    <s v="Northen Ireland"/>
    <s v="Twitter"/>
    <s v="Socks"/>
  </r>
  <r>
    <x v="487"/>
    <n v="65"/>
    <n v="1"/>
    <x v="487"/>
    <x v="487"/>
    <x v="1"/>
    <x v="2"/>
    <x v="2"/>
    <n v="0"/>
    <n v="1"/>
    <n v="65"/>
    <n v="65"/>
    <n v="65"/>
    <x v="1"/>
    <x v="1"/>
    <x v="135"/>
    <s v="Mcdowell"/>
    <s v="tanyamcdowell@example.net"/>
    <n v="64"/>
    <s v="F"/>
    <s v="112 Carr Cape"/>
    <n v="221051"/>
    <s v="Lisburn"/>
    <s v="Northen Ireland"/>
    <s v="ReferralSite"/>
    <s v="Socks"/>
  </r>
  <r>
    <x v="488"/>
    <n v="64"/>
    <n v="1"/>
    <x v="488"/>
    <x v="488"/>
    <x v="1"/>
    <x v="2"/>
    <x v="2"/>
    <n v="0"/>
    <n v="1"/>
    <n v="64"/>
    <n v="64"/>
    <n v="64"/>
    <x v="1"/>
    <x v="1"/>
    <x v="242"/>
    <s v="Lopez"/>
    <s v="christinalopez@example.org"/>
    <n v="35"/>
    <s v="F"/>
    <s v="5513 Douglas Rue Apt. 566"/>
    <n v="221151"/>
    <s v="Lisburn"/>
    <s v="Northen Ireland"/>
    <s v="Direct"/>
    <s v="Jeans"/>
  </r>
  <r>
    <x v="489"/>
    <n v="64.949996949999999"/>
    <n v="1"/>
    <x v="489"/>
    <x v="489"/>
    <x v="1"/>
    <x v="4"/>
    <x v="3"/>
    <n v="0"/>
    <n v="1"/>
    <n v="64.949996949999999"/>
    <n v="64.949996949999999"/>
    <n v="64.949996949999999"/>
    <x v="1"/>
    <x v="1"/>
    <x v="243"/>
    <s v="Bishop"/>
    <s v="derekbishop@example.org"/>
    <n v="49"/>
    <s v="M"/>
    <s v="90880 Henry Haven Apt. 945"/>
    <n v="221151"/>
    <s v="Lisburn"/>
    <s v="Northen Ireland"/>
    <s v="Facebook"/>
    <s v="Jeans"/>
  </r>
  <r>
    <x v="490"/>
    <n v="25"/>
    <n v="1"/>
    <x v="490"/>
    <x v="490"/>
    <x v="1"/>
    <x v="10"/>
    <x v="3"/>
    <n v="0"/>
    <n v="1"/>
    <n v="25"/>
    <n v="25"/>
    <n v="25"/>
    <x v="1"/>
    <x v="1"/>
    <x v="244"/>
    <s v="Clark"/>
    <s v="rachelclark@example.com"/>
    <n v="49"/>
    <s v="F"/>
    <s v="5400 Cynthia Estates Apt. 272"/>
    <n v="221151"/>
    <s v="Lisburn"/>
    <s v="Northen Ireland"/>
    <s v="Google"/>
    <s v="Fashion Hoodies &amp; Sweatshirts"/>
  </r>
  <r>
    <x v="491"/>
    <n v="39.5"/>
    <n v="1"/>
    <x v="491"/>
    <x v="491"/>
    <x v="2"/>
    <x v="8"/>
    <x v="2"/>
    <n v="0"/>
    <n v="1"/>
    <n v="39.5"/>
    <n v="39.5"/>
    <n v="39.5"/>
    <x v="1"/>
    <x v="1"/>
    <x v="161"/>
    <s v="Brown"/>
    <s v="brandonbrown@example.org"/>
    <n v="62"/>
    <s v="M"/>
    <s v="6668 Thomas Stravenue Apt. 054"/>
    <n v="221151"/>
    <s v="Lisburn"/>
    <s v="Northen Ireland"/>
    <s v="ReferralSite"/>
    <s v="Sweaters"/>
  </r>
  <r>
    <x v="492"/>
    <n v="32.979999540000001"/>
    <n v="1"/>
    <x v="492"/>
    <x v="492"/>
    <x v="1"/>
    <x v="2"/>
    <x v="2"/>
    <n v="0"/>
    <n v="1"/>
    <n v="32.979999540000001"/>
    <n v="32.979999540000001"/>
    <n v="32.979999540000001"/>
    <x v="1"/>
    <x v="1"/>
    <x v="151"/>
    <s v="Williams"/>
    <s v="darrenwilliams@example.com"/>
    <n v="41"/>
    <s v="M"/>
    <s v="435 Black Lodge Apt. 767"/>
    <n v="221151"/>
    <s v="Lisburn"/>
    <s v="Northen Ireland"/>
    <s v="Google"/>
    <s v="Socks"/>
  </r>
  <r>
    <x v="493"/>
    <n v="64.969999310000006"/>
    <n v="2"/>
    <x v="493"/>
    <x v="493"/>
    <x v="2"/>
    <x v="2"/>
    <x v="2"/>
    <n v="1"/>
    <n v="2"/>
    <n v="64.969999310000006"/>
    <n v="32.484999655000003"/>
    <n v="64.969999310000006"/>
    <x v="1"/>
    <x v="0"/>
    <x v="245"/>
    <s v="Norman"/>
    <s v="tiffanynorman@example.org"/>
    <n v="52"/>
    <s v="F"/>
    <s v="4476 Silva Shoals"/>
    <n v="221151"/>
    <s v="Lisburn"/>
    <s v="Northen Ireland"/>
    <s v="Direct"/>
    <s v="Socks"/>
  </r>
  <r>
    <x v="494"/>
    <n v="59.5"/>
    <n v="1"/>
    <x v="494"/>
    <x v="494"/>
    <x v="0"/>
    <x v="1"/>
    <x v="1"/>
    <n v="0"/>
    <n v="1"/>
    <n v="59.5"/>
    <n v="59.5"/>
    <n v="59.5"/>
    <x v="1"/>
    <x v="1"/>
    <x v="246"/>
    <s v="Miller"/>
    <s v="sierramiller@example.org"/>
    <n v="17"/>
    <s v="F"/>
    <s v="00283 Frazier Greens"/>
    <n v="221151"/>
    <s v="Lisburn"/>
    <s v="Northen Ireland"/>
    <s v="Google"/>
    <s v="Socks"/>
  </r>
  <r>
    <x v="495"/>
    <n v="29.450000760000002"/>
    <n v="1"/>
    <x v="495"/>
    <x v="495"/>
    <x v="0"/>
    <x v="1"/>
    <x v="1"/>
    <n v="0"/>
    <n v="1"/>
    <n v="29.450000760000002"/>
    <n v="29.450000760000002"/>
    <n v="29.450000760000002"/>
    <x v="1"/>
    <x v="1"/>
    <x v="99"/>
    <s v="Coleman"/>
    <s v="michelecoleman@example.org"/>
    <n v="61"/>
    <s v="F"/>
    <s v="2885 Bailey Landing"/>
    <n v="221151"/>
    <s v="Lisburn"/>
    <s v="Northen Ireland"/>
    <s v="ReferralSite"/>
    <s v="Fashion Hoodies &amp; Sweatshirts"/>
  </r>
  <r>
    <x v="496"/>
    <n v="15.989999770000001"/>
    <n v="1"/>
    <x v="496"/>
    <x v="496"/>
    <x v="1"/>
    <x v="3"/>
    <x v="2"/>
    <n v="0"/>
    <n v="1"/>
    <n v="15.989999770000001"/>
    <n v="15.989999770000001"/>
    <n v="15.989999770000001"/>
    <x v="1"/>
    <x v="1"/>
    <x v="35"/>
    <s v="Stanton"/>
    <s v="jessicastanton@example.net"/>
    <n v="58"/>
    <s v="F"/>
    <s v="891 Floyd Squares Suite 498"/>
    <n v="221151"/>
    <s v="Lisburn"/>
    <s v="Northen Ireland"/>
    <s v="Google"/>
    <s v="Active"/>
  </r>
  <r>
    <x v="497"/>
    <n v="29.989999770000001"/>
    <n v="1"/>
    <x v="497"/>
    <x v="497"/>
    <x v="2"/>
    <x v="8"/>
    <x v="2"/>
    <n v="0"/>
    <n v="1"/>
    <n v="29.989999770000001"/>
    <n v="29.989999770000001"/>
    <n v="29.989999770000001"/>
    <x v="1"/>
    <x v="1"/>
    <x v="140"/>
    <s v="Bates"/>
    <s v="karenbates@example.org"/>
    <n v="57"/>
    <s v="F"/>
    <s v="472 Elizabeth Land"/>
    <n v="221151"/>
    <s v="Lisburn"/>
    <s v="Northen Ireland"/>
    <s v="Direct"/>
    <s v="Active"/>
  </r>
  <r>
    <x v="498"/>
    <n v="63"/>
    <n v="1"/>
    <x v="498"/>
    <x v="498"/>
    <x v="1"/>
    <x v="8"/>
    <x v="2"/>
    <n v="0"/>
    <n v="1"/>
    <n v="63"/>
    <n v="63"/>
    <n v="63"/>
    <x v="1"/>
    <x v="1"/>
    <x v="60"/>
    <s v="Moore"/>
    <s v="emilymoore@example.net"/>
    <n v="14"/>
    <s v="F"/>
    <s v="96238 Jamie Isle"/>
    <n v="221151"/>
    <s v="Lisburn"/>
    <s v="Northen Ireland"/>
    <s v="ReferralSite"/>
    <s v="Active"/>
  </r>
  <r>
    <x v="499"/>
    <n v="43.990001679999999"/>
    <n v="1"/>
    <x v="499"/>
    <x v="499"/>
    <x v="1"/>
    <x v="3"/>
    <x v="2"/>
    <n v="0"/>
    <n v="1"/>
    <n v="43.990001679999999"/>
    <n v="43.990001679999999"/>
    <n v="43.990001679999999"/>
    <x v="1"/>
    <x v="1"/>
    <x v="189"/>
    <s v="Tran"/>
    <s v="tracitran@example.com"/>
    <n v="66"/>
    <s v="F"/>
    <s v="126 Brendan Way"/>
    <n v="221151"/>
    <s v="Lisburn"/>
    <s v="Northen Ireland"/>
    <s v="ReferralSite"/>
    <s v="Active"/>
  </r>
  <r>
    <x v="500"/>
    <n v="129.9499969"/>
    <n v="1"/>
    <x v="500"/>
    <x v="500"/>
    <x v="1"/>
    <x v="6"/>
    <x v="1"/>
    <n v="0"/>
    <n v="1"/>
    <n v="129.9499969"/>
    <n v="129.9499969"/>
    <n v="129.9499969"/>
    <x v="1"/>
    <x v="1"/>
    <x v="247"/>
    <s v="Pierce"/>
    <s v="tylerpierce@example.org"/>
    <n v="34"/>
    <s v="M"/>
    <s v="055 Louis Valley"/>
    <n v="221151"/>
    <s v="Lisburn"/>
    <s v="Northen Ireland"/>
    <s v="Google"/>
    <s v="Active"/>
  </r>
  <r>
    <x v="501"/>
    <n v="14"/>
    <n v="1"/>
    <x v="501"/>
    <x v="501"/>
    <x v="3"/>
    <x v="11"/>
    <x v="1"/>
    <n v="0"/>
    <n v="1"/>
    <n v="14"/>
    <n v="14"/>
    <n v="14"/>
    <x v="1"/>
    <x v="1"/>
    <x v="49"/>
    <s v="Hill"/>
    <s v="johnhill@example.com"/>
    <n v="27"/>
    <s v="M"/>
    <s v="056 Jonathan Burg"/>
    <n v="221151"/>
    <s v="Lisburn"/>
    <s v="Northen Ireland"/>
    <s v="Twitter"/>
    <s v="Active"/>
  </r>
  <r>
    <x v="502"/>
    <n v="82"/>
    <n v="1"/>
    <x v="502"/>
    <x v="502"/>
    <x v="1"/>
    <x v="10"/>
    <x v="3"/>
    <n v="0"/>
    <n v="1"/>
    <n v="82"/>
    <n v="82"/>
    <n v="82"/>
    <x v="1"/>
    <x v="1"/>
    <x v="60"/>
    <s v="Delgado"/>
    <s v="emilydelgado@example.com"/>
    <n v="25"/>
    <s v="F"/>
    <s v="37604 Ward Grove"/>
    <n v="221151"/>
    <s v="Armagh"/>
    <s v="Northen Ireland"/>
    <s v="Twitter"/>
    <s v="Active"/>
  </r>
  <r>
    <x v="503"/>
    <n v="38"/>
    <n v="1"/>
    <x v="503"/>
    <x v="503"/>
    <x v="1"/>
    <x v="8"/>
    <x v="2"/>
    <n v="0"/>
    <n v="1"/>
    <n v="38"/>
    <n v="38"/>
    <n v="38"/>
    <x v="1"/>
    <x v="1"/>
    <x v="248"/>
    <s v="Foster"/>
    <s v="jaredfoster@example.net"/>
    <n v="36"/>
    <s v="M"/>
    <s v="03399 Kyle Streets Suite 169"/>
    <n v="221151"/>
    <s v="Armagh"/>
    <s v="Northen Ireland"/>
    <s v="Facebook"/>
    <s v="Socks &amp; Hosiery"/>
  </r>
  <r>
    <x v="504"/>
    <n v="90"/>
    <n v="1"/>
    <x v="504"/>
    <x v="504"/>
    <x v="0"/>
    <x v="1"/>
    <x v="1"/>
    <n v="0"/>
    <n v="1"/>
    <n v="90"/>
    <n v="90"/>
    <n v="90"/>
    <x v="1"/>
    <x v="1"/>
    <x v="238"/>
    <s v="Alvarado"/>
    <s v="gabrielalvarado@example.org"/>
    <n v="47"/>
    <s v="M"/>
    <s v="870 Roth Junction Apt. 316"/>
    <n v="221151"/>
    <s v="Armagh"/>
    <s v="Northen Ireland"/>
    <s v="Facebook"/>
    <s v="Socks &amp; Hosiery"/>
  </r>
  <r>
    <x v="505"/>
    <n v="62"/>
    <n v="1"/>
    <x v="505"/>
    <x v="505"/>
    <x v="3"/>
    <x v="0"/>
    <x v="0"/>
    <n v="0"/>
    <n v="1"/>
    <n v="62"/>
    <n v="62"/>
    <n v="62"/>
    <x v="1"/>
    <x v="1"/>
    <x v="71"/>
    <s v="Estrada"/>
    <s v="kennethestrada@example.net"/>
    <n v="57"/>
    <s v="M"/>
    <s v="417 Melanie Station"/>
    <n v="221151"/>
    <s v="Armagh"/>
    <s v="Northen Ireland"/>
    <s v="Facebook"/>
    <s v="Intimates"/>
  </r>
  <r>
    <x v="506"/>
    <n v="25"/>
    <n v="1"/>
    <x v="506"/>
    <x v="506"/>
    <x v="3"/>
    <x v="1"/>
    <x v="1"/>
    <n v="0"/>
    <n v="1"/>
    <n v="25"/>
    <n v="25"/>
    <n v="25"/>
    <x v="1"/>
    <x v="1"/>
    <x v="101"/>
    <s v="Allen"/>
    <s v="anthonyallen@example.com"/>
    <n v="64"/>
    <s v="M"/>
    <s v="8628 Rodney Highway"/>
    <n v="221151"/>
    <s v="Armagh"/>
    <s v="Northen Ireland"/>
    <s v="Direct"/>
    <s v="Intimates"/>
  </r>
  <r>
    <x v="507"/>
    <n v="69"/>
    <n v="1"/>
    <x v="507"/>
    <x v="507"/>
    <x v="1"/>
    <x v="4"/>
    <x v="3"/>
    <n v="0"/>
    <n v="1"/>
    <n v="69"/>
    <n v="69"/>
    <n v="69"/>
    <x v="1"/>
    <x v="1"/>
    <x v="118"/>
    <s v="Molina"/>
    <s v="patriciamolina@example.org"/>
    <n v="16"/>
    <s v="F"/>
    <s v="288 Mary Oval Suite 160"/>
    <n v="221151"/>
    <s v="Armagh"/>
    <s v="Northen Ireland"/>
    <s v="Twitter"/>
    <s v="Intimates"/>
  </r>
  <r>
    <x v="508"/>
    <n v="59.5"/>
    <n v="1"/>
    <x v="508"/>
    <x v="508"/>
    <x v="3"/>
    <x v="1"/>
    <x v="1"/>
    <n v="0"/>
    <n v="1"/>
    <n v="59.5"/>
    <n v="59.5"/>
    <n v="59.5"/>
    <x v="1"/>
    <x v="1"/>
    <x v="138"/>
    <s v="Cox"/>
    <s v="jerrycox@example.net"/>
    <n v="70"/>
    <s v="M"/>
    <s v="055 Brittney Mount"/>
    <n v="221151"/>
    <s v="Armagh"/>
    <s v="Northen Ireland"/>
    <s v="Google"/>
    <s v="Intimates"/>
  </r>
  <r>
    <x v="509"/>
    <n v="29.260000229999999"/>
    <n v="1"/>
    <x v="509"/>
    <x v="509"/>
    <x v="1"/>
    <x v="3"/>
    <x v="2"/>
    <n v="0"/>
    <n v="1"/>
    <n v="29.260000229999999"/>
    <n v="29.260000229999999"/>
    <n v="29.260000229999999"/>
    <x v="1"/>
    <x v="1"/>
    <x v="9"/>
    <s v="Thomas"/>
    <s v="davidthomas@example.com"/>
    <n v="12"/>
    <s v="M"/>
    <s v="1869 Hansen Summit"/>
    <n v="221151"/>
    <s v="Armagh"/>
    <s v="Northen Ireland"/>
    <s v="Twitter"/>
    <s v="Intimates"/>
  </r>
  <r>
    <x v="510"/>
    <n v="49"/>
    <n v="1"/>
    <x v="510"/>
    <x v="510"/>
    <x v="1"/>
    <x v="10"/>
    <x v="3"/>
    <n v="0"/>
    <n v="1"/>
    <n v="49"/>
    <n v="49"/>
    <n v="49"/>
    <x v="1"/>
    <x v="1"/>
    <x v="249"/>
    <s v="Gordon"/>
    <s v="dylangordon@example.org"/>
    <n v="39"/>
    <s v="M"/>
    <s v="8905 David Points Apt. 262"/>
    <n v="221151"/>
    <s v="Armagh"/>
    <s v="Northen Ireland"/>
    <s v="Twitter"/>
    <s v="Intimates"/>
  </r>
  <r>
    <x v="511"/>
    <n v="15.399999619999999"/>
    <n v="1"/>
    <x v="511"/>
    <x v="511"/>
    <x v="2"/>
    <x v="7"/>
    <x v="3"/>
    <n v="0"/>
    <n v="1"/>
    <n v="15.399999619999999"/>
    <n v="15.399999619999999"/>
    <n v="15.399999619999999"/>
    <x v="1"/>
    <x v="1"/>
    <x v="237"/>
    <s v="Fox"/>
    <s v="nathanfox@example.com"/>
    <n v="20"/>
    <s v="M"/>
    <s v="14614 Jackson Loaf"/>
    <n v="221151"/>
    <s v="Armagh"/>
    <s v="Northen Ireland"/>
    <s v="Google"/>
    <s v="Intimates"/>
  </r>
  <r>
    <x v="512"/>
    <n v="98.900001520000004"/>
    <n v="2"/>
    <x v="512"/>
    <x v="512"/>
    <x v="1"/>
    <x v="3"/>
    <x v="2"/>
    <n v="176"/>
    <n v="2"/>
    <n v="98.900001520000004"/>
    <n v="49.450000760000002"/>
    <n v="98.900001520000004"/>
    <x v="1"/>
    <x v="0"/>
    <x v="49"/>
    <s v="Cooper"/>
    <s v="johncooper@example.net"/>
    <n v="21"/>
    <s v="M"/>
    <s v="66400 Matthew Throughway"/>
    <n v="221151"/>
    <s v="Armagh"/>
    <s v="Northen Ireland"/>
    <s v="Google"/>
    <s v="Intimates"/>
  </r>
  <r>
    <x v="513"/>
    <n v="59.950000760000002"/>
    <n v="1"/>
    <x v="513"/>
    <x v="513"/>
    <x v="2"/>
    <x v="5"/>
    <x v="0"/>
    <n v="0"/>
    <n v="1"/>
    <n v="59.950000760000002"/>
    <n v="59.950000760000002"/>
    <n v="59.950000760000002"/>
    <x v="1"/>
    <x v="1"/>
    <x v="250"/>
    <s v="Parrish"/>
    <s v="bonnieparrish@example.org"/>
    <n v="37"/>
    <s v="F"/>
    <s v="71743 Joseph Roads"/>
    <n v="221151"/>
    <s v="Armagh"/>
    <s v="Northen Ireland"/>
    <s v="Facebook"/>
    <s v="Intimates"/>
  </r>
  <r>
    <x v="514"/>
    <n v="13.989999770000001"/>
    <n v="1"/>
    <x v="514"/>
    <x v="514"/>
    <x v="1"/>
    <x v="1"/>
    <x v="1"/>
    <n v="0"/>
    <n v="1"/>
    <n v="13.989999770000001"/>
    <n v="13.989999770000001"/>
    <n v="13.989999770000001"/>
    <x v="1"/>
    <x v="1"/>
    <x v="251"/>
    <s v="Gay"/>
    <s v="yvonnegay@example.net"/>
    <n v="41"/>
    <s v="F"/>
    <s v="328 Andrew Trail Apt. 305"/>
    <n v="221151"/>
    <s v="Armagh"/>
    <s v="Northen Ireland"/>
    <s v="Direct"/>
    <s v="Intimates"/>
  </r>
  <r>
    <x v="515"/>
    <n v="28"/>
    <n v="1"/>
    <x v="515"/>
    <x v="515"/>
    <x v="0"/>
    <x v="1"/>
    <x v="1"/>
    <n v="0"/>
    <n v="1"/>
    <n v="28"/>
    <n v="28"/>
    <n v="28"/>
    <x v="1"/>
    <x v="1"/>
    <x v="118"/>
    <s v="Martin"/>
    <s v="patriciamartin@example.org"/>
    <n v="18"/>
    <s v="F"/>
    <s v="90008 Wood Viaduct Apt. 815"/>
    <n v="221151"/>
    <s v="Armagh"/>
    <s v="Northen Ireland"/>
    <s v="Direct"/>
    <s v="Intimates"/>
  </r>
  <r>
    <x v="516"/>
    <n v="84"/>
    <n v="1"/>
    <x v="516"/>
    <x v="516"/>
    <x v="1"/>
    <x v="0"/>
    <x v="0"/>
    <n v="0"/>
    <n v="1"/>
    <n v="84"/>
    <n v="84"/>
    <n v="84"/>
    <x v="1"/>
    <x v="1"/>
    <x v="252"/>
    <s v="Cohen"/>
    <s v="joycohen@example.org"/>
    <n v="23"/>
    <s v="F"/>
    <s v="81926 Pamela Spur Apt. 344"/>
    <n v="221151"/>
    <s v="Armagh"/>
    <s v="Northen Ireland"/>
    <s v="Google"/>
    <s v="Intimates"/>
  </r>
  <r>
    <x v="517"/>
    <n v="49"/>
    <n v="1"/>
    <x v="517"/>
    <x v="517"/>
    <x v="1"/>
    <x v="2"/>
    <x v="2"/>
    <n v="0"/>
    <n v="1"/>
    <n v="49"/>
    <n v="49"/>
    <n v="49"/>
    <x v="1"/>
    <x v="1"/>
    <x v="253"/>
    <s v="Livingston"/>
    <s v="ellenlivingston@example.org"/>
    <n v="20"/>
    <s v="F"/>
    <s v="9352 Khan Viaduct Suite 934"/>
    <n v="221151"/>
    <s v="Armagh"/>
    <s v="Northen Ireland"/>
    <s v="ReferralSite"/>
    <s v="Maternity"/>
  </r>
  <r>
    <x v="518"/>
    <n v="8.8900003430000005"/>
    <n v="1"/>
    <x v="518"/>
    <x v="518"/>
    <x v="1"/>
    <x v="2"/>
    <x v="2"/>
    <n v="0"/>
    <n v="1"/>
    <n v="8.8900003430000005"/>
    <n v="8.8900003430000005"/>
    <n v="8.8900003430000005"/>
    <x v="1"/>
    <x v="1"/>
    <x v="29"/>
    <s v="Evans"/>
    <s v="richardevans@example.net"/>
    <n v="54"/>
    <s v="M"/>
    <s v="534 Megan Squares"/>
    <n v="221002"/>
    <s v="Armagh"/>
    <s v="Northen Ireland"/>
    <s v="Google"/>
    <s v="Maternity"/>
  </r>
  <r>
    <x v="519"/>
    <n v="45.299999239999998"/>
    <n v="1"/>
    <x v="519"/>
    <x v="519"/>
    <x v="1"/>
    <x v="9"/>
    <x v="0"/>
    <n v="0"/>
    <n v="1"/>
    <n v="45.299999239999998"/>
    <n v="45.299999239999998"/>
    <n v="45.299999239999998"/>
    <x v="1"/>
    <x v="1"/>
    <x v="41"/>
    <s v="Black"/>
    <s v="ronaldblack@example.com"/>
    <n v="54"/>
    <s v="M"/>
    <s v="6292 Anna Row"/>
    <n v="221002"/>
    <s v="Armagh"/>
    <s v="Northen Ireland"/>
    <s v="Google"/>
    <s v="Maternity"/>
  </r>
  <r>
    <x v="520"/>
    <n v="60"/>
    <n v="1"/>
    <x v="520"/>
    <x v="520"/>
    <x v="3"/>
    <x v="6"/>
    <x v="1"/>
    <n v="0"/>
    <n v="1"/>
    <n v="60"/>
    <n v="60"/>
    <n v="60"/>
    <x v="1"/>
    <x v="1"/>
    <x v="63"/>
    <s v="Graham"/>
    <s v="michaelgraham@example.com"/>
    <n v="46"/>
    <s v="M"/>
    <s v="101 Caldwell Mission Suite 739"/>
    <n v="221002"/>
    <s v="Armagh"/>
    <s v="Northen Ireland"/>
    <s v="Direct"/>
    <s v="Plus"/>
  </r>
  <r>
    <x v="521"/>
    <n v="24.5"/>
    <n v="1"/>
    <x v="521"/>
    <x v="521"/>
    <x v="2"/>
    <x v="8"/>
    <x v="2"/>
    <n v="0"/>
    <n v="1"/>
    <n v="24.5"/>
    <n v="24.5"/>
    <n v="24.5"/>
    <x v="1"/>
    <x v="1"/>
    <x v="39"/>
    <s v="Rodriguez"/>
    <s v="robertrodriguez@example.org"/>
    <n v="38"/>
    <s v="M"/>
    <s v="01234 Sullivan Motorway"/>
    <n v="221002"/>
    <s v="Armagh"/>
    <s v="Northen Ireland"/>
    <s v="ReferralSite"/>
    <s v="Underwear"/>
  </r>
  <r>
    <x v="522"/>
    <n v="103.9499969"/>
    <n v="1"/>
    <x v="522"/>
    <x v="522"/>
    <x v="1"/>
    <x v="10"/>
    <x v="3"/>
    <n v="0"/>
    <n v="1"/>
    <n v="103.9499969"/>
    <n v="103.9499969"/>
    <n v="103.9499969"/>
    <x v="1"/>
    <x v="1"/>
    <x v="57"/>
    <s v="Conner"/>
    <s v="peterconner@example.com"/>
    <n v="27"/>
    <s v="M"/>
    <s v="757 Shannon Expressway Apt. 748"/>
    <n v="221002"/>
    <s v="Armagh"/>
    <s v="Northen Ireland"/>
    <s v="Google"/>
    <s v="Intimates"/>
  </r>
  <r>
    <x v="523"/>
    <n v="38"/>
    <n v="1"/>
    <x v="523"/>
    <x v="523"/>
    <x v="3"/>
    <x v="0"/>
    <x v="0"/>
    <n v="0"/>
    <n v="1"/>
    <n v="38"/>
    <n v="38"/>
    <n v="38"/>
    <x v="1"/>
    <x v="1"/>
    <x v="110"/>
    <s v="Ellis"/>
    <s v="shannonellis@example.org"/>
    <n v="34"/>
    <s v="F"/>
    <s v="818 Michael Village Suite 326"/>
    <n v="221002"/>
    <s v="Armagh"/>
    <s v="Northen Ireland"/>
    <s v="ReferralSite"/>
    <s v="Intimates"/>
  </r>
  <r>
    <x v="524"/>
    <n v="69"/>
    <n v="1"/>
    <x v="524"/>
    <x v="524"/>
    <x v="1"/>
    <x v="7"/>
    <x v="3"/>
    <n v="0"/>
    <n v="1"/>
    <n v="69"/>
    <n v="69"/>
    <n v="69"/>
    <x v="1"/>
    <x v="1"/>
    <x v="9"/>
    <s v="Trujillo"/>
    <s v="davidtrujillo@example.net"/>
    <n v="49"/>
    <s v="M"/>
    <s v="3254 Michael Harbor"/>
    <n v="221002"/>
    <s v="Armagh"/>
    <s v="Northen Ireland"/>
    <s v="Twitter"/>
    <s v="Intimates"/>
  </r>
  <r>
    <x v="525"/>
    <n v="34.990001679999999"/>
    <n v="1"/>
    <x v="525"/>
    <x v="525"/>
    <x v="3"/>
    <x v="5"/>
    <x v="0"/>
    <n v="0"/>
    <n v="1"/>
    <n v="34.990001679999999"/>
    <n v="34.990001679999999"/>
    <n v="34.990001679999999"/>
    <x v="1"/>
    <x v="1"/>
    <x v="55"/>
    <s v="Klein"/>
    <s v="donnaklein@example.net"/>
    <n v="50"/>
    <s v="F"/>
    <s v="947 Alexandra Crossing"/>
    <n v="221002"/>
    <s v="Armagh"/>
    <s v="Northen Ireland"/>
    <s v="Direct"/>
    <s v="Intimates"/>
  </r>
  <r>
    <x v="526"/>
    <n v="55"/>
    <n v="1"/>
    <x v="526"/>
    <x v="526"/>
    <x v="2"/>
    <x v="4"/>
    <x v="3"/>
    <n v="0"/>
    <n v="1"/>
    <n v="55"/>
    <n v="55"/>
    <n v="55"/>
    <x v="1"/>
    <x v="1"/>
    <x v="88"/>
    <s v="Allen"/>
    <s v="jamesallen@example.net"/>
    <n v="51"/>
    <s v="M"/>
    <s v="651 Allen Cliff Suite 444"/>
    <n v="221002"/>
    <s v="Armagh"/>
    <s v="Northen Ireland"/>
    <s v="Twitter"/>
    <s v="Intimates"/>
  </r>
  <r>
    <x v="527"/>
    <n v="59"/>
    <n v="1"/>
    <x v="527"/>
    <x v="527"/>
    <x v="1"/>
    <x v="9"/>
    <x v="0"/>
    <n v="0"/>
    <n v="1"/>
    <n v="59"/>
    <n v="59"/>
    <n v="59"/>
    <x v="1"/>
    <x v="1"/>
    <x v="167"/>
    <s v="Douglas"/>
    <s v="rebeccadouglas@example.org"/>
    <n v="56"/>
    <s v="F"/>
    <s v="7711 Jones Knolls"/>
    <n v="221399"/>
    <s v="Armagh"/>
    <s v="Northen Ireland"/>
    <s v="ReferralSite"/>
    <s v="Intimates"/>
  </r>
  <r>
    <x v="528"/>
    <n v="77.989997860000003"/>
    <n v="1"/>
    <x v="528"/>
    <x v="528"/>
    <x v="1"/>
    <x v="2"/>
    <x v="2"/>
    <n v="0"/>
    <n v="1"/>
    <n v="77.989997860000003"/>
    <n v="77.989997860000003"/>
    <n v="77.989997860000003"/>
    <x v="1"/>
    <x v="1"/>
    <x v="59"/>
    <s v="Perkins"/>
    <s v="garyperkins@example.org"/>
    <n v="50"/>
    <s v="M"/>
    <s v="6832 Reed Estates"/>
    <n v="221399"/>
    <s v="Armagh"/>
    <s v="Northen Ireland"/>
    <s v="Direct"/>
    <s v="Intimates"/>
  </r>
  <r>
    <x v="529"/>
    <n v="99.949996949999999"/>
    <n v="1"/>
    <x v="529"/>
    <x v="529"/>
    <x v="1"/>
    <x v="7"/>
    <x v="3"/>
    <n v="0"/>
    <n v="1"/>
    <n v="99.949996949999999"/>
    <n v="99.949996949999999"/>
    <n v="99.949996949999999"/>
    <x v="1"/>
    <x v="1"/>
    <x v="254"/>
    <s v="Ellis"/>
    <s v="courtneyellis@example.net"/>
    <n v="40"/>
    <s v="F"/>
    <s v="23180 Keith Shores"/>
    <n v="221399"/>
    <s v="Armagh"/>
    <s v="Northen Ireland"/>
    <s v="Google"/>
    <s v="Intimates"/>
  </r>
  <r>
    <x v="530"/>
    <n v="32.400001529999997"/>
    <n v="1"/>
    <x v="530"/>
    <x v="530"/>
    <x v="1"/>
    <x v="7"/>
    <x v="3"/>
    <n v="0"/>
    <n v="1"/>
    <n v="32.400001529999997"/>
    <n v="32.400001529999997"/>
    <n v="32.400001529999997"/>
    <x v="1"/>
    <x v="1"/>
    <x v="120"/>
    <s v="Smith"/>
    <s v="pamelasmith@example.net"/>
    <n v="63"/>
    <s v="F"/>
    <s v="125 Amanda Springs"/>
    <n v="221399"/>
    <s v="Armagh"/>
    <s v="Northen Ireland"/>
    <s v="Google"/>
    <s v="Intimates"/>
  </r>
  <r>
    <x v="531"/>
    <n v="25"/>
    <n v="1"/>
    <x v="531"/>
    <x v="531"/>
    <x v="1"/>
    <x v="3"/>
    <x v="2"/>
    <n v="0"/>
    <n v="1"/>
    <n v="25"/>
    <n v="25"/>
    <n v="25"/>
    <x v="1"/>
    <x v="1"/>
    <x v="30"/>
    <s v="Cruz"/>
    <s v="sharoncruz@example.net"/>
    <n v="17"/>
    <s v="F"/>
    <s v="8680 Martin Junction"/>
    <n v="221399"/>
    <s v="Armagh"/>
    <s v="Northen Ireland"/>
    <s v="Direct"/>
    <s v="Intimates"/>
  </r>
  <r>
    <x v="532"/>
    <n v="26.989999770000001"/>
    <n v="1"/>
    <x v="532"/>
    <x v="532"/>
    <x v="0"/>
    <x v="0"/>
    <x v="0"/>
    <n v="0"/>
    <n v="1"/>
    <n v="26.989999770000001"/>
    <n v="26.989999770000001"/>
    <n v="26.989999770000001"/>
    <x v="0"/>
    <x v="1"/>
    <x v="187"/>
    <s v="Juarez"/>
    <s v="jasonjuarez@example.com"/>
    <n v="15"/>
    <s v="M"/>
    <s v="5187 Ellis Greens Suite 903"/>
    <n v="221399"/>
    <s v="Armagh"/>
    <s v="Northen Ireland"/>
    <s v="Direct"/>
    <s v="Intimates"/>
  </r>
  <r>
    <x v="533"/>
    <n v="37.259998320000001"/>
    <n v="1"/>
    <x v="533"/>
    <x v="533"/>
    <x v="0"/>
    <x v="7"/>
    <x v="3"/>
    <n v="0"/>
    <n v="1"/>
    <n v="37.259998320000001"/>
    <n v="37.259998320000001"/>
    <n v="37.259998320000001"/>
    <x v="0"/>
    <x v="1"/>
    <x v="255"/>
    <s v="Brown"/>
    <s v="jackiebrown@example.net"/>
    <n v="58"/>
    <s v="F"/>
    <s v="120 William Ridge Apt. 861"/>
    <n v="221399"/>
    <s v="Armagh"/>
    <s v="Northen Ireland"/>
    <s v="Direct"/>
    <s v="Intimates"/>
  </r>
  <r>
    <x v="534"/>
    <n v="25"/>
    <n v="1"/>
    <x v="534"/>
    <x v="534"/>
    <x v="2"/>
    <x v="10"/>
    <x v="3"/>
    <n v="0"/>
    <n v="1"/>
    <n v="25"/>
    <n v="25"/>
    <n v="25"/>
    <x v="1"/>
    <x v="1"/>
    <x v="256"/>
    <s v="Lewis"/>
    <s v="dannylewis@example.org"/>
    <n v="30"/>
    <s v="M"/>
    <s v="14352 Carla Pine"/>
    <n v="221399"/>
    <s v="Armagh"/>
    <s v="Northen Ireland"/>
    <s v="Twitter"/>
    <s v="Intimates"/>
  </r>
  <r>
    <x v="535"/>
    <n v="30.700000760000002"/>
    <n v="1"/>
    <x v="535"/>
    <x v="535"/>
    <x v="2"/>
    <x v="8"/>
    <x v="2"/>
    <n v="0"/>
    <n v="1"/>
    <n v="30.700000760000002"/>
    <n v="30.700000760000002"/>
    <n v="30.700000760000002"/>
    <x v="1"/>
    <x v="1"/>
    <x v="115"/>
    <s v="Warren"/>
    <s v="larrywarren@example.org"/>
    <n v="51"/>
    <s v="M"/>
    <s v="3313 Savage Rapids Suite 545"/>
    <n v="221399"/>
    <s v="Armagh"/>
    <s v="Northen Ireland"/>
    <s v="Direct"/>
    <s v="Intimates"/>
  </r>
  <r>
    <x v="536"/>
    <n v="44.990001679999999"/>
    <n v="1"/>
    <x v="536"/>
    <x v="536"/>
    <x v="1"/>
    <x v="5"/>
    <x v="0"/>
    <n v="0"/>
    <n v="1"/>
    <n v="44.990001679999999"/>
    <n v="44.990001679999999"/>
    <n v="44.990001679999999"/>
    <x v="1"/>
    <x v="1"/>
    <x v="233"/>
    <s v="Johnson"/>
    <s v="kathrynjohnson@example.net"/>
    <n v="34"/>
    <s v="F"/>
    <s v="26023 Angela Shoal"/>
    <n v="221399"/>
    <s v="Armagh"/>
    <s v="Northen Ireland"/>
    <s v="Twitter"/>
    <s v="Underwear"/>
  </r>
  <r>
    <x v="537"/>
    <n v="64"/>
    <n v="1"/>
    <x v="537"/>
    <x v="537"/>
    <x v="1"/>
    <x v="3"/>
    <x v="2"/>
    <n v="0"/>
    <n v="1"/>
    <n v="64"/>
    <n v="64"/>
    <n v="64"/>
    <x v="1"/>
    <x v="1"/>
    <x v="206"/>
    <s v="White"/>
    <s v="kathleenwhite@example.org"/>
    <n v="24"/>
    <s v="F"/>
    <s v="431 Allen Mount Suite 507"/>
    <n v="221399"/>
    <s v="Armagh"/>
    <s v="Northen Ireland"/>
    <s v="ReferralSite"/>
    <s v="Accessories"/>
  </r>
  <r>
    <x v="538"/>
    <n v="62.689998629999998"/>
    <n v="1"/>
    <x v="538"/>
    <x v="538"/>
    <x v="2"/>
    <x v="5"/>
    <x v="0"/>
    <n v="0"/>
    <n v="1"/>
    <n v="62.689998629999998"/>
    <n v="62.689998629999998"/>
    <n v="62.689998629999998"/>
    <x v="1"/>
    <x v="1"/>
    <x v="49"/>
    <s v="Allen"/>
    <s v="johnallen@example.org"/>
    <n v="34"/>
    <s v="M"/>
    <s v="87048 Cody Wells Apt. 357"/>
    <n v="221399"/>
    <s v="Armagh"/>
    <s v="Northen Ireland"/>
    <s v="Twitter"/>
    <s v="Active"/>
  </r>
  <r>
    <x v="539"/>
    <n v="38.880001069999999"/>
    <n v="1"/>
    <x v="539"/>
    <x v="539"/>
    <x v="1"/>
    <x v="5"/>
    <x v="0"/>
    <n v="0"/>
    <n v="1"/>
    <n v="38.880001069999999"/>
    <n v="38.880001069999999"/>
    <n v="38.880001069999999"/>
    <x v="1"/>
    <x v="1"/>
    <x v="63"/>
    <s v="Moore"/>
    <s v="michaelmoore@example.org"/>
    <n v="12"/>
    <s v="M"/>
    <s v="76058 Underwood Extensions Suite 884"/>
    <n v="221399"/>
    <s v="Armagh"/>
    <s v="Northen Ireland"/>
    <s v="Direct"/>
    <s v="Outerwear &amp; Coats"/>
  </r>
  <r>
    <x v="540"/>
    <n v="33.979999540000001"/>
    <n v="1"/>
    <x v="540"/>
    <x v="540"/>
    <x v="2"/>
    <x v="8"/>
    <x v="2"/>
    <n v="0"/>
    <n v="1"/>
    <n v="33.979999540000001"/>
    <n v="33.979999540000001"/>
    <n v="33.979999540000001"/>
    <x v="1"/>
    <x v="1"/>
    <x v="257"/>
    <s v="Cook"/>
    <s v="brittanycook@example.net"/>
    <n v="53"/>
    <s v="F"/>
    <s v="4743 Thomas Drive"/>
    <n v="221399"/>
    <s v="Armagh"/>
    <s v="Northen Ireland"/>
    <s v="Direct"/>
    <s v="Tops &amp; Tees"/>
  </r>
  <r>
    <x v="541"/>
    <n v="46.799999239999998"/>
    <n v="1"/>
    <x v="541"/>
    <x v="541"/>
    <x v="2"/>
    <x v="2"/>
    <x v="2"/>
    <n v="0"/>
    <n v="1"/>
    <n v="46.799999239999998"/>
    <n v="46.799999239999998"/>
    <n v="46.799999239999998"/>
    <x v="1"/>
    <x v="1"/>
    <x v="77"/>
    <s v="Sharp"/>
    <s v="marksharp@example.com"/>
    <n v="31"/>
    <s v="M"/>
    <s v="44678 Crystal Mountains"/>
    <n v="221399"/>
    <s v="Armagh"/>
    <s v="Northen Ireland"/>
    <s v="Google"/>
    <s v="Sweaters"/>
  </r>
  <r>
    <x v="542"/>
    <n v="180"/>
    <n v="1"/>
    <x v="542"/>
    <x v="542"/>
    <x v="1"/>
    <x v="2"/>
    <x v="2"/>
    <n v="0"/>
    <n v="1"/>
    <n v="180"/>
    <n v="180"/>
    <n v="180"/>
    <x v="1"/>
    <x v="1"/>
    <x v="91"/>
    <s v="Marsh"/>
    <s v="stevenmarsh@example.com"/>
    <n v="43"/>
    <s v="M"/>
    <s v="53743 Cole Trafficway Suite 504"/>
    <n v="221399"/>
    <s v="Armagh"/>
    <s v="Northen Ireland"/>
    <s v="ReferralSite"/>
    <s v="Sweaters"/>
  </r>
  <r>
    <x v="543"/>
    <n v="31.920000080000001"/>
    <n v="1"/>
    <x v="543"/>
    <x v="543"/>
    <x v="0"/>
    <x v="2"/>
    <x v="2"/>
    <n v="0"/>
    <n v="1"/>
    <n v="31.920000080000001"/>
    <n v="31.920000080000001"/>
    <n v="31.920000080000001"/>
    <x v="0"/>
    <x v="1"/>
    <x v="63"/>
    <s v="Tate"/>
    <s v="michaeltate@example.net"/>
    <n v="30"/>
    <s v="M"/>
    <s v="3366 Chad Fort"/>
    <n v="221399"/>
    <s v="Armagh"/>
    <s v="Northen Ireland"/>
    <s v="Direct"/>
    <s v="Sweaters"/>
  </r>
  <r>
    <x v="544"/>
    <n v="180"/>
    <n v="1"/>
    <x v="544"/>
    <x v="544"/>
    <x v="2"/>
    <x v="10"/>
    <x v="3"/>
    <n v="0"/>
    <n v="1"/>
    <n v="180"/>
    <n v="180"/>
    <n v="180"/>
    <x v="1"/>
    <x v="1"/>
    <x v="49"/>
    <s v="Mitchell"/>
    <s v="johnmitchell@example.net"/>
    <n v="26"/>
    <s v="M"/>
    <s v="5592 Jessica Ridges Suite 397"/>
    <n v="221399"/>
    <s v="Armagh"/>
    <s v="Northen Ireland"/>
    <s v="Twitter"/>
    <s v="Fashion Hoodies &amp; Sweatshirts"/>
  </r>
  <r>
    <x v="545"/>
    <n v="81.269996640000002"/>
    <n v="1"/>
    <x v="545"/>
    <x v="545"/>
    <x v="1"/>
    <x v="0"/>
    <x v="0"/>
    <n v="0"/>
    <n v="1"/>
    <n v="81.269996640000002"/>
    <n v="81.269996640000002"/>
    <n v="81.269996640000002"/>
    <x v="1"/>
    <x v="1"/>
    <x v="43"/>
    <s v="Velasquez"/>
    <s v="jessevelasquez@example.com"/>
    <n v="66"/>
    <s v="M"/>
    <s v="322 Wallace Freeway Apt. 077"/>
    <n v="221399"/>
    <s v="Armagh"/>
    <s v="Northen Ireland"/>
    <s v="Twitter"/>
    <s v="Active"/>
  </r>
  <r>
    <x v="546"/>
    <n v="35"/>
    <n v="2"/>
    <x v="546"/>
    <x v="546"/>
    <x v="1"/>
    <x v="11"/>
    <x v="1"/>
    <n v="98"/>
    <n v="2"/>
    <n v="35"/>
    <n v="17.5"/>
    <n v="35"/>
    <x v="1"/>
    <x v="0"/>
    <x v="28"/>
    <s v="Fernandez"/>
    <s v="stephenfernandez@example.org"/>
    <n v="17"/>
    <s v="M"/>
    <s v="737 Diana Islands Apt. 353"/>
    <n v="223865"/>
    <s v="Armagh"/>
    <s v="Northen Ireland"/>
    <s v="Twitter"/>
    <s v="Active"/>
  </r>
  <r>
    <x v="547"/>
    <n v="87.949996949999999"/>
    <n v="1"/>
    <x v="547"/>
    <x v="547"/>
    <x v="1"/>
    <x v="6"/>
    <x v="1"/>
    <n v="0"/>
    <n v="1"/>
    <n v="87.949996949999999"/>
    <n v="87.949996949999999"/>
    <n v="87.949996949999999"/>
    <x v="1"/>
    <x v="1"/>
    <x v="54"/>
    <s v="Vasquez"/>
    <s v="christinevasquez@example.net"/>
    <n v="64"/>
    <s v="F"/>
    <s v="62436 Martinez Turnpike"/>
    <n v="223865"/>
    <s v="Armagh"/>
    <s v="Northen Ireland"/>
    <s v="Facebook"/>
    <s v="Dresses"/>
  </r>
  <r>
    <x v="548"/>
    <n v="12.989999770000001"/>
    <n v="1"/>
    <x v="548"/>
    <x v="548"/>
    <x v="3"/>
    <x v="3"/>
    <x v="2"/>
    <n v="0"/>
    <n v="1"/>
    <n v="12.989999770000001"/>
    <n v="12.989999770000001"/>
    <n v="12.989999770000001"/>
    <x v="1"/>
    <x v="1"/>
    <x v="222"/>
    <s v="Quinn"/>
    <s v="troyquinn@example.org"/>
    <n v="13"/>
    <s v="M"/>
    <s v="65546 Ashley Gateway"/>
    <n v="52246"/>
    <s v="Luton"/>
    <s v="England"/>
    <s v="Google"/>
    <s v="Dresses"/>
  </r>
  <r>
    <x v="549"/>
    <n v="240"/>
    <n v="1"/>
    <x v="549"/>
    <x v="549"/>
    <x v="1"/>
    <x v="7"/>
    <x v="3"/>
    <n v="0"/>
    <n v="1"/>
    <n v="240"/>
    <n v="240"/>
    <n v="240"/>
    <x v="1"/>
    <x v="1"/>
    <x v="20"/>
    <s v="Thomas"/>
    <s v="andrewthomas@example.net"/>
    <n v="67"/>
    <s v="M"/>
    <s v="944 Gregory Throughway Apt. 133"/>
    <n v="52246"/>
    <s v="Luton"/>
    <s v="England"/>
    <s v="Twitter"/>
    <s v="Dresses"/>
  </r>
  <r>
    <x v="550"/>
    <n v="92"/>
    <n v="1"/>
    <x v="550"/>
    <x v="550"/>
    <x v="3"/>
    <x v="6"/>
    <x v="1"/>
    <n v="0"/>
    <n v="1"/>
    <n v="92"/>
    <n v="92"/>
    <n v="92"/>
    <x v="1"/>
    <x v="1"/>
    <x v="63"/>
    <s v="Stewart"/>
    <s v="michaelstewart@example.org"/>
    <n v="34"/>
    <s v="M"/>
    <s v="194 King Station"/>
    <n v="52402"/>
    <s v="Luton"/>
    <s v="England"/>
    <s v="Direct"/>
    <s v="Dresses"/>
  </r>
  <r>
    <x v="551"/>
    <n v="69.989997860000003"/>
    <n v="1"/>
    <x v="551"/>
    <x v="551"/>
    <x v="1"/>
    <x v="7"/>
    <x v="3"/>
    <n v="0"/>
    <n v="1"/>
    <n v="69.989997860000003"/>
    <n v="69.989997860000003"/>
    <n v="69.989997860000003"/>
    <x v="1"/>
    <x v="1"/>
    <x v="63"/>
    <s v="Lopez"/>
    <s v="michaellopez@example.net"/>
    <n v="47"/>
    <s v="M"/>
    <s v="81009 Lindsay Union"/>
    <n v="52402"/>
    <s v="Luton"/>
    <s v="England"/>
    <s v="ReferralSite"/>
    <s v="Dresses"/>
  </r>
  <r>
    <x v="552"/>
    <n v="158"/>
    <n v="1"/>
    <x v="552"/>
    <x v="552"/>
    <x v="2"/>
    <x v="11"/>
    <x v="1"/>
    <n v="0"/>
    <n v="1"/>
    <n v="158"/>
    <n v="158"/>
    <n v="158"/>
    <x v="1"/>
    <x v="1"/>
    <x v="243"/>
    <s v="Cowan"/>
    <s v="derekcowan@example.com"/>
    <n v="40"/>
    <s v="M"/>
    <s v="0849 John Shoal"/>
    <n v="52402"/>
    <s v="Luton"/>
    <s v="England"/>
    <s v="Google"/>
    <s v="Dresses"/>
  </r>
  <r>
    <x v="553"/>
    <n v="6.9899997709999999"/>
    <n v="1"/>
    <x v="553"/>
    <x v="553"/>
    <x v="1"/>
    <x v="7"/>
    <x v="3"/>
    <n v="0"/>
    <n v="1"/>
    <n v="6.9899997709999999"/>
    <n v="6.9899997709999999"/>
    <n v="6.9899997709999999"/>
    <x v="1"/>
    <x v="1"/>
    <x v="82"/>
    <s v="Esparza"/>
    <s v="julieesparza@example.org"/>
    <n v="62"/>
    <s v="F"/>
    <s v="0458 Alyssa Summit"/>
    <n v="52402"/>
    <s v="Luton"/>
    <s v="England"/>
    <s v="Direct"/>
    <s v="Dresses"/>
  </r>
  <r>
    <x v="554"/>
    <n v="9.9499998089999995"/>
    <n v="1"/>
    <x v="554"/>
    <x v="554"/>
    <x v="0"/>
    <x v="1"/>
    <x v="1"/>
    <n v="0"/>
    <n v="1"/>
    <n v="9.9499998089999995"/>
    <n v="9.9499998089999995"/>
    <n v="9.9499998089999995"/>
    <x v="1"/>
    <x v="1"/>
    <x v="88"/>
    <s v="Livingston"/>
    <s v="jameslivingston@example.com"/>
    <n v="30"/>
    <s v="M"/>
    <s v="52717 Ebony Harbor"/>
    <n v="52404"/>
    <s v="Luton"/>
    <s v="England"/>
    <s v="Google"/>
    <s v="Dresses"/>
  </r>
  <r>
    <x v="555"/>
    <n v="119"/>
    <n v="1"/>
    <x v="555"/>
    <x v="555"/>
    <x v="2"/>
    <x v="1"/>
    <x v="1"/>
    <n v="0"/>
    <n v="1"/>
    <n v="119"/>
    <n v="119"/>
    <n v="119"/>
    <x v="1"/>
    <x v="1"/>
    <x v="258"/>
    <s v="Grant"/>
    <s v="douglasgrant@example.com"/>
    <n v="62"/>
    <s v="M"/>
    <s v="50969 Williams Track"/>
    <n v="52404"/>
    <s v="Luton"/>
    <s v="England"/>
    <s v="Direct"/>
    <s v="Dresses"/>
  </r>
  <r>
    <x v="556"/>
    <n v="15.989999770000001"/>
    <n v="1"/>
    <x v="556"/>
    <x v="556"/>
    <x v="1"/>
    <x v="6"/>
    <x v="1"/>
    <n v="0"/>
    <n v="1"/>
    <n v="15.989999770000001"/>
    <n v="15.989999770000001"/>
    <n v="15.989999770000001"/>
    <x v="1"/>
    <x v="1"/>
    <x v="86"/>
    <s v="Curry"/>
    <s v="marycurry@example.org"/>
    <n v="67"/>
    <s v="F"/>
    <s v="4613 John Falls"/>
    <n v="52405"/>
    <s v="Luton"/>
    <s v="England"/>
    <s v="Direct"/>
    <s v="Dresses"/>
  </r>
  <r>
    <x v="557"/>
    <n v="20.870000839999999"/>
    <n v="1"/>
    <x v="557"/>
    <x v="557"/>
    <x v="2"/>
    <x v="6"/>
    <x v="1"/>
    <n v="0"/>
    <n v="1"/>
    <n v="20.870000839999999"/>
    <n v="20.870000839999999"/>
    <n v="20.870000839999999"/>
    <x v="1"/>
    <x v="1"/>
    <x v="61"/>
    <s v="Medina"/>
    <s v="bryanmedina@example.org"/>
    <n v="21"/>
    <s v="M"/>
    <s v="050 Frank Summit"/>
    <n v="52405"/>
    <s v="Luton"/>
    <s v="England"/>
    <s v="Direct"/>
    <s v="Dresses"/>
  </r>
  <r>
    <x v="558"/>
    <n v="40.540000919999997"/>
    <n v="1"/>
    <x v="558"/>
    <x v="558"/>
    <x v="1"/>
    <x v="9"/>
    <x v="0"/>
    <n v="0"/>
    <n v="1"/>
    <n v="40.540000919999997"/>
    <n v="40.540000919999997"/>
    <n v="40.540000919999997"/>
    <x v="1"/>
    <x v="1"/>
    <x v="259"/>
    <s v="Arnold"/>
    <s v="kariarnold@example.com"/>
    <n v="61"/>
    <s v="F"/>
    <s v="668 George Fords Suite 385"/>
    <n v="50701"/>
    <s v="Luton"/>
    <s v="England"/>
    <s v="Twitter"/>
    <s v="Dresses"/>
  </r>
  <r>
    <x v="559"/>
    <n v="52"/>
    <n v="1"/>
    <x v="559"/>
    <x v="559"/>
    <x v="2"/>
    <x v="0"/>
    <x v="0"/>
    <n v="0"/>
    <n v="1"/>
    <n v="52"/>
    <n v="52"/>
    <n v="52"/>
    <x v="1"/>
    <x v="1"/>
    <x v="247"/>
    <s v="Watson"/>
    <s v="tylerwatson@example.net"/>
    <n v="30"/>
    <s v="M"/>
    <s v="45378 Bird Freeway"/>
    <n v="50701"/>
    <s v="Luton"/>
    <s v="England"/>
    <s v="Twitter"/>
    <s v="Skirts"/>
  </r>
  <r>
    <x v="560"/>
    <n v="29.989999770000001"/>
    <n v="1"/>
    <x v="560"/>
    <x v="560"/>
    <x v="0"/>
    <x v="7"/>
    <x v="3"/>
    <n v="94"/>
    <n v="1"/>
    <n v="29.989999770000001"/>
    <n v="29.989999770000001"/>
    <n v="29.989999770000001"/>
    <x v="0"/>
    <x v="0"/>
    <x v="260"/>
    <s v="Bentley"/>
    <s v="nathanielbentley@example.net"/>
    <n v="12"/>
    <s v="M"/>
    <s v="3206 Gardner Mews Suite 944"/>
    <n v="50701"/>
    <s v="Luton"/>
    <s v="England"/>
    <s v="ReferralSite"/>
    <s v="Skirts"/>
  </r>
  <r>
    <x v="561"/>
    <n v="14"/>
    <n v="1"/>
    <x v="561"/>
    <x v="561"/>
    <x v="1"/>
    <x v="1"/>
    <x v="1"/>
    <n v="0"/>
    <n v="1"/>
    <n v="14"/>
    <n v="14"/>
    <n v="14"/>
    <x v="1"/>
    <x v="1"/>
    <x v="38"/>
    <s v="Hartman"/>
    <s v="shawnhartman@example.com"/>
    <n v="33"/>
    <s v="M"/>
    <s v="046 Joshua Flat Suite 247"/>
    <n v="50701"/>
    <s v="Luton"/>
    <s v="England"/>
    <s v="Google"/>
    <s v="Skirts"/>
  </r>
  <r>
    <x v="562"/>
    <n v="38.880001069999999"/>
    <n v="1"/>
    <x v="562"/>
    <x v="562"/>
    <x v="0"/>
    <x v="7"/>
    <x v="3"/>
    <n v="0"/>
    <n v="1"/>
    <n v="38.880001069999999"/>
    <n v="38.880001069999999"/>
    <n v="38.880001069999999"/>
    <x v="0"/>
    <x v="1"/>
    <x v="34"/>
    <s v="Hampton"/>
    <s v="alexishampton@example.net"/>
    <n v="55"/>
    <s v="F"/>
    <s v="984 Aguirre Manors"/>
    <n v="50701"/>
    <s v="Luton"/>
    <s v="England"/>
    <s v="Twitter"/>
    <s v="Skirts"/>
  </r>
  <r>
    <x v="563"/>
    <n v="39.400001529999997"/>
    <n v="1"/>
    <x v="563"/>
    <x v="563"/>
    <x v="1"/>
    <x v="11"/>
    <x v="1"/>
    <n v="0"/>
    <n v="1"/>
    <n v="39.400001529999997"/>
    <n v="39.400001529999997"/>
    <n v="39.400001529999997"/>
    <x v="1"/>
    <x v="1"/>
    <x v="261"/>
    <s v="Byrd"/>
    <s v="shanebyrd@example.org"/>
    <n v="29"/>
    <s v="M"/>
    <s v="55686 Michael Spur Apt. 789"/>
    <n v="52501"/>
    <s v="Luton"/>
    <s v="England"/>
    <s v="ReferralSite"/>
    <s v="Socks &amp; Hosiery"/>
  </r>
  <r>
    <x v="564"/>
    <n v="65"/>
    <n v="1"/>
    <x v="564"/>
    <x v="564"/>
    <x v="1"/>
    <x v="0"/>
    <x v="0"/>
    <n v="0"/>
    <n v="1"/>
    <n v="65"/>
    <n v="65"/>
    <n v="65"/>
    <x v="1"/>
    <x v="1"/>
    <x v="262"/>
    <s v="Lane"/>
    <s v="marialane@example.org"/>
    <n v="67"/>
    <s v="F"/>
    <s v="048 Mary Estates Apt. 371"/>
    <n v="52501"/>
    <s v="Luton"/>
    <s v="England"/>
    <s v="Twitter"/>
    <s v="Sleep &amp; Lounge"/>
  </r>
  <r>
    <x v="565"/>
    <n v="29.450000760000002"/>
    <n v="1"/>
    <x v="565"/>
    <x v="565"/>
    <x v="3"/>
    <x v="0"/>
    <x v="0"/>
    <n v="0"/>
    <n v="1"/>
    <n v="29.450000760000002"/>
    <n v="29.450000760000002"/>
    <n v="29.450000760000002"/>
    <x v="1"/>
    <x v="1"/>
    <x v="73"/>
    <s v="Vargas"/>
    <s v="benjaminvargas@example.com"/>
    <n v="52"/>
    <s v="M"/>
    <s v="93830 Hines Mission"/>
    <n v="50613"/>
    <s v="Luton"/>
    <s v="England"/>
    <s v="Twitter"/>
    <s v="Sleep &amp; Lounge"/>
  </r>
  <r>
    <x v="566"/>
    <n v="33.97000122"/>
    <n v="1"/>
    <x v="566"/>
    <x v="566"/>
    <x v="0"/>
    <x v="1"/>
    <x v="1"/>
    <n v="0"/>
    <n v="1"/>
    <n v="33.97000122"/>
    <n v="33.97000122"/>
    <n v="33.97000122"/>
    <x v="1"/>
    <x v="1"/>
    <x v="263"/>
    <s v="Curry"/>
    <s v="coreycurry@example.org"/>
    <n v="67"/>
    <s v="M"/>
    <s v="827 Natasha Ports"/>
    <n v="50613"/>
    <s v="Luton"/>
    <s v="England"/>
    <s v="Twitter"/>
    <s v="Swim"/>
  </r>
  <r>
    <x v="567"/>
    <n v="79"/>
    <n v="1"/>
    <x v="567"/>
    <x v="567"/>
    <x v="1"/>
    <x v="7"/>
    <x v="3"/>
    <n v="0"/>
    <n v="1"/>
    <n v="79"/>
    <n v="79"/>
    <n v="79"/>
    <x v="1"/>
    <x v="1"/>
    <x v="137"/>
    <s v="Stephens"/>
    <s v="annastephens@example.net"/>
    <n v="51"/>
    <s v="F"/>
    <s v="7877 Martinez Shores Apt. 928"/>
    <n v="50613"/>
    <s v="Luton"/>
    <s v="England"/>
    <s v="Twitter"/>
    <s v="Swim"/>
  </r>
  <r>
    <x v="568"/>
    <n v="103.9499969"/>
    <n v="1"/>
    <x v="568"/>
    <x v="568"/>
    <x v="1"/>
    <x v="2"/>
    <x v="2"/>
    <n v="0"/>
    <n v="1"/>
    <n v="103.9499969"/>
    <n v="103.9499969"/>
    <n v="103.9499969"/>
    <x v="1"/>
    <x v="1"/>
    <x v="123"/>
    <s v="Gomez"/>
    <s v="georgegomez@example.com"/>
    <n v="63"/>
    <s v="M"/>
    <s v="247 Turner Springs Apt. 038"/>
    <n v="50613"/>
    <s v="Luton"/>
    <s v="England"/>
    <s v="Facebook"/>
    <s v="Swim"/>
  </r>
  <r>
    <x v="569"/>
    <n v="14.94999981"/>
    <n v="1"/>
    <x v="569"/>
    <x v="569"/>
    <x v="1"/>
    <x v="10"/>
    <x v="3"/>
    <n v="0"/>
    <n v="1"/>
    <n v="14.94999981"/>
    <n v="14.94999981"/>
    <n v="14.94999981"/>
    <x v="1"/>
    <x v="1"/>
    <x v="264"/>
    <s v="Colon"/>
    <s v="zacharycolon@example.net"/>
    <n v="24"/>
    <s v="M"/>
    <s v="77400 Brown Path Apt. 330"/>
    <n v="50158"/>
    <s v="Luton"/>
    <s v="England"/>
    <s v="Google"/>
    <s v="Swim"/>
  </r>
  <r>
    <x v="570"/>
    <n v="48"/>
    <n v="1"/>
    <x v="570"/>
    <x v="570"/>
    <x v="1"/>
    <x v="5"/>
    <x v="0"/>
    <n v="0"/>
    <n v="1"/>
    <n v="48"/>
    <n v="48"/>
    <n v="48"/>
    <x v="1"/>
    <x v="1"/>
    <x v="5"/>
    <s v="Clark"/>
    <s v="andreaclark@example.com"/>
    <n v="31"/>
    <s v="F"/>
    <s v="434 Fry Rue Apt. 456"/>
    <n v="50158"/>
    <s v="Luton"/>
    <s v="England"/>
    <s v="ReferralSite"/>
    <s v="Swim"/>
  </r>
  <r>
    <x v="571"/>
    <n v="36.180000309999997"/>
    <n v="1"/>
    <x v="571"/>
    <x v="571"/>
    <x v="0"/>
    <x v="6"/>
    <x v="1"/>
    <n v="0"/>
    <n v="1"/>
    <n v="36.180000309999997"/>
    <n v="36.180000309999997"/>
    <n v="36.180000309999997"/>
    <x v="1"/>
    <x v="1"/>
    <x v="55"/>
    <s v="Vasquez"/>
    <s v="donnavasquez@example.net"/>
    <n v="33"/>
    <s v="F"/>
    <s v="66954 Tracy Forest"/>
    <n v="50158"/>
    <s v="Luton"/>
    <s v="England"/>
    <s v="Facebook"/>
    <s v="Swim"/>
  </r>
  <r>
    <x v="572"/>
    <n v="33.990001679999999"/>
    <n v="1"/>
    <x v="572"/>
    <x v="572"/>
    <x v="3"/>
    <x v="5"/>
    <x v="0"/>
    <n v="0"/>
    <n v="1"/>
    <n v="33.990001679999999"/>
    <n v="33.990001679999999"/>
    <n v="33.990001679999999"/>
    <x v="1"/>
    <x v="1"/>
    <x v="79"/>
    <s v="Peterson"/>
    <s v="denisepeterson@example.com"/>
    <n v="24"/>
    <s v="F"/>
    <s v="1675 Marie Greens"/>
    <n v="50401"/>
    <s v="Luton"/>
    <s v="England"/>
    <s v="Direct"/>
    <s v="Swim"/>
  </r>
  <r>
    <x v="573"/>
    <n v="87.569999690000003"/>
    <n v="1"/>
    <x v="573"/>
    <x v="573"/>
    <x v="2"/>
    <x v="11"/>
    <x v="1"/>
    <n v="0"/>
    <n v="1"/>
    <n v="87.569999690000003"/>
    <n v="87.569999690000003"/>
    <n v="87.569999690000003"/>
    <x v="1"/>
    <x v="1"/>
    <x v="265"/>
    <s v="Little"/>
    <s v="kimlittle@example.org"/>
    <n v="67"/>
    <s v="F"/>
    <s v="0449 Frey Rue Apt. 149"/>
    <n v="50401"/>
    <s v="Luton"/>
    <s v="England"/>
    <s v="Facebook"/>
    <s v="Accessories"/>
  </r>
  <r>
    <x v="574"/>
    <n v="21.989999770000001"/>
    <n v="1"/>
    <x v="574"/>
    <x v="574"/>
    <x v="2"/>
    <x v="11"/>
    <x v="1"/>
    <n v="0"/>
    <n v="1"/>
    <n v="21.989999770000001"/>
    <n v="21.989999770000001"/>
    <n v="21.989999770000001"/>
    <x v="1"/>
    <x v="1"/>
    <x v="152"/>
    <s v="Davis"/>
    <s v="cynthiadavis@example.com"/>
    <n v="62"/>
    <s v="F"/>
    <s v="34320 Jennifer Wells"/>
    <n v="50401"/>
    <s v="Luton"/>
    <s v="England"/>
    <s v="Direct"/>
    <s v="Accessories"/>
  </r>
  <r>
    <x v="575"/>
    <n v="25.989999770000001"/>
    <n v="1"/>
    <x v="575"/>
    <x v="575"/>
    <x v="3"/>
    <x v="2"/>
    <x v="2"/>
    <n v="0"/>
    <n v="1"/>
    <n v="25.989999770000001"/>
    <n v="25.989999770000001"/>
    <n v="25.989999770000001"/>
    <x v="1"/>
    <x v="1"/>
    <x v="37"/>
    <s v="Santiago"/>
    <s v="kevinsantiago@example.net"/>
    <n v="29"/>
    <s v="M"/>
    <s v="986 Victoria View"/>
    <n v="50317"/>
    <s v="Luton"/>
    <s v="England"/>
    <s v="Direct"/>
    <s v="Accessories"/>
  </r>
  <r>
    <x v="576"/>
    <n v="40"/>
    <n v="1"/>
    <x v="576"/>
    <x v="576"/>
    <x v="1"/>
    <x v="8"/>
    <x v="2"/>
    <n v="0"/>
    <n v="1"/>
    <n v="40"/>
    <n v="40"/>
    <n v="40"/>
    <x v="1"/>
    <x v="1"/>
    <x v="266"/>
    <s v="Bruce"/>
    <s v="caseybruce@example.net"/>
    <n v="41"/>
    <s v="F"/>
    <s v="538 Andrea Plains Apt. 446"/>
    <n v="50317"/>
    <s v="Luton"/>
    <s v="England"/>
    <s v="Direct"/>
    <s v="Accessories"/>
  </r>
  <r>
    <x v="577"/>
    <n v="127.5999985"/>
    <n v="1"/>
    <x v="577"/>
    <x v="577"/>
    <x v="0"/>
    <x v="1"/>
    <x v="1"/>
    <n v="0"/>
    <n v="1"/>
    <n v="127.5999985"/>
    <n v="127.5999985"/>
    <n v="127.5999985"/>
    <x v="1"/>
    <x v="1"/>
    <x v="267"/>
    <s v="Skinner"/>
    <s v="sherryskinner@example.org"/>
    <n v="20"/>
    <s v="F"/>
    <s v="65459 Lauren Isle"/>
    <n v="50317"/>
    <s v="Luton"/>
    <s v="England"/>
    <s v="ReferralSite"/>
    <s v="Plus"/>
  </r>
  <r>
    <x v="578"/>
    <n v="20.989999770000001"/>
    <n v="1"/>
    <x v="578"/>
    <x v="578"/>
    <x v="2"/>
    <x v="8"/>
    <x v="2"/>
    <n v="0"/>
    <n v="1"/>
    <n v="20.989999770000001"/>
    <n v="20.989999770000001"/>
    <n v="20.989999770000001"/>
    <x v="1"/>
    <x v="1"/>
    <x v="268"/>
    <s v="Perkins"/>
    <s v="edwardperkins@example.net"/>
    <n v="54"/>
    <s v="M"/>
    <s v="68087 Boyd Ridge"/>
    <n v="50317"/>
    <s v="Luton"/>
    <s v="England"/>
    <s v="Facebook"/>
    <s v="Shorts"/>
  </r>
  <r>
    <x v="579"/>
    <n v="33.990001679999999"/>
    <n v="1"/>
    <x v="579"/>
    <x v="579"/>
    <x v="2"/>
    <x v="8"/>
    <x v="2"/>
    <n v="0"/>
    <n v="1"/>
    <n v="33.990001679999999"/>
    <n v="33.990001679999999"/>
    <n v="33.990001679999999"/>
    <x v="1"/>
    <x v="1"/>
    <x v="269"/>
    <s v="Nguyen"/>
    <s v="mandynguyen@example.com"/>
    <n v="62"/>
    <s v="F"/>
    <s v="24708 Alvarez Pines Suite 668"/>
    <n v="50317"/>
    <s v="Luton"/>
    <s v="England"/>
    <s v="Google"/>
    <s v="Shorts"/>
  </r>
  <r>
    <x v="580"/>
    <n v="90"/>
    <n v="1"/>
    <x v="580"/>
    <x v="580"/>
    <x v="1"/>
    <x v="2"/>
    <x v="2"/>
    <n v="0"/>
    <n v="1"/>
    <n v="90"/>
    <n v="90"/>
    <n v="90"/>
    <x v="1"/>
    <x v="1"/>
    <x v="70"/>
    <s v="Silva"/>
    <s v="patricksilva@example.net"/>
    <n v="30"/>
    <s v="M"/>
    <s v="803 Sanders Corner"/>
    <n v="50021"/>
    <s v="Luton"/>
    <s v="England"/>
    <s v="Twitter"/>
    <s v="Outerwear &amp; Coats"/>
  </r>
  <r>
    <x v="581"/>
    <n v="90"/>
    <n v="1"/>
    <x v="581"/>
    <x v="581"/>
    <x v="2"/>
    <x v="5"/>
    <x v="0"/>
    <n v="0"/>
    <n v="1"/>
    <n v="90"/>
    <n v="90"/>
    <n v="90"/>
    <x v="1"/>
    <x v="1"/>
    <x v="216"/>
    <s v="Martin"/>
    <s v="dawnmartin@example.org"/>
    <n v="30"/>
    <s v="F"/>
    <s v="758 Haas Causeway"/>
    <n v="50010"/>
    <s v="Luton"/>
    <s v="England"/>
    <s v="Google"/>
    <s v="Sleep &amp; Lounge"/>
  </r>
  <r>
    <x v="582"/>
    <n v="42"/>
    <n v="1"/>
    <x v="582"/>
    <x v="582"/>
    <x v="0"/>
    <x v="8"/>
    <x v="2"/>
    <n v="0"/>
    <n v="1"/>
    <n v="42"/>
    <n v="42"/>
    <n v="42"/>
    <x v="0"/>
    <x v="1"/>
    <x v="18"/>
    <s v="Sanchez"/>
    <s v="jonathansanchez@example.org"/>
    <n v="16"/>
    <s v="M"/>
    <s v="874 Andrea Radial"/>
    <n v="50010"/>
    <s v="Luton"/>
    <s v="England"/>
    <s v="Facebook"/>
    <s v="Swim"/>
  </r>
  <r>
    <x v="583"/>
    <n v="65.980003359999998"/>
    <n v="2"/>
    <x v="583"/>
    <x v="583"/>
    <x v="1"/>
    <x v="5"/>
    <x v="0"/>
    <n v="124"/>
    <n v="2"/>
    <n v="65.980003359999998"/>
    <n v="32.990001679999999"/>
    <n v="65.980003359999998"/>
    <x v="1"/>
    <x v="0"/>
    <x v="270"/>
    <s v="White"/>
    <s v="garrettwhite@example.com"/>
    <n v="47"/>
    <s v="M"/>
    <s v="11449 Samuel Trail"/>
    <n v="50010"/>
    <s v="Luton"/>
    <s v="England"/>
    <s v="Direct"/>
    <s v="Swim"/>
  </r>
  <r>
    <x v="584"/>
    <n v="36"/>
    <n v="1"/>
    <x v="584"/>
    <x v="584"/>
    <x v="1"/>
    <x v="11"/>
    <x v="1"/>
    <n v="0"/>
    <n v="1"/>
    <n v="36"/>
    <n v="36"/>
    <n v="36"/>
    <x v="1"/>
    <x v="1"/>
    <x v="72"/>
    <s v="Williams"/>
    <s v="jamiewilliams@example.org"/>
    <n v="60"/>
    <s v="F"/>
    <s v="611 Shepard Divide Suite 474"/>
    <n v="50315"/>
    <s v="Luton"/>
    <s v="England"/>
    <s v="Google"/>
    <s v="Accessories"/>
  </r>
  <r>
    <x v="585"/>
    <n v="58.5"/>
    <n v="1"/>
    <x v="585"/>
    <x v="585"/>
    <x v="0"/>
    <x v="2"/>
    <x v="2"/>
    <n v="0"/>
    <n v="1"/>
    <n v="58.5"/>
    <n v="58.5"/>
    <n v="58.5"/>
    <x v="0"/>
    <x v="1"/>
    <x v="206"/>
    <s v="Chase"/>
    <s v="kathleenchase@example.com"/>
    <n v="35"/>
    <s v="F"/>
    <s v="2229 Mccall Garden Apt. 080"/>
    <n v="50315"/>
    <s v="Luton"/>
    <s v="England"/>
    <s v="Facebook"/>
    <s v="Accessories"/>
  </r>
  <r>
    <x v="586"/>
    <n v="54"/>
    <n v="1"/>
    <x v="586"/>
    <x v="586"/>
    <x v="1"/>
    <x v="9"/>
    <x v="0"/>
    <n v="0"/>
    <n v="1"/>
    <n v="54"/>
    <n v="54"/>
    <n v="54"/>
    <x v="1"/>
    <x v="1"/>
    <x v="271"/>
    <s v="Smith"/>
    <s v="austinsmith@example.net"/>
    <n v="24"/>
    <s v="M"/>
    <s v="1401 Holly Drives Apt. 667"/>
    <n v="50315"/>
    <s v="Luton"/>
    <s v="England"/>
    <s v="Direct"/>
    <s v="Accessories"/>
  </r>
  <r>
    <x v="587"/>
    <n v="38"/>
    <n v="1"/>
    <x v="587"/>
    <x v="587"/>
    <x v="1"/>
    <x v="11"/>
    <x v="1"/>
    <n v="0"/>
    <n v="1"/>
    <n v="38"/>
    <n v="38"/>
    <n v="38"/>
    <x v="1"/>
    <x v="1"/>
    <x v="53"/>
    <s v="Cunningham"/>
    <s v="sarahcunningham@example.net"/>
    <n v="29"/>
    <s v="F"/>
    <s v="27037 Ralph Street"/>
    <n v="50023"/>
    <s v="Luton"/>
    <s v="England"/>
    <s v="Direct"/>
    <s v="Accessories"/>
  </r>
  <r>
    <x v="588"/>
    <n v="73"/>
    <n v="2"/>
    <x v="588"/>
    <x v="588"/>
    <x v="0"/>
    <x v="7"/>
    <x v="3"/>
    <n v="12"/>
    <n v="2"/>
    <n v="73"/>
    <n v="36.5"/>
    <n v="73"/>
    <x v="0"/>
    <x v="0"/>
    <x v="272"/>
    <s v="Gallagher"/>
    <s v="erikagallagher@example.com"/>
    <n v="69"/>
    <s v="F"/>
    <s v="6898 Heidi Estate Suite 378"/>
    <n v="50023"/>
    <s v="Luton"/>
    <s v="England"/>
    <s v="Twitter"/>
    <s v="Active"/>
  </r>
  <r>
    <x v="589"/>
    <n v="36.240001679999999"/>
    <n v="1"/>
    <x v="589"/>
    <x v="589"/>
    <x v="1"/>
    <x v="0"/>
    <x v="0"/>
    <n v="0"/>
    <n v="1"/>
    <n v="36.240001679999999"/>
    <n v="36.240001679999999"/>
    <n v="36.240001679999999"/>
    <x v="1"/>
    <x v="1"/>
    <x v="56"/>
    <s v="Sutton"/>
    <s v="raymondsutton@example.net"/>
    <n v="25"/>
    <s v="M"/>
    <s v="793 Joseph Junctions"/>
    <n v="50023"/>
    <s v="Luton"/>
    <s v="England"/>
    <s v="Twitter"/>
    <s v="Underwear"/>
  </r>
  <r>
    <x v="590"/>
    <n v="31.920000080000001"/>
    <n v="1"/>
    <x v="590"/>
    <x v="590"/>
    <x v="0"/>
    <x v="11"/>
    <x v="1"/>
    <n v="61"/>
    <n v="1"/>
    <n v="31.920000080000001"/>
    <n v="31.920000080000001"/>
    <n v="31.920000080000001"/>
    <x v="1"/>
    <x v="0"/>
    <x v="273"/>
    <s v="Campbell"/>
    <s v="sonyacampbell@example.org"/>
    <n v="42"/>
    <s v="F"/>
    <s v="67533 Pamela Trace"/>
    <n v="50023"/>
    <s v="Luton"/>
    <s v="England"/>
    <s v="Twitter"/>
    <s v="Underwear"/>
  </r>
  <r>
    <x v="591"/>
    <n v="101.48999790000001"/>
    <n v="1"/>
    <x v="591"/>
    <x v="591"/>
    <x v="0"/>
    <x v="1"/>
    <x v="1"/>
    <n v="0"/>
    <n v="1"/>
    <n v="101.48999790000001"/>
    <n v="101.48999790000001"/>
    <n v="101.48999790000001"/>
    <x v="1"/>
    <x v="1"/>
    <x v="123"/>
    <s v="Rowe"/>
    <s v="georgerowe@example.com"/>
    <n v="36"/>
    <s v="M"/>
    <s v="8437 Candace Fields"/>
    <n v="50023"/>
    <s v="Luton"/>
    <s v="England"/>
    <s v="Google"/>
    <s v="Underwear"/>
  </r>
  <r>
    <x v="592"/>
    <n v="56.52999878"/>
    <n v="1"/>
    <x v="592"/>
    <x v="592"/>
    <x v="1"/>
    <x v="8"/>
    <x v="2"/>
    <n v="0"/>
    <n v="1"/>
    <n v="56.52999878"/>
    <n v="56.52999878"/>
    <n v="56.52999878"/>
    <x v="1"/>
    <x v="1"/>
    <x v="212"/>
    <s v="Baker"/>
    <s v="emmabaker@example.org"/>
    <n v="30"/>
    <s v="F"/>
    <s v="107 Collins Flats"/>
    <n v="50310"/>
    <s v="Luton"/>
    <s v="England"/>
    <s v="Google"/>
    <s v="Underwear"/>
  </r>
  <r>
    <x v="593"/>
    <n v="29.260000229999999"/>
    <n v="1"/>
    <x v="274"/>
    <x v="274"/>
    <x v="0"/>
    <x v="1"/>
    <x v="1"/>
    <n v="0"/>
    <n v="1"/>
    <n v="29.260000229999999"/>
    <n v="29.260000229999999"/>
    <n v="29.260000229999999"/>
    <x v="1"/>
    <x v="1"/>
    <x v="10"/>
    <s v="Mayer"/>
    <s v="kimberlymayer@example.org"/>
    <n v="40"/>
    <s v="F"/>
    <s v="2063 Miller Landing"/>
    <n v="50310"/>
    <s v="Luton"/>
    <s v="England"/>
    <s v="Google"/>
    <s v="Underwear"/>
  </r>
  <r>
    <x v="594"/>
    <n v="59.950000760000002"/>
    <n v="1"/>
    <x v="593"/>
    <x v="593"/>
    <x v="1"/>
    <x v="8"/>
    <x v="2"/>
    <n v="0"/>
    <n v="1"/>
    <n v="59.950000760000002"/>
    <n v="59.950000760000002"/>
    <n v="59.950000760000002"/>
    <x v="1"/>
    <x v="1"/>
    <x v="9"/>
    <s v="Stevens"/>
    <s v="davidstevens@example.com"/>
    <n v="21"/>
    <s v="M"/>
    <s v="9968 Christopher Forges"/>
    <n v="50310"/>
    <s v="Luton"/>
    <s v="England"/>
    <s v="Google"/>
    <s v="Underwear"/>
  </r>
  <r>
    <x v="595"/>
    <n v="43.979999540000001"/>
    <n v="1"/>
    <x v="594"/>
    <x v="594"/>
    <x v="1"/>
    <x v="1"/>
    <x v="1"/>
    <n v="0"/>
    <n v="1"/>
    <n v="43.979999540000001"/>
    <n v="43.979999540000001"/>
    <n v="43.979999540000001"/>
    <x v="1"/>
    <x v="1"/>
    <x v="53"/>
    <s v="Johnson"/>
    <s v="sarahjohnson@example.org"/>
    <n v="25"/>
    <s v="F"/>
    <s v="33815 Patel Unions Suite 562"/>
    <n v="50310"/>
    <s v="Luton"/>
    <s v="England"/>
    <s v="Facebook"/>
    <s v="Accessories"/>
  </r>
  <r>
    <x v="596"/>
    <n v="59.5"/>
    <n v="1"/>
    <x v="595"/>
    <x v="595"/>
    <x v="1"/>
    <x v="8"/>
    <x v="2"/>
    <n v="0"/>
    <n v="1"/>
    <n v="59.5"/>
    <n v="59.5"/>
    <n v="59.5"/>
    <x v="1"/>
    <x v="1"/>
    <x v="235"/>
    <s v="Decker"/>
    <s v="danadecker@example.org"/>
    <n v="54"/>
    <s v="F"/>
    <s v="7554 Rodriguez Plains Suite 962"/>
    <n v="50310"/>
    <s v="Luton"/>
    <s v="England"/>
    <s v="Direct"/>
    <s v="Accessories"/>
  </r>
  <r>
    <x v="597"/>
    <n v="19.989999770000001"/>
    <n v="1"/>
    <x v="596"/>
    <x v="596"/>
    <x v="1"/>
    <x v="3"/>
    <x v="2"/>
    <n v="0"/>
    <n v="1"/>
    <n v="19.989999770000001"/>
    <n v="19.989999770000001"/>
    <n v="19.989999770000001"/>
    <x v="1"/>
    <x v="1"/>
    <x v="6"/>
    <s v="Moore"/>
    <s v="keithmoore@example.com"/>
    <n v="14"/>
    <s v="M"/>
    <s v="9707 Nelson Viaduct"/>
    <n v="50310"/>
    <s v="Oxford"/>
    <s v="England"/>
    <s v="Direct"/>
    <s v="Intimates"/>
  </r>
  <r>
    <x v="598"/>
    <n v="25"/>
    <n v="1"/>
    <x v="597"/>
    <x v="597"/>
    <x v="3"/>
    <x v="10"/>
    <x v="3"/>
    <n v="0"/>
    <n v="1"/>
    <n v="25"/>
    <n v="25"/>
    <n v="25"/>
    <x v="1"/>
    <x v="1"/>
    <x v="88"/>
    <s v="Johnson"/>
    <s v="jamesjohnson@example.com"/>
    <n v="53"/>
    <s v="M"/>
    <s v="10296 Timothy Garden"/>
    <n v="50310"/>
    <s v="Oxford"/>
    <s v="England"/>
    <s v="Twitter"/>
    <s v="Outerwear &amp; Coats"/>
  </r>
  <r>
    <x v="599"/>
    <n v="90"/>
    <n v="1"/>
    <x v="598"/>
    <x v="598"/>
    <x v="0"/>
    <x v="1"/>
    <x v="1"/>
    <n v="0"/>
    <n v="1"/>
    <n v="90"/>
    <n v="90"/>
    <n v="90"/>
    <x v="1"/>
    <x v="1"/>
    <x v="222"/>
    <s v="Miller"/>
    <s v="troymiller@example.com"/>
    <n v="35"/>
    <s v="M"/>
    <s v="271 Roberts Ranch"/>
    <n v="50014"/>
    <s v="Oxford"/>
    <s v="England"/>
    <s v="Facebook"/>
    <s v="Swim"/>
  </r>
  <r>
    <x v="600"/>
    <n v="49"/>
    <n v="1"/>
    <x v="599"/>
    <x v="599"/>
    <x v="1"/>
    <x v="5"/>
    <x v="0"/>
    <n v="0"/>
    <n v="1"/>
    <n v="49"/>
    <n v="49"/>
    <n v="49"/>
    <x v="1"/>
    <x v="1"/>
    <x v="77"/>
    <s v="Ortega"/>
    <s v="markortega@example.org"/>
    <n v="55"/>
    <s v="M"/>
    <s v="7881 James Mountains"/>
    <n v="50014"/>
    <s v="Oxford"/>
    <s v="England"/>
    <s v="Twitter"/>
    <s v="Swim"/>
  </r>
  <r>
    <x v="601"/>
    <n v="35.979999540000001"/>
    <n v="2"/>
    <x v="600"/>
    <x v="600"/>
    <x v="3"/>
    <x v="7"/>
    <x v="3"/>
    <n v="5"/>
    <n v="2"/>
    <n v="35.979999540000001"/>
    <n v="17.989999770000001"/>
    <n v="35.979999540000001"/>
    <x v="1"/>
    <x v="0"/>
    <x v="35"/>
    <s v="James"/>
    <s v="jessicajames@example.com"/>
    <n v="54"/>
    <s v="F"/>
    <s v="7318 Leslie Radial"/>
    <n v="50322"/>
    <s v="Oxford"/>
    <s v="England"/>
    <s v="Google"/>
    <s v="Fashion Hoodies &amp; Sweatshirts"/>
  </r>
  <r>
    <x v="602"/>
    <n v="98"/>
    <n v="1"/>
    <x v="601"/>
    <x v="601"/>
    <x v="1"/>
    <x v="9"/>
    <x v="0"/>
    <n v="0"/>
    <n v="1"/>
    <n v="98"/>
    <n v="98"/>
    <n v="98"/>
    <x v="1"/>
    <x v="1"/>
    <x v="207"/>
    <s v="Sexton"/>
    <s v="kristinsexton@example.net"/>
    <n v="29"/>
    <s v="F"/>
    <s v="43274 Rebecca Groves"/>
    <n v="50322"/>
    <s v="Oxford"/>
    <s v="England"/>
    <s v="Google"/>
    <s v="Fashion Hoodies &amp; Sweatshirts"/>
  </r>
  <r>
    <x v="603"/>
    <n v="79"/>
    <n v="1"/>
    <x v="602"/>
    <x v="602"/>
    <x v="0"/>
    <x v="9"/>
    <x v="0"/>
    <n v="0"/>
    <n v="1"/>
    <n v="79"/>
    <n v="79"/>
    <n v="79"/>
    <x v="0"/>
    <x v="1"/>
    <x v="63"/>
    <s v="Richardson"/>
    <s v="michaelrichardson@example.com"/>
    <n v="49"/>
    <s v="M"/>
    <s v="1846 Jacob Curve"/>
    <n v="50322"/>
    <s v="Oxford"/>
    <s v="England"/>
    <s v="Direct"/>
    <s v="Suits &amp; Sport Coats"/>
  </r>
  <r>
    <x v="604"/>
    <n v="55"/>
    <n v="1"/>
    <x v="603"/>
    <x v="603"/>
    <x v="1"/>
    <x v="3"/>
    <x v="2"/>
    <n v="0"/>
    <n v="1"/>
    <n v="55"/>
    <n v="55"/>
    <n v="55"/>
    <x v="1"/>
    <x v="1"/>
    <x v="86"/>
    <s v="Obrien"/>
    <s v="maryobrien@example.net"/>
    <n v="22"/>
    <s v="F"/>
    <s v="747 Ashley Ports"/>
    <n v="50322"/>
    <s v="Oxford"/>
    <s v="England"/>
    <s v="Twitter"/>
    <s v="Suits &amp; Sport Coats"/>
  </r>
  <r>
    <x v="605"/>
    <n v="45"/>
    <n v="1"/>
    <x v="604"/>
    <x v="604"/>
    <x v="1"/>
    <x v="6"/>
    <x v="1"/>
    <n v="0"/>
    <n v="1"/>
    <n v="45"/>
    <n v="45"/>
    <n v="45"/>
    <x v="1"/>
    <x v="1"/>
    <x v="86"/>
    <s v="Haynes"/>
    <s v="maryhaynes@example.net"/>
    <n v="13"/>
    <s v="F"/>
    <s v="9888 Velez Cape"/>
    <n v="50322"/>
    <s v="Oxford"/>
    <s v="England"/>
    <s v="Google"/>
    <s v="Intimates"/>
  </r>
  <r>
    <x v="606"/>
    <n v="149"/>
    <n v="1"/>
    <x v="605"/>
    <x v="605"/>
    <x v="1"/>
    <x v="4"/>
    <x v="3"/>
    <n v="0"/>
    <n v="1"/>
    <n v="149"/>
    <n v="149"/>
    <n v="149"/>
    <x v="1"/>
    <x v="1"/>
    <x v="87"/>
    <s v="Gonzalez"/>
    <s v="josephgonzalez@example.org"/>
    <n v="65"/>
    <s v="M"/>
    <s v="61638 Mooney Fort"/>
    <n v="50322"/>
    <s v="Oxford"/>
    <s v="England"/>
    <s v="Google"/>
    <s v="Tops &amp; Tees"/>
  </r>
  <r>
    <x v="607"/>
    <n v="30"/>
    <n v="1"/>
    <x v="606"/>
    <x v="606"/>
    <x v="1"/>
    <x v="2"/>
    <x v="2"/>
    <n v="0"/>
    <n v="1"/>
    <n v="30"/>
    <n v="30"/>
    <n v="30"/>
    <x v="1"/>
    <x v="1"/>
    <x v="2"/>
    <s v="Simmons"/>
    <s v="christophersimmons@example.com"/>
    <n v="52"/>
    <s v="M"/>
    <s v="493 Vega Isle Apt. 460"/>
    <n v="50322"/>
    <s v="Oxford"/>
    <s v="England"/>
    <s v="Google"/>
    <s v="Tops &amp; Tees"/>
  </r>
  <r>
    <x v="608"/>
    <n v="76"/>
    <n v="1"/>
    <x v="607"/>
    <x v="607"/>
    <x v="1"/>
    <x v="3"/>
    <x v="2"/>
    <n v="0"/>
    <n v="1"/>
    <n v="76"/>
    <n v="76"/>
    <n v="76"/>
    <x v="1"/>
    <x v="1"/>
    <x v="70"/>
    <s v="Richards"/>
    <s v="patrickrichards@example.net"/>
    <n v="65"/>
    <s v="M"/>
    <s v="391 Patricia Lodge Suite 681"/>
    <n v="50322"/>
    <s v="Oxford"/>
    <s v="England"/>
    <s v="ReferralSite"/>
    <s v="Fashion Hoodies &amp; Sweatshirts"/>
  </r>
  <r>
    <x v="609"/>
    <n v="22.989999770000001"/>
    <n v="1"/>
    <x v="608"/>
    <x v="608"/>
    <x v="1"/>
    <x v="2"/>
    <x v="2"/>
    <n v="0"/>
    <n v="1"/>
    <n v="22.989999770000001"/>
    <n v="22.989999770000001"/>
    <n v="22.989999770000001"/>
    <x v="1"/>
    <x v="1"/>
    <x v="84"/>
    <s v="Benson"/>
    <s v="thomasbenson@example.net"/>
    <n v="34"/>
    <s v="M"/>
    <s v="4329 Karen Path Apt. 063"/>
    <n v="50322"/>
    <s v="Oxford"/>
    <s v="England"/>
    <s v="Direct"/>
    <s v="Fashion Hoodies &amp; Sweatshirts"/>
  </r>
  <r>
    <x v="610"/>
    <n v="9.9899997710000008"/>
    <n v="1"/>
    <x v="609"/>
    <x v="609"/>
    <x v="1"/>
    <x v="10"/>
    <x v="3"/>
    <n v="0"/>
    <n v="1"/>
    <n v="9.9899997710000008"/>
    <n v="9.9899997710000008"/>
    <n v="9.9899997710000008"/>
    <x v="1"/>
    <x v="1"/>
    <x v="151"/>
    <s v="Carter"/>
    <s v="darrencarter@example.com"/>
    <n v="25"/>
    <s v="M"/>
    <s v="44470 Ward Drive Suite 456"/>
    <n v="50265"/>
    <s v="Oxford"/>
    <s v="England"/>
    <s v="Facebook"/>
    <s v="Fashion Hoodies &amp; Sweatshirts"/>
  </r>
  <r>
    <x v="611"/>
    <n v="42"/>
    <n v="1"/>
    <x v="610"/>
    <x v="610"/>
    <x v="1"/>
    <x v="9"/>
    <x v="0"/>
    <n v="0"/>
    <n v="1"/>
    <n v="42"/>
    <n v="42"/>
    <n v="42"/>
    <x v="1"/>
    <x v="1"/>
    <x v="47"/>
    <s v="Kelly"/>
    <s v="angelakelly@example.net"/>
    <n v="58"/>
    <s v="F"/>
    <s v="379 Tammy Inlet Suite 996"/>
    <n v="50265"/>
    <s v="Oxford"/>
    <s v="England"/>
    <s v="Twitter"/>
    <s v="Active"/>
  </r>
  <r>
    <x v="612"/>
    <n v="5.9899997709999999"/>
    <n v="1"/>
    <x v="611"/>
    <x v="611"/>
    <x v="1"/>
    <x v="0"/>
    <x v="0"/>
    <n v="0"/>
    <n v="1"/>
    <n v="5.9899997709999999"/>
    <n v="5.9899997709999999"/>
    <n v="5.9899997709999999"/>
    <x v="1"/>
    <x v="1"/>
    <x v="274"/>
    <s v="Moore"/>
    <s v="dianamoore@example.net"/>
    <n v="19"/>
    <s v="F"/>
    <s v="560 Gibson Mews Apt. 160"/>
    <n v="50266"/>
    <s v="Oxford"/>
    <s v="England"/>
    <s v="Direct"/>
    <s v="Tops &amp; Tees"/>
  </r>
  <r>
    <x v="613"/>
    <n v="19.989999770000001"/>
    <n v="1"/>
    <x v="612"/>
    <x v="612"/>
    <x v="0"/>
    <x v="1"/>
    <x v="1"/>
    <n v="0"/>
    <n v="1"/>
    <n v="19.989999770000001"/>
    <n v="19.989999770000001"/>
    <n v="19.989999770000001"/>
    <x v="1"/>
    <x v="1"/>
    <x v="275"/>
    <s v="Romero"/>
    <s v="walterromero@example.com"/>
    <n v="19"/>
    <s v="M"/>
    <s v="2435 Rivers Lane Suite 373"/>
    <n v="50266"/>
    <s v="Oxford"/>
    <s v="England"/>
    <s v="Direct"/>
    <s v="Tops &amp; Tees"/>
  </r>
  <r>
    <x v="614"/>
    <n v="13.989999770000001"/>
    <n v="1"/>
    <x v="613"/>
    <x v="613"/>
    <x v="2"/>
    <x v="6"/>
    <x v="1"/>
    <n v="0"/>
    <n v="1"/>
    <n v="13.989999770000001"/>
    <n v="13.989999770000001"/>
    <n v="13.989999770000001"/>
    <x v="1"/>
    <x v="1"/>
    <x v="143"/>
    <s v="Hall"/>
    <s v="marvinhall@example.org"/>
    <n v="58"/>
    <s v="M"/>
    <s v="3870 Jackson Manor Apt. 378"/>
    <n v="50263"/>
    <s v="Oxford"/>
    <s v="England"/>
    <s v="Google"/>
    <s v="Tops &amp; Tees"/>
  </r>
  <r>
    <x v="615"/>
    <n v="38.630001069999999"/>
    <n v="1"/>
    <x v="614"/>
    <x v="614"/>
    <x v="2"/>
    <x v="3"/>
    <x v="2"/>
    <n v="0"/>
    <n v="1"/>
    <n v="38.630001069999999"/>
    <n v="38.630001069999999"/>
    <n v="38.630001069999999"/>
    <x v="1"/>
    <x v="1"/>
    <x v="63"/>
    <s v="Kaiser"/>
    <s v="michaelkaiser@example.net"/>
    <n v="42"/>
    <s v="M"/>
    <s v="15380 Moore Point"/>
    <n v="50501"/>
    <s v="Oxford"/>
    <s v="England"/>
    <s v="Facebook"/>
    <s v="Tops &amp; Tees"/>
  </r>
  <r>
    <x v="616"/>
    <n v="45.979999540000001"/>
    <n v="1"/>
    <x v="615"/>
    <x v="615"/>
    <x v="3"/>
    <x v="11"/>
    <x v="1"/>
    <n v="0"/>
    <n v="1"/>
    <n v="45.979999540000001"/>
    <n v="45.979999540000001"/>
    <n v="45.979999540000001"/>
    <x v="1"/>
    <x v="1"/>
    <x v="276"/>
    <s v="Nguyen"/>
    <s v="glorianguyen@example.com"/>
    <n v="58"/>
    <s v="F"/>
    <s v="3237 Mary Mountain"/>
    <n v="50501"/>
    <s v="Oxford"/>
    <s v="England"/>
    <s v="Facebook"/>
    <s v="Tops &amp; Tees"/>
  </r>
  <r>
    <x v="617"/>
    <n v="21.989999770000001"/>
    <n v="1"/>
    <x v="616"/>
    <x v="616"/>
    <x v="3"/>
    <x v="9"/>
    <x v="0"/>
    <n v="0"/>
    <n v="1"/>
    <n v="21.989999770000001"/>
    <n v="21.989999770000001"/>
    <n v="21.989999770000001"/>
    <x v="1"/>
    <x v="1"/>
    <x v="104"/>
    <s v="Bruce"/>
    <s v="barbarabruce@example.com"/>
    <n v="32"/>
    <s v="F"/>
    <s v="85693 Miller Fork"/>
    <n v="50501"/>
    <s v="Oxford"/>
    <s v="England"/>
    <s v="Direct"/>
    <s v="Tops &amp; Tees"/>
  </r>
  <r>
    <x v="618"/>
    <n v="42.950000760000002"/>
    <n v="1"/>
    <x v="617"/>
    <x v="617"/>
    <x v="1"/>
    <x v="3"/>
    <x v="2"/>
    <n v="0"/>
    <n v="1"/>
    <n v="42.950000760000002"/>
    <n v="42.950000760000002"/>
    <n v="42.950000760000002"/>
    <x v="1"/>
    <x v="1"/>
    <x v="49"/>
    <s v="Brooks"/>
    <s v="johnbrooks@example.net"/>
    <n v="38"/>
    <s v="M"/>
    <s v="089 Harris Squares Suite 314"/>
    <n v="50501"/>
    <s v="Oxford"/>
    <s v="England"/>
    <s v="Facebook"/>
    <s v="Tops &amp; Tees"/>
  </r>
  <r>
    <x v="619"/>
    <n v="59.5"/>
    <n v="1"/>
    <x v="618"/>
    <x v="618"/>
    <x v="1"/>
    <x v="10"/>
    <x v="3"/>
    <n v="0"/>
    <n v="1"/>
    <n v="59.5"/>
    <n v="59.5"/>
    <n v="59.5"/>
    <x v="1"/>
    <x v="1"/>
    <x v="47"/>
    <s v="Taylor"/>
    <s v="angelataylor@example.net"/>
    <n v="46"/>
    <s v="F"/>
    <s v="327 Kathryn Locks"/>
    <n v="51503"/>
    <s v="Oxford"/>
    <s v="England"/>
    <s v="ReferralSite"/>
    <s v="Tops &amp; Tees"/>
  </r>
  <r>
    <x v="620"/>
    <n v="25"/>
    <n v="1"/>
    <x v="619"/>
    <x v="619"/>
    <x v="1"/>
    <x v="3"/>
    <x v="2"/>
    <n v="0"/>
    <n v="1"/>
    <n v="25"/>
    <n v="25"/>
    <n v="25"/>
    <x v="1"/>
    <x v="1"/>
    <x v="63"/>
    <s v="Wilson"/>
    <s v="michaelwilson@example.org"/>
    <n v="55"/>
    <s v="M"/>
    <s v="264 Kristina Forges Apt. 947"/>
    <n v="51501"/>
    <s v="Oxford"/>
    <s v="England"/>
    <s v="Google"/>
    <s v="Tops &amp; Tees"/>
  </r>
  <r>
    <x v="621"/>
    <n v="25"/>
    <n v="1"/>
    <x v="620"/>
    <x v="620"/>
    <x v="0"/>
    <x v="1"/>
    <x v="1"/>
    <n v="0"/>
    <n v="1"/>
    <n v="25"/>
    <n v="25"/>
    <n v="25"/>
    <x v="1"/>
    <x v="1"/>
    <x v="105"/>
    <s v="Nelson"/>
    <s v="sandranelson@example.com"/>
    <n v="68"/>
    <s v="F"/>
    <s v="9346 Miller Plain Apt. 950"/>
    <n v="51501"/>
    <s v="Oxford"/>
    <s v="England"/>
    <s v="Direct"/>
    <s v="Tops &amp; Tees"/>
  </r>
  <r>
    <x v="622"/>
    <n v="73.989997860000003"/>
    <n v="1"/>
    <x v="621"/>
    <x v="621"/>
    <x v="0"/>
    <x v="1"/>
    <x v="1"/>
    <n v="0"/>
    <n v="1"/>
    <n v="73.989997860000003"/>
    <n v="73.989997860000003"/>
    <n v="73.989997860000003"/>
    <x v="1"/>
    <x v="1"/>
    <x v="73"/>
    <s v="Montgomery"/>
    <s v="benjaminmontgomery@example.com"/>
    <n v="36"/>
    <s v="M"/>
    <s v="6236 Wade Islands Suite 166"/>
    <n v="51501"/>
    <s v="Oxford"/>
    <s v="England"/>
    <s v="Facebook"/>
    <s v="Tops &amp; Tees"/>
  </r>
  <r>
    <x v="623"/>
    <n v="15.989999770000001"/>
    <n v="1"/>
    <x v="622"/>
    <x v="622"/>
    <x v="2"/>
    <x v="3"/>
    <x v="2"/>
    <n v="0"/>
    <n v="1"/>
    <n v="15.989999770000001"/>
    <n v="15.989999770000001"/>
    <n v="15.989999770000001"/>
    <x v="1"/>
    <x v="1"/>
    <x v="191"/>
    <s v="Baker"/>
    <s v="prestonbaker@example.org"/>
    <n v="12"/>
    <s v="M"/>
    <s v="5856 Thomas Forges"/>
    <n v="51501"/>
    <s v="Oxford"/>
    <s v="England"/>
    <s v="ReferralSite"/>
    <s v="Tops &amp; Tees"/>
  </r>
  <r>
    <x v="624"/>
    <n v="65"/>
    <n v="1"/>
    <x v="623"/>
    <x v="623"/>
    <x v="2"/>
    <x v="3"/>
    <x v="2"/>
    <n v="0"/>
    <n v="1"/>
    <n v="65"/>
    <n v="65"/>
    <n v="65"/>
    <x v="1"/>
    <x v="1"/>
    <x v="146"/>
    <s v="Bell"/>
    <s v="gregorybell@example.org"/>
    <n v="64"/>
    <s v="M"/>
    <s v="86476 Keller Views Suite 202"/>
    <n v="51106"/>
    <s v="Oxford"/>
    <s v="England"/>
    <s v="ReferralSite"/>
    <s v="Tops &amp; Tees"/>
  </r>
  <r>
    <x v="625"/>
    <n v="192.39999962000002"/>
    <n v="4"/>
    <x v="624"/>
    <x v="624"/>
    <x v="1"/>
    <x v="2"/>
    <x v="2"/>
    <n v="762"/>
    <n v="4"/>
    <n v="192.39999962000002"/>
    <n v="48.099999905000004"/>
    <n v="192.39999962000002"/>
    <x v="1"/>
    <x v="0"/>
    <x v="77"/>
    <s v="Richardson"/>
    <s v="markrichardson@example.org"/>
    <n v="33"/>
    <s v="M"/>
    <s v="6872 Elizabeth View"/>
    <n v="51106"/>
    <s v="Oxford"/>
    <s v="England"/>
    <s v="Facebook"/>
    <s v="Tops &amp; Tees"/>
  </r>
  <r>
    <x v="626"/>
    <n v="25"/>
    <n v="1"/>
    <x v="625"/>
    <x v="625"/>
    <x v="0"/>
    <x v="6"/>
    <x v="1"/>
    <n v="0"/>
    <n v="1"/>
    <n v="25"/>
    <n v="25"/>
    <n v="25"/>
    <x v="1"/>
    <x v="1"/>
    <x v="187"/>
    <s v="Mendez"/>
    <s v="jasonmendez@example.com"/>
    <n v="14"/>
    <s v="M"/>
    <s v="3695 Kenneth Cliffs"/>
    <n v="7817"/>
    <s v="Oxford"/>
    <s v="England"/>
    <s v="Direct"/>
    <s v="Tops &amp; Tees"/>
  </r>
  <r>
    <x v="627"/>
    <n v="32.619998930000001"/>
    <n v="1"/>
    <x v="626"/>
    <x v="626"/>
    <x v="1"/>
    <x v="7"/>
    <x v="3"/>
    <n v="0"/>
    <n v="1"/>
    <n v="32.619998930000001"/>
    <n v="32.619998930000001"/>
    <n v="32.619998930000001"/>
    <x v="1"/>
    <x v="1"/>
    <x v="106"/>
    <s v="Hoover"/>
    <s v="joshuahoover@example.org"/>
    <n v="28"/>
    <s v="M"/>
    <s v="782 Melissa Brooks Suite 799"/>
    <n v="7817"/>
    <s v="Oxford"/>
    <s v="England"/>
    <s v="Twitter"/>
    <s v="Tops &amp; Tees"/>
  </r>
  <r>
    <x v="628"/>
    <n v="33.97000122"/>
    <n v="1"/>
    <x v="627"/>
    <x v="627"/>
    <x v="1"/>
    <x v="10"/>
    <x v="3"/>
    <n v="0"/>
    <n v="1"/>
    <n v="33.97000122"/>
    <n v="33.97000122"/>
    <n v="33.97000122"/>
    <x v="1"/>
    <x v="1"/>
    <x v="236"/>
    <s v="Cook"/>
    <s v="ryancook@example.net"/>
    <n v="19"/>
    <s v="M"/>
    <s v="9651 Williams Curve"/>
    <n v="7800"/>
    <s v="Oxford"/>
    <s v="England"/>
    <s v="Direct"/>
    <s v="Active"/>
  </r>
  <r>
    <x v="629"/>
    <n v="145.98000145"/>
    <n v="3"/>
    <x v="628"/>
    <x v="628"/>
    <x v="3"/>
    <x v="11"/>
    <x v="1"/>
    <n v="5"/>
    <n v="3"/>
    <n v="145.98000145"/>
    <n v="48.660000483333334"/>
    <n v="145.98000145"/>
    <x v="1"/>
    <x v="0"/>
    <x v="277"/>
    <s v="Huber"/>
    <s v="autumnhuber@example.com"/>
    <n v="14"/>
    <s v="F"/>
    <s v="8416 Jessica Glen Suite 077"/>
    <n v="7800"/>
    <s v="Oxford"/>
    <s v="England"/>
    <s v="Google"/>
    <s v="Active"/>
  </r>
  <r>
    <x v="630"/>
    <n v="52.009998320000001"/>
    <n v="2"/>
    <x v="629"/>
    <x v="629"/>
    <x v="1"/>
    <x v="8"/>
    <x v="2"/>
    <n v="0"/>
    <n v="2"/>
    <n v="52.009998320000001"/>
    <n v="26.004999160000001"/>
    <n v="52.009998320000001"/>
    <x v="1"/>
    <x v="1"/>
    <x v="87"/>
    <s v="Martin"/>
    <s v="josephmartin@example.com"/>
    <n v="56"/>
    <s v="M"/>
    <s v="0472 John Street Suite 447"/>
    <n v="7160"/>
    <s v="Oxford"/>
    <s v="England"/>
    <s v="Facebook"/>
    <s v="Active"/>
  </r>
  <r>
    <x v="631"/>
    <n v="26.510000229999999"/>
    <n v="2"/>
    <x v="630"/>
    <x v="630"/>
    <x v="2"/>
    <x v="7"/>
    <x v="3"/>
    <n v="0"/>
    <n v="2"/>
    <n v="26.510000229999999"/>
    <n v="13.255000115"/>
    <n v="26.510000229999999"/>
    <x v="1"/>
    <x v="1"/>
    <x v="31"/>
    <s v="Waters"/>
    <s v="ashleywaters@example.com"/>
    <n v="59"/>
    <s v="F"/>
    <s v="6548 Johnson Mews Apt. 545"/>
    <n v="7160"/>
    <s v="Oxford"/>
    <s v="England"/>
    <s v="Twitter"/>
    <s v="Active"/>
  </r>
  <r>
    <x v="632"/>
    <n v="27.93000031"/>
    <n v="2"/>
    <x v="631"/>
    <x v="631"/>
    <x v="1"/>
    <x v="8"/>
    <x v="2"/>
    <n v="0"/>
    <n v="2"/>
    <n v="27.93000031"/>
    <n v="13.965000155"/>
    <n v="27.93000031"/>
    <x v="1"/>
    <x v="1"/>
    <x v="266"/>
    <s v="Garcia"/>
    <s v="caseygarcia@example.org"/>
    <n v="55"/>
    <s v="M"/>
    <s v="72936 Kimberly Harbor"/>
    <n v="7180"/>
    <s v="Oxford"/>
    <s v="England"/>
    <s v="Twitter"/>
    <s v="Active"/>
  </r>
  <r>
    <x v="633"/>
    <n v="60"/>
    <n v="2"/>
    <x v="632"/>
    <x v="632"/>
    <x v="2"/>
    <x v="11"/>
    <x v="1"/>
    <n v="0"/>
    <n v="2"/>
    <n v="60"/>
    <n v="30"/>
    <n v="60"/>
    <x v="1"/>
    <x v="1"/>
    <x v="39"/>
    <s v="Stewart"/>
    <s v="robertstewart@example.net"/>
    <n v="24"/>
    <s v="M"/>
    <s v="0047 Williams Parkways Apt. 360"/>
    <n v="7180"/>
    <s v="Oxford"/>
    <s v="England"/>
    <s v="Twitter"/>
    <s v="Active"/>
  </r>
  <r>
    <x v="634"/>
    <n v="67.980003359999998"/>
    <n v="2"/>
    <x v="633"/>
    <x v="633"/>
    <x v="1"/>
    <x v="1"/>
    <x v="1"/>
    <n v="0"/>
    <n v="2"/>
    <n v="67.980003359999998"/>
    <n v="33.990001679999999"/>
    <n v="67.980003359999998"/>
    <x v="1"/>
    <x v="1"/>
    <x v="128"/>
    <s v="Morales"/>
    <s v="jennymorales@example.com"/>
    <n v="39"/>
    <s v="F"/>
    <s v="4070 Peter Station Apt. 698"/>
    <n v="7180"/>
    <s v="Oxford"/>
    <s v="England"/>
    <s v="Facebook"/>
    <s v="Swim"/>
  </r>
  <r>
    <x v="635"/>
    <n v="180"/>
    <n v="2"/>
    <x v="634"/>
    <x v="634"/>
    <x v="1"/>
    <x v="3"/>
    <x v="2"/>
    <n v="0"/>
    <n v="2"/>
    <n v="180"/>
    <n v="90"/>
    <n v="180"/>
    <x v="1"/>
    <x v="1"/>
    <x v="162"/>
    <s v="Berry"/>
    <s v="danielleberry@example.com"/>
    <n v="67"/>
    <s v="F"/>
    <s v="6581 Jason Drives Apt. 248"/>
    <n v="7181"/>
    <s v="Oxford"/>
    <s v="England"/>
    <s v="Twitter"/>
    <s v="Swim"/>
  </r>
  <r>
    <x v="636"/>
    <n v="49.990001679999999"/>
    <n v="2"/>
    <x v="635"/>
    <x v="635"/>
    <x v="3"/>
    <x v="0"/>
    <x v="0"/>
    <n v="0"/>
    <n v="2"/>
    <n v="49.990001679999999"/>
    <n v="24.995000839999999"/>
    <n v="49.990001679999999"/>
    <x v="1"/>
    <x v="1"/>
    <x v="80"/>
    <s v="Patton"/>
    <s v="brianpatton@example.org"/>
    <n v="28"/>
    <s v="M"/>
    <s v="4016 Jennifer Port Apt. 054"/>
    <n v="7181"/>
    <s v="Oxford"/>
    <s v="England"/>
    <s v="ReferralSite"/>
    <s v="Swim"/>
  </r>
  <r>
    <x v="637"/>
    <n v="49"/>
    <n v="2"/>
    <x v="636"/>
    <x v="636"/>
    <x v="2"/>
    <x v="8"/>
    <x v="2"/>
    <n v="0"/>
    <n v="2"/>
    <n v="49"/>
    <n v="24.5"/>
    <n v="49"/>
    <x v="1"/>
    <x v="1"/>
    <x v="1"/>
    <s v="Alexander"/>
    <s v="elizabethalexander@example.com"/>
    <n v="16"/>
    <s v="F"/>
    <s v="24948 Russell Summit"/>
    <n v="7013"/>
    <s v="Oxford"/>
    <s v="England"/>
    <s v="Direct"/>
    <s v="Swim"/>
  </r>
  <r>
    <x v="638"/>
    <n v="43.990001679999999"/>
    <n v="2"/>
    <x v="637"/>
    <x v="637"/>
    <x v="2"/>
    <x v="4"/>
    <x v="3"/>
    <n v="0"/>
    <n v="2"/>
    <n v="43.990001679999999"/>
    <n v="21.995000839999999"/>
    <n v="43.990001679999999"/>
    <x v="1"/>
    <x v="1"/>
    <x v="61"/>
    <s v="Campbell"/>
    <s v="bryancampbell@example.org"/>
    <n v="61"/>
    <s v="M"/>
    <s v="1431 Johnson Pine Apt. 143"/>
    <n v="7013"/>
    <s v="Oxford"/>
    <s v="England"/>
    <s v="Google"/>
    <s v="Swim"/>
  </r>
  <r>
    <x v="639"/>
    <n v="10.989999770000001"/>
    <n v="1"/>
    <x v="638"/>
    <x v="638"/>
    <x v="1"/>
    <x v="4"/>
    <x v="3"/>
    <n v="0"/>
    <n v="1"/>
    <n v="10.989999770000001"/>
    <n v="10.989999770000001"/>
    <n v="10.989999770000001"/>
    <x v="1"/>
    <x v="1"/>
    <x v="68"/>
    <s v="Scott"/>
    <s v="tinascott@example.net"/>
    <n v="55"/>
    <s v="F"/>
    <s v="355 Blevins Vista Apt. 394"/>
    <n v="7013"/>
    <s v="Oxford"/>
    <s v="England"/>
    <s v="Google"/>
    <s v="Swim"/>
  </r>
  <r>
    <x v="640"/>
    <n v="42"/>
    <n v="2"/>
    <x v="639"/>
    <x v="639"/>
    <x v="1"/>
    <x v="0"/>
    <x v="0"/>
    <n v="135"/>
    <n v="2"/>
    <n v="42"/>
    <n v="21"/>
    <n v="42"/>
    <x v="1"/>
    <x v="0"/>
    <x v="69"/>
    <s v="Ewing"/>
    <s v="lindaewing@example.org"/>
    <n v="12"/>
    <s v="F"/>
    <s v="046 Ricardo Mews Suite 077"/>
    <n v="7013"/>
    <s v="Oxford"/>
    <s v="England"/>
    <s v="Direct"/>
    <s v="Swim"/>
  </r>
  <r>
    <x v="641"/>
    <n v="38"/>
    <n v="1"/>
    <x v="640"/>
    <x v="640"/>
    <x v="1"/>
    <x v="11"/>
    <x v="1"/>
    <n v="0"/>
    <n v="1"/>
    <n v="38"/>
    <n v="38"/>
    <n v="38"/>
    <x v="1"/>
    <x v="1"/>
    <x v="114"/>
    <s v="Johnson"/>
    <s v="danieljohnson@example.com"/>
    <n v="43"/>
    <s v="M"/>
    <s v="332 Beard Forest"/>
    <n v="7013"/>
    <s v="Oxford"/>
    <s v="England"/>
    <s v="Twitter"/>
    <s v="Swim"/>
  </r>
  <r>
    <x v="642"/>
    <n v="70.949996949999999"/>
    <n v="3"/>
    <x v="641"/>
    <x v="641"/>
    <x v="1"/>
    <x v="2"/>
    <x v="2"/>
    <n v="0"/>
    <n v="3"/>
    <n v="70.949996949999999"/>
    <n v="23.649998983333333"/>
    <n v="70.949996949999999"/>
    <x v="1"/>
    <x v="1"/>
    <x v="93"/>
    <s v="Wu"/>
    <s v="bradleywu@example.com"/>
    <n v="27"/>
    <s v="M"/>
    <s v="0195 Brittney Views Apt. 016"/>
    <n v="7013"/>
    <s v="Oxford"/>
    <s v="England"/>
    <s v="Facebook"/>
    <s v="Swim"/>
  </r>
  <r>
    <x v="643"/>
    <n v="20.870000839999999"/>
    <n v="3"/>
    <x v="642"/>
    <x v="642"/>
    <x v="0"/>
    <x v="1"/>
    <x v="1"/>
    <n v="0"/>
    <n v="3"/>
    <n v="20.870000839999999"/>
    <n v="6.9566669466666662"/>
    <n v="20.870000839999999"/>
    <x v="1"/>
    <x v="1"/>
    <x v="12"/>
    <s v="Gardner"/>
    <s v="cherylgardner@example.org"/>
    <n v="24"/>
    <s v="F"/>
    <s v="1366 Torres Hills"/>
    <n v="7015"/>
    <s v="Oxford"/>
    <s v="England"/>
    <s v="Facebook"/>
    <s v="Swim"/>
  </r>
  <r>
    <x v="644"/>
    <n v="39.450000760000002"/>
    <n v="3"/>
    <x v="643"/>
    <x v="643"/>
    <x v="1"/>
    <x v="3"/>
    <x v="2"/>
    <n v="0"/>
    <n v="3"/>
    <n v="39.450000760000002"/>
    <n v="13.150000253333333"/>
    <n v="39.450000760000002"/>
    <x v="1"/>
    <x v="1"/>
    <x v="278"/>
    <s v="Johnson"/>
    <s v="alyssajohnson@example.net"/>
    <n v="27"/>
    <s v="F"/>
    <s v="81940 Velazquez Terrace Apt. 179"/>
    <n v="7015"/>
    <s v="Oxford"/>
    <s v="England"/>
    <s v="ReferralSite"/>
    <s v="Sweaters"/>
  </r>
  <r>
    <x v="645"/>
    <n v="6.9899997709999999"/>
    <n v="3"/>
    <x v="644"/>
    <x v="644"/>
    <x v="1"/>
    <x v="5"/>
    <x v="0"/>
    <n v="0"/>
    <n v="3"/>
    <n v="6.9899997709999999"/>
    <n v="2.3299999236666666"/>
    <n v="6.9899997709999999"/>
    <x v="1"/>
    <x v="1"/>
    <x v="138"/>
    <s v="Craig"/>
    <s v="jerrycraig@example.net"/>
    <n v="15"/>
    <s v="M"/>
    <s v="80028 Tiffany Tunnel Apt. 645"/>
    <n v="7015"/>
    <s v="Oxford"/>
    <s v="England"/>
    <s v="ReferralSite"/>
    <s v="Tops &amp; Tees"/>
  </r>
  <r>
    <x v="646"/>
    <n v="29.989999770000001"/>
    <n v="3"/>
    <x v="645"/>
    <x v="645"/>
    <x v="2"/>
    <x v="7"/>
    <x v="3"/>
    <n v="0"/>
    <n v="3"/>
    <n v="29.989999770000001"/>
    <n v="9.9966665900000002"/>
    <n v="29.989999770000001"/>
    <x v="1"/>
    <x v="1"/>
    <x v="279"/>
    <s v="Gonzalez"/>
    <s v="vickiegonzalez@example.com"/>
    <n v="17"/>
    <s v="F"/>
    <s v="39264 Carter Hills Suite 310"/>
    <n v="7015"/>
    <s v="Oxford"/>
    <s v="England"/>
    <s v="Twitter"/>
    <s v="Tops &amp; Tees"/>
  </r>
  <r>
    <x v="647"/>
    <n v="11.989999770000001"/>
    <n v="3"/>
    <x v="646"/>
    <x v="646"/>
    <x v="1"/>
    <x v="7"/>
    <x v="3"/>
    <n v="0"/>
    <n v="3"/>
    <n v="11.989999770000001"/>
    <n v="3.9966665900000002"/>
    <n v="11.989999770000001"/>
    <x v="1"/>
    <x v="1"/>
    <x v="106"/>
    <s v="Mooney"/>
    <s v="joshuamooney@example.com"/>
    <n v="15"/>
    <s v="M"/>
    <s v="77974 Nolan Corners Apt. 710"/>
    <n v="7015"/>
    <s v="Oxford"/>
    <s v="England"/>
    <s v="ReferralSite"/>
    <s v="Tops &amp; Tees"/>
  </r>
  <r>
    <x v="648"/>
    <n v="55"/>
    <n v="3"/>
    <x v="647"/>
    <x v="647"/>
    <x v="1"/>
    <x v="4"/>
    <x v="3"/>
    <n v="0"/>
    <n v="3"/>
    <n v="55"/>
    <n v="18.333333333333332"/>
    <n v="55"/>
    <x v="1"/>
    <x v="1"/>
    <x v="68"/>
    <s v="Harris"/>
    <s v="tinaharris@example.org"/>
    <n v="64"/>
    <s v="F"/>
    <s v="17408 Roberts Meadow Suite 386"/>
    <n v="7011"/>
    <s v="Oxford"/>
    <s v="England"/>
    <s v="Facebook"/>
    <s v="Tops &amp; Tees"/>
  </r>
  <r>
    <x v="649"/>
    <n v="309"/>
    <n v="2"/>
    <x v="648"/>
    <x v="648"/>
    <x v="0"/>
    <x v="2"/>
    <x v="2"/>
    <n v="5"/>
    <n v="2"/>
    <n v="309"/>
    <n v="154.5"/>
    <n v="309"/>
    <x v="0"/>
    <x v="0"/>
    <x v="108"/>
    <s v="Williams"/>
    <s v="jeffreywilliams@example.com"/>
    <n v="36"/>
    <s v="M"/>
    <s v="78812 Jay Burg Apt. 583"/>
    <n v="35811"/>
    <s v="Glasgow"/>
    <s v="Scotland"/>
    <s v="Twitter"/>
    <s v="Tops &amp; Tees"/>
  </r>
  <r>
    <x v="650"/>
    <n v="40.349998470000003"/>
    <n v="1"/>
    <x v="649"/>
    <x v="649"/>
    <x v="1"/>
    <x v="3"/>
    <x v="2"/>
    <n v="0"/>
    <n v="1"/>
    <n v="40.349998470000003"/>
    <n v="40.349998470000003"/>
    <n v="40.349998470000003"/>
    <x v="1"/>
    <x v="1"/>
    <x v="15"/>
    <s v="Gray"/>
    <s v="amandagray@example.net"/>
    <n v="64"/>
    <s v="F"/>
    <s v="100 Myers Passage Apt. 416"/>
    <n v="35811"/>
    <s v="Glasgow"/>
    <s v="Scotland"/>
    <s v="Direct"/>
    <s v="Sweaters"/>
  </r>
  <r>
    <x v="651"/>
    <n v="36.990001679999999"/>
    <n v="1"/>
    <x v="650"/>
    <x v="650"/>
    <x v="1"/>
    <x v="8"/>
    <x v="2"/>
    <n v="0"/>
    <n v="1"/>
    <n v="36.990001679999999"/>
    <n v="36.990001679999999"/>
    <n v="36.990001679999999"/>
    <x v="1"/>
    <x v="1"/>
    <x v="109"/>
    <s v="Morales"/>
    <s v="sherrimorales@example.org"/>
    <n v="16"/>
    <s v="F"/>
    <s v="44572 Gray Turnpike"/>
    <n v="35803"/>
    <s v="Glasgow"/>
    <s v="Scotland"/>
    <s v="ReferralSite"/>
    <s v="Sweaters"/>
  </r>
  <r>
    <x v="652"/>
    <n v="57.5"/>
    <n v="5"/>
    <x v="651"/>
    <x v="651"/>
    <x v="0"/>
    <x v="6"/>
    <x v="1"/>
    <n v="93"/>
    <n v="5"/>
    <n v="57.5"/>
    <n v="11.5"/>
    <n v="57.5"/>
    <x v="1"/>
    <x v="0"/>
    <x v="110"/>
    <s v="Brown"/>
    <s v="shannonbrown@example.com"/>
    <n v="20"/>
    <s v="F"/>
    <s v="08020 Carla Road Suite 494"/>
    <n v="35803"/>
    <s v="Glasgow"/>
    <s v="Scotland"/>
    <s v="Twitter"/>
    <s v="Fashion Hoodies &amp; Sweatshirts"/>
  </r>
  <r>
    <x v="653"/>
    <n v="153.72000122"/>
    <n v="6"/>
    <x v="652"/>
    <x v="652"/>
    <x v="0"/>
    <x v="11"/>
    <x v="1"/>
    <n v="92"/>
    <n v="6"/>
    <n v="153.72000122"/>
    <n v="25.620000203333333"/>
    <n v="153.72000122"/>
    <x v="0"/>
    <x v="0"/>
    <x v="111"/>
    <s v="Mendez"/>
    <s v="oliviamendez@example.com"/>
    <n v="20"/>
    <s v="F"/>
    <s v="701 Howard Grove"/>
    <n v="35801"/>
    <s v="Glasgow"/>
    <s v="Scotland"/>
    <s v="ReferralSite"/>
    <s v="Fashion Hoodies &amp; Sweatshir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I2:J13" firstHeaderRow="1" firstDataRow="1" firstDataCol="1"/>
  <pivotFields count="30">
    <pivotField showAll="0"/>
    <pivotField numFmtId="165"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numFmtId="1" showAll="0" defaultSubtotal="0">
      <items count="4">
        <item x="3"/>
        <item x="2"/>
        <item x="1"/>
        <item x="0"/>
      </items>
    </pivotField>
    <pivotField showAll="0" defaultSubtotal="0">
      <items count="12">
        <item x="1"/>
        <item x="6"/>
        <item x="11"/>
        <item x="4"/>
        <item x="7"/>
        <item x="10"/>
        <item x="0"/>
        <item x="5"/>
        <item x="9"/>
        <item x="8"/>
        <item x="3"/>
        <item x="2"/>
      </items>
    </pivotField>
    <pivotField showAll="0" defaultSubtotal="0">
      <items count="4">
        <item x="1"/>
        <item x="3"/>
        <item x="0"/>
        <item x="2"/>
      </items>
    </pivotField>
    <pivotField numFmtId="1" showAll="0"/>
    <pivotField dataField="1" showAll="0"/>
    <pivotField numFmtId="165" showAll="0"/>
    <pivotField numFmtId="165" showAll="0"/>
    <pivotField numFmtId="165" showAll="0"/>
    <pivotField showAll="0" defaultSubtotal="0">
      <items count="2">
        <item sd="0" x="0"/>
        <item sd="0" x="1"/>
      </items>
    </pivotField>
    <pivotField showAll="0" defaultSubtotal="0">
      <items count="2">
        <item sd="0" x="1"/>
        <item sd="0" x="0"/>
      </items>
    </pivotField>
    <pivotField axis="axisRow" showAll="0" measureFilter="1" sortType="ascending">
      <items count="281">
        <item x="264"/>
        <item x="251"/>
        <item x="81"/>
        <item x="275"/>
        <item x="46"/>
        <item x="107"/>
        <item x="279"/>
        <item x="98"/>
        <item x="197"/>
        <item x="247"/>
        <item x="222"/>
        <item x="147"/>
        <item x="13"/>
        <item x="189"/>
        <item x="195"/>
        <item x="103"/>
        <item x="68"/>
        <item x="0"/>
        <item x="245"/>
        <item x="84"/>
        <item x="160"/>
        <item x="211"/>
        <item x="166"/>
        <item x="129"/>
        <item x="135"/>
        <item x="196"/>
        <item x="51"/>
        <item x="58"/>
        <item x="204"/>
        <item x="91"/>
        <item x="28"/>
        <item x="50"/>
        <item x="273"/>
        <item x="246"/>
        <item x="267"/>
        <item x="109"/>
        <item x="150"/>
        <item x="38"/>
        <item x="30"/>
        <item x="110"/>
        <item x="261"/>
        <item x="132"/>
        <item x="53"/>
        <item x="65"/>
        <item x="105"/>
        <item x="163"/>
        <item x="78"/>
        <item x="236"/>
        <item x="19"/>
        <item x="41"/>
        <item x="185"/>
        <item x="45"/>
        <item x="39"/>
        <item x="193"/>
        <item x="29"/>
        <item x="27"/>
        <item x="167"/>
        <item x="56"/>
        <item x="244"/>
        <item x="191"/>
        <item x="214"/>
        <item x="14"/>
        <item x="57"/>
        <item x="225"/>
        <item x="26"/>
        <item x="70"/>
        <item x="118"/>
        <item x="174"/>
        <item x="120"/>
        <item x="230"/>
        <item x="111"/>
        <item x="133"/>
        <item x="199"/>
        <item x="260"/>
        <item x="237"/>
        <item x="4"/>
        <item x="23"/>
        <item x="144"/>
        <item x="74"/>
        <item x="90"/>
        <item x="99"/>
        <item x="63"/>
        <item x="85"/>
        <item x="16"/>
        <item x="226"/>
        <item x="170"/>
        <item x="92"/>
        <item x="182"/>
        <item x="86"/>
        <item x="143"/>
        <item x="52"/>
        <item x="77"/>
        <item x="148"/>
        <item x="262"/>
        <item x="269"/>
        <item x="181"/>
        <item x="33"/>
        <item x="142"/>
        <item x="231"/>
        <item x="157"/>
        <item x="209"/>
        <item x="158"/>
        <item x="69"/>
        <item x="239"/>
        <item x="134"/>
        <item x="180"/>
        <item x="219"/>
        <item x="115"/>
        <item x="220"/>
        <item x="48"/>
        <item x="207"/>
        <item x="97"/>
        <item x="10"/>
        <item x="265"/>
        <item x="37"/>
        <item x="71"/>
        <item x="119"/>
        <item x="232"/>
        <item x="6"/>
        <item x="165"/>
        <item x="233"/>
        <item x="206"/>
        <item x="227"/>
        <item x="202"/>
        <item x="259"/>
        <item x="140"/>
        <item x="198"/>
        <item x="82"/>
        <item x="17"/>
        <item x="83"/>
        <item x="102"/>
        <item x="11"/>
        <item x="252"/>
        <item x="106"/>
        <item x="87"/>
        <item x="153"/>
        <item x="183"/>
        <item x="156"/>
        <item x="18"/>
        <item x="49"/>
        <item x="172"/>
        <item x="178"/>
        <item x="7"/>
        <item x="213"/>
        <item x="121"/>
        <item x="3"/>
        <item x="208"/>
        <item x="35"/>
        <item x="43"/>
        <item x="138"/>
        <item x="154"/>
        <item x="21"/>
        <item x="141"/>
        <item x="128"/>
        <item x="76"/>
        <item x="179"/>
        <item x="108"/>
        <item x="124"/>
        <item x="171"/>
        <item x="187"/>
        <item x="248"/>
        <item x="149"/>
        <item x="72"/>
        <item x="88"/>
        <item x="234"/>
        <item x="40"/>
        <item x="95"/>
        <item x="255"/>
        <item x="177"/>
        <item x="8"/>
        <item x="168"/>
        <item x="200"/>
        <item x="173"/>
        <item x="221"/>
        <item x="217"/>
        <item x="146"/>
        <item x="276"/>
        <item x="123"/>
        <item x="59"/>
        <item x="270"/>
        <item x="229"/>
        <item x="112"/>
        <item x="238"/>
        <item x="241"/>
        <item x="188"/>
        <item x="44"/>
        <item x="67"/>
        <item x="190"/>
        <item x="175"/>
        <item x="272"/>
        <item x="122"/>
        <item x="145"/>
        <item x="212"/>
        <item x="60"/>
        <item x="253"/>
        <item x="1"/>
        <item x="268"/>
        <item x="228"/>
        <item x="249"/>
        <item x="164"/>
        <item x="176"/>
        <item x="258"/>
        <item x="55"/>
        <item x="94"/>
        <item x="169"/>
        <item x="274"/>
        <item x="116"/>
        <item x="75"/>
        <item x="131"/>
        <item x="243"/>
        <item x="79"/>
        <item x="113"/>
        <item x="224"/>
        <item x="216"/>
        <item x="9"/>
        <item x="151"/>
        <item x="184"/>
        <item x="256"/>
        <item x="162"/>
        <item x="114"/>
        <item x="235"/>
        <item x="152"/>
        <item x="254"/>
        <item x="263"/>
        <item x="210"/>
        <item x="126"/>
        <item x="2"/>
        <item x="54"/>
        <item x="242"/>
        <item x="215"/>
        <item x="117"/>
        <item x="12"/>
        <item x="159"/>
        <item x="218"/>
        <item x="203"/>
        <item x="201"/>
        <item x="266"/>
        <item x="192"/>
        <item x="64"/>
        <item x="223"/>
        <item x="42"/>
        <item x="61"/>
        <item x="125"/>
        <item x="257"/>
        <item x="89"/>
        <item x="80"/>
        <item x="100"/>
        <item x="36"/>
        <item x="240"/>
        <item x="161"/>
        <item x="93"/>
        <item x="250"/>
        <item x="205"/>
        <item x="186"/>
        <item x="139"/>
        <item x="73"/>
        <item x="24"/>
        <item x="104"/>
        <item x="277"/>
        <item x="271"/>
        <item x="31"/>
        <item x="136"/>
        <item x="101"/>
        <item x="137"/>
        <item x="25"/>
        <item x="47"/>
        <item x="20"/>
        <item x="5"/>
        <item x="127"/>
        <item x="66"/>
        <item x="15"/>
        <item x="278"/>
        <item x="22"/>
        <item x="34"/>
        <item x="32"/>
        <item x="130"/>
        <item x="96"/>
        <item x="194"/>
        <item x="155"/>
        <item x="6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6">
        <item x="0"/>
        <item sd="0" x="1"/>
        <item sd="0" x="2"/>
        <item sd="0" x="3"/>
        <item sd="0" x="4"/>
        <item x="5"/>
      </items>
    </pivotField>
    <pivotField showAll="0" defaultSubtotal="0">
      <items count="6">
        <item x="0"/>
        <item x="1"/>
        <item x="2"/>
        <item x="3"/>
        <item x="4"/>
        <item x="5"/>
      </items>
    </pivotField>
    <pivotField showAll="0" defaultSubtotal="0">
      <items count="6">
        <item x="0"/>
        <item x="1"/>
        <item x="2"/>
        <item x="3"/>
        <item sd="0" x="4"/>
        <item x="5"/>
      </items>
    </pivotField>
  </pivotFields>
  <rowFields count="1">
    <field x="15"/>
  </rowFields>
  <rowItems count="11">
    <i>
      <x v="112"/>
    </i>
    <i>
      <x v="134"/>
    </i>
    <i>
      <x v="88"/>
    </i>
    <i>
      <x v="219"/>
    </i>
    <i>
      <x v="91"/>
    </i>
    <i>
      <x v="139"/>
    </i>
    <i>
      <x v="163"/>
    </i>
    <i>
      <x v="81"/>
    </i>
    <i>
      <x v="147"/>
    </i>
    <i>
      <x v="52"/>
    </i>
    <i t="grand">
      <x/>
    </i>
  </rowItems>
  <colItems count="1">
    <i/>
  </colItems>
  <dataFields count="1">
    <dataField name="Sum of ORDER FREQUENCY" fld="9" baseField="0" baseItem="0"/>
  </dataFields>
  <chartFormats count="2">
    <chartFormat chart="22" format="3"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E2:F5" firstHeaderRow="1" firstDataRow="1" firstDataCol="1"/>
  <pivotFields count="30">
    <pivotField dataField="1" showAll="0"/>
    <pivotField numFmtId="165" showAll="0"/>
    <pivotField showAll="0"/>
    <pivotField axis="axisRow"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numFmtId="1" showAll="0" defaultSubtotal="0">
      <items count="4">
        <item x="3"/>
        <item x="2"/>
        <item x="1"/>
        <item x="0"/>
      </items>
    </pivotField>
    <pivotField showAll="0" defaultSubtotal="0">
      <items count="12">
        <item x="1"/>
        <item x="6"/>
        <item x="11"/>
        <item x="4"/>
        <item x="7"/>
        <item x="10"/>
        <item x="0"/>
        <item x="5"/>
        <item x="9"/>
        <item x="8"/>
        <item x="3"/>
        <item x="2"/>
      </items>
    </pivotField>
    <pivotField showAll="0" defaultSubtotal="0">
      <items count="4">
        <item x="1"/>
        <item x="3"/>
        <item x="0"/>
        <item x="2"/>
      </items>
    </pivotField>
    <pivotField numFmtId="1" showAll="0"/>
    <pivotField showAll="0"/>
    <pivotField numFmtId="165" showAll="0"/>
    <pivotField numFmtId="165" showAll="0"/>
    <pivotField numFmtId="165" showAll="0"/>
    <pivotField showAll="0" defaultSubtotal="0">
      <items count="2">
        <item sd="0" x="0"/>
        <item sd="0" x="1"/>
      </items>
    </pivotField>
    <pivotField axis="axisRow" showAll="0" defaultSubtotal="0">
      <items count="2">
        <item sd="0" x="1"/>
        <item sd="0" x="0"/>
      </items>
    </pivotField>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6">
        <item x="0"/>
        <item sd="0" x="1"/>
        <item sd="0" x="2"/>
        <item sd="0" x="3"/>
        <item sd="0" x="4"/>
        <item x="5"/>
      </items>
    </pivotField>
    <pivotField axis="axisRow" showAll="0" defaultSubtotal="0">
      <items count="6">
        <item x="0"/>
        <item x="1"/>
        <item x="2"/>
        <item x="3"/>
        <item x="4"/>
        <item x="5"/>
      </items>
    </pivotField>
    <pivotField axis="axisRow" showAll="0" defaultSubtotal="0">
      <items count="6">
        <item x="0"/>
        <item x="1"/>
        <item x="2"/>
        <item x="3"/>
        <item sd="0" x="4"/>
        <item x="5"/>
      </items>
    </pivotField>
  </pivotFields>
  <rowFields count="4">
    <field x="14"/>
    <field x="29"/>
    <field x="28"/>
    <field x="3"/>
  </rowFields>
  <rowItems count="3">
    <i>
      <x/>
    </i>
    <i>
      <x v="1"/>
    </i>
    <i t="grand">
      <x/>
    </i>
  </rowItems>
  <colItems count="1">
    <i/>
  </colItems>
  <dataFields count="1">
    <dataField name="Count of CUSTOMER_ID" fld="0" subtotal="count" baseField="10"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7" firstHeaderRow="1" firstDataRow="1" firstDataCol="1"/>
  <pivotFields count="30">
    <pivotField dataField="1" showAll="0"/>
    <pivotField numFmtId="165" showAll="0"/>
    <pivotField showAll="0"/>
    <pivotField numFmtId="164" showAll="0">
      <items count="15">
        <item x="0"/>
        <item x="1"/>
        <item x="2"/>
        <item x="3"/>
        <item x="4"/>
        <item x="5"/>
        <item x="6"/>
        <item x="7"/>
        <item x="8"/>
        <item x="9"/>
        <item x="10"/>
        <item x="11"/>
        <item x="12"/>
        <item x="13"/>
        <item t="default"/>
      </items>
    </pivotField>
    <pivotField axis="axisRow" numFmtId="164" showAll="0">
      <items count="15">
        <item x="0"/>
        <item x="1"/>
        <item x="2"/>
        <item x="3"/>
        <item x="4"/>
        <item x="5"/>
        <item x="6"/>
        <item x="7"/>
        <item x="8"/>
        <item x="9"/>
        <item x="10"/>
        <item x="11"/>
        <item x="12"/>
        <item x="13"/>
        <item t="default"/>
      </items>
    </pivotField>
    <pivotField numFmtId="1" showAll="0" defaultSubtotal="0">
      <items count="4">
        <item x="3"/>
        <item x="2"/>
        <item x="1"/>
        <item x="0"/>
      </items>
    </pivotField>
    <pivotField showAll="0" defaultSubtotal="0">
      <items count="12">
        <item x="1"/>
        <item x="6"/>
        <item x="11"/>
        <item x="4"/>
        <item x="7"/>
        <item x="10"/>
        <item x="0"/>
        <item x="5"/>
        <item x="9"/>
        <item x="8"/>
        <item x="3"/>
        <item x="2"/>
      </items>
    </pivotField>
    <pivotField showAll="0" defaultSubtotal="0">
      <items count="4">
        <item x="1"/>
        <item x="3"/>
        <item x="0"/>
        <item x="2"/>
      </items>
    </pivotField>
    <pivotField numFmtId="1" showAll="0"/>
    <pivotField showAll="0"/>
    <pivotField numFmtId="165" showAll="0"/>
    <pivotField numFmtId="165" showAll="0"/>
    <pivotField numFmtId="165" showAll="0"/>
    <pivotField axis="axisRow" showAll="0" defaultSubtotal="0">
      <items count="2">
        <item x="0"/>
        <item sd="0" x="1"/>
      </items>
    </pivotField>
    <pivotField showAll="0" defaultSubtota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x="0"/>
        <item x="1"/>
        <item x="2"/>
        <item x="3"/>
        <item x="4"/>
        <item x="5"/>
      </items>
    </pivotField>
    <pivotField axis="axisRow" showAll="0" defaultSubtotal="0">
      <items count="6">
        <item x="0"/>
        <item sd="0" x="1"/>
        <item sd="0" x="2"/>
        <item sd="0" x="3"/>
        <item sd="0" x="4"/>
        <item x="5"/>
      </items>
    </pivotField>
    <pivotField showAll="0" defaultSubtotal="0">
      <items count="6">
        <item x="0"/>
        <item x="1"/>
        <item x="2"/>
        <item x="3"/>
        <item x="4"/>
        <item x="5"/>
      </items>
    </pivotField>
    <pivotField showAll="0" defaultSubtotal="0">
      <items count="6">
        <item x="0"/>
        <item x="1"/>
        <item x="2"/>
        <item x="3"/>
        <item x="4"/>
        <item x="5"/>
      </items>
    </pivotField>
  </pivotFields>
  <rowFields count="4">
    <field x="13"/>
    <field x="27"/>
    <field x="26"/>
    <field x="4"/>
  </rowFields>
  <rowItems count="4">
    <i>
      <x/>
    </i>
    <i r="1">
      <x v="4"/>
    </i>
    <i>
      <x v="1"/>
    </i>
    <i t="grand">
      <x/>
    </i>
  </rowItems>
  <colItems count="1">
    <i/>
  </colItems>
  <dataFields count="1">
    <dataField name="Count of CUSTOMER_ID" fld="0" subtotal="count" baseField="1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2">
  <location ref="Q1:R11" firstHeaderRow="1" firstDataRow="1" firstDataCol="1"/>
  <pivotFields count="30">
    <pivotField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numFmtId="165"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numFmtId="1" showAll="0" defaultSubtotal="0">
      <items count="4">
        <item x="3"/>
        <item x="2"/>
        <item x="1"/>
        <item x="0"/>
      </items>
    </pivotField>
    <pivotField showAll="0" defaultSubtotal="0">
      <items count="12">
        <item x="1"/>
        <item x="6"/>
        <item x="11"/>
        <item x="4"/>
        <item x="7"/>
        <item x="10"/>
        <item x="0"/>
        <item x="5"/>
        <item x="9"/>
        <item x="8"/>
        <item x="3"/>
        <item x="2"/>
      </items>
    </pivotField>
    <pivotField showAll="0" defaultSubtotal="0">
      <items count="4">
        <item x="1"/>
        <item x="3"/>
        <item x="0"/>
        <item x="2"/>
      </items>
    </pivotField>
    <pivotField numFmtId="1" showAll="0"/>
    <pivotField showAll="0"/>
    <pivotField numFmtId="165" showAll="0"/>
    <pivotField numFmtId="165" showAll="0"/>
    <pivotField dataField="1" numFmtId="165" showAll="0"/>
    <pivotField showAll="0" defaultSubtotal="0">
      <items count="2">
        <item sd="0" x="0"/>
        <item sd="0" x="1"/>
      </items>
    </pivotField>
    <pivotField showAll="0" defaultSubtotal="0">
      <items count="2">
        <item sd="0" x="1"/>
        <item sd="0" x="0"/>
      </items>
    </pivotField>
    <pivotField axis="axisRow" showAll="0" measureFilter="1" sortType="ascending">
      <items count="281">
        <item x="264"/>
        <item x="251"/>
        <item x="81"/>
        <item x="275"/>
        <item x="46"/>
        <item x="107"/>
        <item x="279"/>
        <item x="98"/>
        <item x="197"/>
        <item x="247"/>
        <item x="222"/>
        <item x="147"/>
        <item x="13"/>
        <item x="189"/>
        <item x="195"/>
        <item x="103"/>
        <item x="68"/>
        <item x="0"/>
        <item x="245"/>
        <item x="84"/>
        <item x="160"/>
        <item x="211"/>
        <item x="166"/>
        <item x="129"/>
        <item x="135"/>
        <item x="196"/>
        <item x="51"/>
        <item x="58"/>
        <item x="204"/>
        <item x="91"/>
        <item x="28"/>
        <item x="50"/>
        <item x="273"/>
        <item x="246"/>
        <item x="267"/>
        <item x="109"/>
        <item x="150"/>
        <item x="38"/>
        <item x="30"/>
        <item x="110"/>
        <item x="261"/>
        <item x="132"/>
        <item x="53"/>
        <item x="65"/>
        <item x="105"/>
        <item x="163"/>
        <item x="78"/>
        <item x="236"/>
        <item x="19"/>
        <item x="41"/>
        <item x="185"/>
        <item x="45"/>
        <item x="39"/>
        <item x="193"/>
        <item x="29"/>
        <item x="27"/>
        <item x="167"/>
        <item x="56"/>
        <item x="244"/>
        <item x="191"/>
        <item x="214"/>
        <item x="14"/>
        <item x="57"/>
        <item x="225"/>
        <item x="26"/>
        <item x="70"/>
        <item x="118"/>
        <item x="174"/>
        <item x="120"/>
        <item x="230"/>
        <item x="111"/>
        <item x="133"/>
        <item x="199"/>
        <item x="260"/>
        <item x="237"/>
        <item x="4"/>
        <item x="23"/>
        <item x="144"/>
        <item x="74"/>
        <item x="90"/>
        <item x="99"/>
        <item x="63"/>
        <item x="85"/>
        <item x="16"/>
        <item x="226"/>
        <item x="170"/>
        <item x="92"/>
        <item x="182"/>
        <item x="86"/>
        <item x="143"/>
        <item x="52"/>
        <item x="77"/>
        <item x="148"/>
        <item x="262"/>
        <item x="269"/>
        <item x="181"/>
        <item x="33"/>
        <item x="142"/>
        <item x="231"/>
        <item x="157"/>
        <item x="209"/>
        <item x="158"/>
        <item x="69"/>
        <item x="239"/>
        <item x="134"/>
        <item x="180"/>
        <item x="219"/>
        <item x="115"/>
        <item x="220"/>
        <item x="48"/>
        <item x="207"/>
        <item x="97"/>
        <item x="10"/>
        <item x="265"/>
        <item x="37"/>
        <item x="71"/>
        <item x="119"/>
        <item x="232"/>
        <item x="6"/>
        <item x="165"/>
        <item x="233"/>
        <item x="206"/>
        <item x="227"/>
        <item x="202"/>
        <item x="259"/>
        <item x="140"/>
        <item x="198"/>
        <item x="82"/>
        <item x="17"/>
        <item x="83"/>
        <item x="102"/>
        <item x="11"/>
        <item x="252"/>
        <item x="106"/>
        <item x="87"/>
        <item x="153"/>
        <item x="183"/>
        <item x="156"/>
        <item x="18"/>
        <item x="49"/>
        <item x="172"/>
        <item x="178"/>
        <item x="7"/>
        <item x="213"/>
        <item x="121"/>
        <item x="3"/>
        <item x="208"/>
        <item x="35"/>
        <item x="43"/>
        <item x="138"/>
        <item x="154"/>
        <item x="21"/>
        <item x="141"/>
        <item x="128"/>
        <item x="76"/>
        <item x="179"/>
        <item x="108"/>
        <item x="124"/>
        <item x="171"/>
        <item x="187"/>
        <item x="248"/>
        <item x="149"/>
        <item x="72"/>
        <item x="88"/>
        <item x="234"/>
        <item x="40"/>
        <item x="95"/>
        <item x="255"/>
        <item x="177"/>
        <item x="8"/>
        <item x="168"/>
        <item x="200"/>
        <item x="173"/>
        <item x="221"/>
        <item x="217"/>
        <item x="146"/>
        <item x="276"/>
        <item x="123"/>
        <item x="59"/>
        <item x="270"/>
        <item x="229"/>
        <item x="112"/>
        <item x="238"/>
        <item x="241"/>
        <item x="188"/>
        <item x="44"/>
        <item x="67"/>
        <item x="190"/>
        <item x="175"/>
        <item x="272"/>
        <item x="122"/>
        <item x="145"/>
        <item x="212"/>
        <item x="60"/>
        <item x="253"/>
        <item x="1"/>
        <item x="268"/>
        <item x="228"/>
        <item x="249"/>
        <item x="164"/>
        <item x="176"/>
        <item x="258"/>
        <item x="55"/>
        <item x="94"/>
        <item x="169"/>
        <item x="274"/>
        <item x="116"/>
        <item x="75"/>
        <item x="131"/>
        <item x="243"/>
        <item x="79"/>
        <item x="113"/>
        <item x="224"/>
        <item x="216"/>
        <item x="9"/>
        <item x="151"/>
        <item x="184"/>
        <item x="256"/>
        <item x="162"/>
        <item x="114"/>
        <item x="235"/>
        <item x="152"/>
        <item x="254"/>
        <item x="263"/>
        <item x="210"/>
        <item x="126"/>
        <item x="2"/>
        <item x="54"/>
        <item x="242"/>
        <item x="215"/>
        <item x="117"/>
        <item x="12"/>
        <item x="159"/>
        <item x="218"/>
        <item x="203"/>
        <item x="201"/>
        <item x="266"/>
        <item x="192"/>
        <item x="64"/>
        <item x="223"/>
        <item x="42"/>
        <item x="61"/>
        <item x="125"/>
        <item x="257"/>
        <item x="89"/>
        <item x="80"/>
        <item x="100"/>
        <item x="36"/>
        <item x="240"/>
        <item x="161"/>
        <item x="93"/>
        <item x="250"/>
        <item x="205"/>
        <item x="186"/>
        <item x="139"/>
        <item x="73"/>
        <item x="24"/>
        <item x="104"/>
        <item x="277"/>
        <item x="271"/>
        <item x="31"/>
        <item x="136"/>
        <item x="101"/>
        <item x="137"/>
        <item x="25"/>
        <item x="47"/>
        <item x="20"/>
        <item x="5"/>
        <item x="127"/>
        <item x="66"/>
        <item x="15"/>
        <item x="278"/>
        <item x="22"/>
        <item x="34"/>
        <item x="32"/>
        <item x="130"/>
        <item x="96"/>
        <item x="194"/>
        <item x="155"/>
        <item x="6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6">
        <item x="0"/>
        <item sd="0" x="1"/>
        <item sd="0" x="2"/>
        <item sd="0" x="3"/>
        <item sd="0" x="4"/>
        <item x="5"/>
      </items>
    </pivotField>
    <pivotField showAll="0" defaultSubtotal="0">
      <items count="6">
        <item x="0"/>
        <item x="1"/>
        <item x="2"/>
        <item x="3"/>
        <item x="4"/>
        <item x="5"/>
      </items>
    </pivotField>
    <pivotField showAll="0" defaultSubtotal="0">
      <items count="6">
        <item x="0"/>
        <item x="1"/>
        <item x="2"/>
        <item x="3"/>
        <item sd="0" x="4"/>
        <item x="5"/>
      </items>
    </pivotField>
  </pivotFields>
  <rowFields count="1">
    <field x="15"/>
  </rowFields>
  <rowItems count="10">
    <i>
      <x v="139"/>
    </i>
    <i>
      <x v="250"/>
    </i>
    <i>
      <x v="81"/>
    </i>
    <i>
      <x v="175"/>
    </i>
    <i>
      <x v="42"/>
    </i>
    <i>
      <x v="232"/>
    </i>
    <i>
      <x v="114"/>
    </i>
    <i>
      <x v="147"/>
    </i>
    <i>
      <x v="52"/>
    </i>
    <i>
      <x v="185"/>
    </i>
  </rowItems>
  <colItems count="1">
    <i/>
  </colItems>
  <dataFields count="1">
    <dataField name="Sum of CUSTOMER LIFETIME VALUE" fld="12" baseField="0" baseItem="0" numFmtId="165"/>
  </dataFields>
  <formats count="1">
    <format dxfId="0">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0">
  <location ref="M1:N11" firstHeaderRow="1" firstDataRow="1" firstDataCol="1"/>
  <pivotFields count="30">
    <pivotField showAll="0" measureFilter="1" sortType="ascending">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autoSortScope>
        <pivotArea dataOnly="0" outline="0" fieldPosition="0">
          <references count="1">
            <reference field="4294967294" count="1" selected="0">
              <x v="0"/>
            </reference>
          </references>
        </pivotArea>
      </autoSortScope>
    </pivotField>
    <pivotField numFmtId="165"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numFmtId="1" showAll="0" defaultSubtotal="0">
      <items count="4">
        <item x="3"/>
        <item x="2"/>
        <item x="1"/>
        <item x="0"/>
      </items>
    </pivotField>
    <pivotField showAll="0" defaultSubtotal="0">
      <items count="12">
        <item x="1"/>
        <item x="6"/>
        <item x="11"/>
        <item x="4"/>
        <item x="7"/>
        <item x="10"/>
        <item x="0"/>
        <item x="5"/>
        <item x="9"/>
        <item x="8"/>
        <item x="3"/>
        <item x="2"/>
      </items>
    </pivotField>
    <pivotField showAll="0" defaultSubtotal="0">
      <items count="4">
        <item x="1"/>
        <item x="3"/>
        <item x="0"/>
        <item x="2"/>
      </items>
    </pivotField>
    <pivotField numFmtId="1" showAll="0"/>
    <pivotField showAll="0"/>
    <pivotField numFmtId="165" showAll="0"/>
    <pivotField dataField="1" numFmtId="165" showAll="0"/>
    <pivotField numFmtId="165" showAll="0"/>
    <pivotField showAll="0" defaultSubtotal="0">
      <items count="2">
        <item sd="0" x="0"/>
        <item sd="0" x="1"/>
      </items>
    </pivotField>
    <pivotField showAll="0" defaultSubtotal="0">
      <items count="2">
        <item sd="0" x="1"/>
        <item sd="0" x="0"/>
      </items>
    </pivotField>
    <pivotField axis="axisRow" showAll="0" measureFilter="1" sortType="ascending">
      <items count="281">
        <item x="264"/>
        <item x="251"/>
        <item x="81"/>
        <item x="275"/>
        <item x="46"/>
        <item x="107"/>
        <item x="279"/>
        <item x="98"/>
        <item x="197"/>
        <item x="247"/>
        <item x="222"/>
        <item x="147"/>
        <item x="13"/>
        <item x="189"/>
        <item x="195"/>
        <item x="103"/>
        <item x="68"/>
        <item x="0"/>
        <item x="245"/>
        <item x="84"/>
        <item x="160"/>
        <item x="211"/>
        <item x="166"/>
        <item x="129"/>
        <item x="135"/>
        <item x="196"/>
        <item x="51"/>
        <item x="58"/>
        <item x="204"/>
        <item x="91"/>
        <item x="28"/>
        <item x="50"/>
        <item x="273"/>
        <item x="246"/>
        <item x="267"/>
        <item x="109"/>
        <item x="150"/>
        <item x="38"/>
        <item x="30"/>
        <item x="110"/>
        <item x="261"/>
        <item x="132"/>
        <item x="53"/>
        <item x="65"/>
        <item x="105"/>
        <item x="163"/>
        <item x="78"/>
        <item x="236"/>
        <item x="19"/>
        <item x="41"/>
        <item x="185"/>
        <item x="45"/>
        <item x="39"/>
        <item x="193"/>
        <item x="29"/>
        <item x="27"/>
        <item x="167"/>
        <item x="56"/>
        <item x="244"/>
        <item x="191"/>
        <item x="214"/>
        <item x="14"/>
        <item x="57"/>
        <item x="225"/>
        <item x="26"/>
        <item x="70"/>
        <item x="118"/>
        <item x="174"/>
        <item x="120"/>
        <item x="230"/>
        <item x="111"/>
        <item x="133"/>
        <item x="199"/>
        <item x="260"/>
        <item x="237"/>
        <item x="4"/>
        <item x="23"/>
        <item x="144"/>
        <item x="74"/>
        <item x="90"/>
        <item x="99"/>
        <item x="63"/>
        <item x="85"/>
        <item x="16"/>
        <item x="226"/>
        <item x="170"/>
        <item x="92"/>
        <item x="182"/>
        <item x="86"/>
        <item x="143"/>
        <item x="52"/>
        <item x="77"/>
        <item x="148"/>
        <item x="262"/>
        <item x="269"/>
        <item x="181"/>
        <item x="33"/>
        <item x="142"/>
        <item x="231"/>
        <item x="157"/>
        <item x="209"/>
        <item x="158"/>
        <item x="69"/>
        <item x="239"/>
        <item x="134"/>
        <item x="180"/>
        <item x="219"/>
        <item x="115"/>
        <item x="220"/>
        <item x="48"/>
        <item x="207"/>
        <item x="97"/>
        <item x="10"/>
        <item x="265"/>
        <item x="37"/>
        <item x="71"/>
        <item x="119"/>
        <item x="232"/>
        <item x="6"/>
        <item x="165"/>
        <item x="233"/>
        <item x="206"/>
        <item x="227"/>
        <item x="202"/>
        <item x="259"/>
        <item x="140"/>
        <item x="198"/>
        <item x="82"/>
        <item x="17"/>
        <item x="83"/>
        <item x="102"/>
        <item x="11"/>
        <item x="252"/>
        <item x="106"/>
        <item x="87"/>
        <item x="153"/>
        <item x="183"/>
        <item x="156"/>
        <item x="18"/>
        <item x="49"/>
        <item x="172"/>
        <item x="178"/>
        <item x="7"/>
        <item x="213"/>
        <item x="121"/>
        <item x="3"/>
        <item x="208"/>
        <item x="35"/>
        <item x="43"/>
        <item x="138"/>
        <item x="154"/>
        <item x="21"/>
        <item x="141"/>
        <item x="128"/>
        <item x="76"/>
        <item x="179"/>
        <item x="108"/>
        <item x="124"/>
        <item x="171"/>
        <item x="187"/>
        <item x="248"/>
        <item x="149"/>
        <item x="72"/>
        <item x="88"/>
        <item x="234"/>
        <item x="40"/>
        <item x="95"/>
        <item x="255"/>
        <item x="177"/>
        <item x="8"/>
        <item x="168"/>
        <item x="200"/>
        <item x="173"/>
        <item x="221"/>
        <item x="217"/>
        <item x="146"/>
        <item x="276"/>
        <item x="123"/>
        <item x="59"/>
        <item x="270"/>
        <item x="229"/>
        <item x="112"/>
        <item x="238"/>
        <item x="241"/>
        <item x="188"/>
        <item x="44"/>
        <item x="67"/>
        <item x="190"/>
        <item x="175"/>
        <item x="272"/>
        <item x="122"/>
        <item x="145"/>
        <item x="212"/>
        <item x="60"/>
        <item x="253"/>
        <item x="1"/>
        <item x="268"/>
        <item x="228"/>
        <item x="249"/>
        <item x="164"/>
        <item x="176"/>
        <item x="258"/>
        <item x="55"/>
        <item x="94"/>
        <item x="169"/>
        <item x="274"/>
        <item x="116"/>
        <item x="75"/>
        <item x="131"/>
        <item x="243"/>
        <item x="79"/>
        <item x="113"/>
        <item x="224"/>
        <item x="216"/>
        <item x="9"/>
        <item x="151"/>
        <item x="184"/>
        <item x="256"/>
        <item x="162"/>
        <item x="114"/>
        <item x="235"/>
        <item x="152"/>
        <item x="254"/>
        <item x="263"/>
        <item x="210"/>
        <item x="126"/>
        <item x="2"/>
        <item x="54"/>
        <item x="242"/>
        <item x="215"/>
        <item x="117"/>
        <item x="12"/>
        <item x="159"/>
        <item x="218"/>
        <item x="203"/>
        <item x="201"/>
        <item x="266"/>
        <item x="192"/>
        <item x="64"/>
        <item x="223"/>
        <item x="42"/>
        <item x="61"/>
        <item x="125"/>
        <item x="257"/>
        <item x="89"/>
        <item x="80"/>
        <item x="100"/>
        <item x="36"/>
        <item x="240"/>
        <item x="161"/>
        <item x="93"/>
        <item x="250"/>
        <item x="205"/>
        <item x="186"/>
        <item x="139"/>
        <item x="73"/>
        <item x="24"/>
        <item x="104"/>
        <item x="277"/>
        <item x="271"/>
        <item x="31"/>
        <item x="136"/>
        <item x="101"/>
        <item x="137"/>
        <item x="25"/>
        <item x="47"/>
        <item x="20"/>
        <item x="5"/>
        <item x="127"/>
        <item x="66"/>
        <item x="15"/>
        <item x="278"/>
        <item x="22"/>
        <item x="34"/>
        <item x="32"/>
        <item x="130"/>
        <item x="96"/>
        <item x="194"/>
        <item x="155"/>
        <item x="6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6">
        <item x="0"/>
        <item sd="0" x="1"/>
        <item sd="0" x="2"/>
        <item sd="0" x="3"/>
        <item sd="0" x="4"/>
        <item x="5"/>
      </items>
    </pivotField>
    <pivotField showAll="0" defaultSubtotal="0">
      <items count="6">
        <item x="0"/>
        <item x="1"/>
        <item x="2"/>
        <item x="3"/>
        <item x="4"/>
        <item x="5"/>
      </items>
    </pivotField>
    <pivotField showAll="0" defaultSubtotal="0">
      <items count="6">
        <item x="0"/>
        <item x="1"/>
        <item x="2"/>
        <item x="3"/>
        <item sd="0" x="4"/>
        <item x="5"/>
      </items>
    </pivotField>
  </pivotFields>
  <rowFields count="1">
    <field x="15"/>
  </rowFields>
  <rowItems count="10">
    <i>
      <x v="65"/>
    </i>
    <i>
      <x v="29"/>
    </i>
    <i>
      <x v="156"/>
    </i>
    <i>
      <x v="266"/>
    </i>
    <i>
      <x v="114"/>
    </i>
    <i>
      <x v="147"/>
    </i>
    <i>
      <x v="52"/>
    </i>
    <i>
      <x v="185"/>
    </i>
    <i>
      <x v="139"/>
    </i>
    <i>
      <x v="81"/>
    </i>
  </rowItems>
  <colItems count="1">
    <i/>
  </colItems>
  <dataFields count="1">
    <dataField name="Sum of average order value" fld="11" baseField="0" baseItem="0"/>
  </dataFields>
  <formats count="1">
    <format dxfId="1">
      <pivotArea collapsedLevelsAreSubtotals="1" fieldPosition="0">
        <references count="1">
          <reference field="15" count="9">
            <x v="42"/>
            <x v="55"/>
            <x v="79"/>
            <x v="115"/>
            <x v="153"/>
            <x v="190"/>
            <x v="214"/>
            <x v="241"/>
            <x v="263"/>
          </reference>
        </references>
      </pivotArea>
    </format>
  </format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4" iMeasureFld="0">
      <autoFilter ref="A1">
        <filterColumn colId="0">
          <top10 val="10" filterVal="10"/>
        </filterColumn>
      </autoFilter>
    </filter>
    <filter fld="1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5"/>
    <pivotTable tabId="2" name="PivotTable6"/>
    <pivotTable tabId="2" name="PivotTable7"/>
    <pivotTable tabId="2" name="PivotTable8"/>
    <pivotTable tabId="2" name="PivotTable4"/>
  </pivotTables>
  <data>
    <tabular pivotCacheId="1">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4"/>
    <pivotTable tabId="2" name="PivotTable5"/>
    <pivotTable tabId="2" name="PivotTable6"/>
    <pivotTable tabId="2" name="PivotTable7"/>
    <pivotTable tabId="2" name="PivotTable8"/>
  </pivotTables>
  <data>
    <tabular pivotCacheId="1">
      <items count="12">
        <i x="1" s="1"/>
        <i x="6" s="1"/>
        <i x="11" s="1"/>
        <i x="4" s="1"/>
        <i x="7" s="1"/>
        <i x="10" s="1"/>
        <i x="0" s="1"/>
        <i x="5" s="1"/>
        <i x="9" s="1"/>
        <i x="8"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2" name="PivotTable4"/>
    <pivotTable tabId="2" name="PivotTable5"/>
    <pivotTable tabId="2" name="PivotTable6"/>
    <pivotTable tabId="2" name="PivotTable7"/>
    <pivotTable tabId="2" name="PivotTable8"/>
  </pivotTables>
  <data>
    <tabular pivotCacheId="1">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MONTH" cache="Slicer_MONTH" caption="MONTH" rowHeight="234950"/>
  <slicer name="QUARTER" cache="Slicer_QUARTER" caption="QUART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34950"/>
  <slicer name="MONTH 1" cache="Slicer_MONTH" caption="MONTH" startItem="2" rowHeight="234950"/>
  <slicer name="QUARTER 1" cache="Slicer_QUARTER" caption="QUART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A4" sqref="A4"/>
    </sheetView>
  </sheetViews>
  <sheetFormatPr defaultRowHeight="14.4" x14ac:dyDescent="0.3"/>
  <cols>
    <col min="1" max="1" width="12.5546875" customWidth="1"/>
    <col min="2" max="2" width="21.5546875" bestFit="1" customWidth="1"/>
    <col min="3" max="3" width="20.77734375" customWidth="1"/>
    <col min="5" max="5" width="14" customWidth="1"/>
    <col min="6" max="6" width="21.5546875" bestFit="1" customWidth="1"/>
    <col min="9" max="9" width="12.5546875" customWidth="1"/>
    <col min="10" max="10" width="24.109375" bestFit="1" customWidth="1"/>
    <col min="13" max="13" width="12.5546875" customWidth="1"/>
    <col min="14" max="14" width="24.44140625" customWidth="1"/>
    <col min="15" max="15" width="31" bestFit="1" customWidth="1"/>
    <col min="17" max="17" width="12.5546875" customWidth="1"/>
    <col min="18" max="18" width="31.88671875" bestFit="1" customWidth="1"/>
  </cols>
  <sheetData>
    <row r="1" spans="1:18" x14ac:dyDescent="0.3">
      <c r="M1" s="10" t="s">
        <v>2081</v>
      </c>
      <c r="N1" t="s">
        <v>2097</v>
      </c>
      <c r="Q1" s="10" t="s">
        <v>2081</v>
      </c>
      <c r="R1" t="s">
        <v>2096</v>
      </c>
    </row>
    <row r="2" spans="1:18" x14ac:dyDescent="0.3">
      <c r="E2" s="10" t="s">
        <v>2081</v>
      </c>
      <c r="F2" t="s">
        <v>2083</v>
      </c>
      <c r="I2" s="10" t="s">
        <v>2081</v>
      </c>
      <c r="J2" t="s">
        <v>2095</v>
      </c>
      <c r="M2" s="11" t="s">
        <v>339</v>
      </c>
      <c r="N2" s="9">
        <v>336.31999841999999</v>
      </c>
      <c r="Q2" s="11" t="s">
        <v>223</v>
      </c>
      <c r="R2" s="15">
        <v>988.26999853999996</v>
      </c>
    </row>
    <row r="3" spans="1:18" x14ac:dyDescent="0.3">
      <c r="A3" s="10" t="s">
        <v>2081</v>
      </c>
      <c r="B3" t="s">
        <v>2083</v>
      </c>
      <c r="E3" s="11" t="s">
        <v>2093</v>
      </c>
      <c r="F3" s="9">
        <v>490</v>
      </c>
      <c r="I3" s="11" t="s">
        <v>55</v>
      </c>
      <c r="J3" s="9">
        <v>18</v>
      </c>
      <c r="M3" s="11" t="s">
        <v>458</v>
      </c>
      <c r="N3" s="9">
        <v>362.90500069000001</v>
      </c>
      <c r="Q3" s="11" t="s">
        <v>469</v>
      </c>
      <c r="R3" s="15">
        <v>1019.33999634</v>
      </c>
    </row>
    <row r="4" spans="1:18" x14ac:dyDescent="0.3">
      <c r="A4" s="11" t="s">
        <v>2085</v>
      </c>
      <c r="B4" s="9"/>
      <c r="C4" t="s">
        <v>2091</v>
      </c>
      <c r="E4" s="11" t="s">
        <v>2094</v>
      </c>
      <c r="F4" s="9">
        <v>164</v>
      </c>
      <c r="I4" s="11" t="s">
        <v>437</v>
      </c>
      <c r="J4" s="9">
        <v>18</v>
      </c>
      <c r="M4" s="11" t="s">
        <v>562</v>
      </c>
      <c r="N4" s="9">
        <v>382.48499965600001</v>
      </c>
      <c r="Q4" s="11" t="s">
        <v>302</v>
      </c>
      <c r="R4" s="15">
        <v>1060.040002831</v>
      </c>
    </row>
    <row r="5" spans="1:18" x14ac:dyDescent="0.3">
      <c r="A5" s="12" t="s">
        <v>2090</v>
      </c>
      <c r="B5" s="9">
        <v>64</v>
      </c>
      <c r="C5" s="13">
        <f>GETPIVOTDATA("CUSTOMER_ID",$A$3,"CHURNED STATUS","CHURNED")/GETPIVOTDATA("CUSTOMER_ID",$A$3)</f>
        <v>0.90214067278287458</v>
      </c>
      <c r="E5" s="11" t="s">
        <v>2082</v>
      </c>
      <c r="F5" s="9">
        <v>654</v>
      </c>
      <c r="G5" s="13">
        <f>GETPIVOTDATA("CUSTOMER_ID",$E$2,"RETENTION STATUS","Retained")/GETPIVOTDATA("CUSTOMER_ID",$E$2)</f>
        <v>0.25076452599388377</v>
      </c>
      <c r="I5" s="11" t="s">
        <v>433</v>
      </c>
      <c r="J5" s="9">
        <v>18</v>
      </c>
      <c r="M5" s="11" t="s">
        <v>95</v>
      </c>
      <c r="N5" s="9">
        <v>406.48999595333328</v>
      </c>
      <c r="Q5" s="11" t="s">
        <v>795</v>
      </c>
      <c r="R5" s="15">
        <v>1066.6300010699999</v>
      </c>
    </row>
    <row r="6" spans="1:18" x14ac:dyDescent="0.3">
      <c r="A6" s="11" t="s">
        <v>2086</v>
      </c>
      <c r="B6" s="9">
        <v>590</v>
      </c>
      <c r="I6" s="11" t="s">
        <v>586</v>
      </c>
      <c r="J6" s="9">
        <v>18</v>
      </c>
      <c r="M6" s="11" t="s">
        <v>167</v>
      </c>
      <c r="N6" s="9">
        <v>424.48888884555555</v>
      </c>
      <c r="Q6" s="11" t="s">
        <v>246</v>
      </c>
      <c r="R6" s="15">
        <v>1211.1999988500002</v>
      </c>
    </row>
    <row r="7" spans="1:18" x14ac:dyDescent="0.3">
      <c r="A7" s="11" t="s">
        <v>2082</v>
      </c>
      <c r="B7" s="9">
        <v>654</v>
      </c>
      <c r="I7" s="11" t="s">
        <v>381</v>
      </c>
      <c r="J7" s="9">
        <v>21</v>
      </c>
      <c r="M7" s="11" t="s">
        <v>158</v>
      </c>
      <c r="N7" s="9">
        <v>484.92749691</v>
      </c>
      <c r="Q7" s="11" t="s">
        <v>888</v>
      </c>
      <c r="R7" s="15">
        <v>1298</v>
      </c>
    </row>
    <row r="8" spans="1:18" x14ac:dyDescent="0.3">
      <c r="I8" s="11" t="s">
        <v>223</v>
      </c>
      <c r="J8" s="9">
        <v>22</v>
      </c>
      <c r="M8" s="11" t="s">
        <v>175</v>
      </c>
      <c r="N8" s="9">
        <v>500.96204904058732</v>
      </c>
      <c r="Q8" s="11" t="s">
        <v>167</v>
      </c>
      <c r="R8" s="15">
        <v>1374.4800014499999</v>
      </c>
    </row>
    <row r="9" spans="1:18" x14ac:dyDescent="0.3">
      <c r="I9" s="11" t="s">
        <v>444</v>
      </c>
      <c r="J9" s="9">
        <v>26</v>
      </c>
      <c r="M9" s="11" t="s">
        <v>201</v>
      </c>
      <c r="N9" s="9">
        <v>601.88777775222229</v>
      </c>
      <c r="Q9" s="11" t="s">
        <v>158</v>
      </c>
      <c r="R9" s="15">
        <v>1690.90999794</v>
      </c>
    </row>
    <row r="10" spans="1:18" x14ac:dyDescent="0.3">
      <c r="I10" s="11" t="s">
        <v>302</v>
      </c>
      <c r="J10" s="9">
        <v>27</v>
      </c>
      <c r="M10" s="11" t="s">
        <v>223</v>
      </c>
      <c r="N10" s="9">
        <v>713.68249749416668</v>
      </c>
      <c r="Q10" s="11" t="s">
        <v>175</v>
      </c>
      <c r="R10" s="15">
        <v>3496.8900012999998</v>
      </c>
    </row>
    <row r="11" spans="1:18" x14ac:dyDescent="0.3">
      <c r="I11" s="11" t="s">
        <v>158</v>
      </c>
      <c r="J11" s="9">
        <v>28</v>
      </c>
      <c r="M11" s="11" t="s">
        <v>302</v>
      </c>
      <c r="N11" s="9">
        <v>1022.6504788243335</v>
      </c>
      <c r="Q11" s="11" t="s">
        <v>201</v>
      </c>
      <c r="R11" s="15">
        <v>5416.9899997700004</v>
      </c>
    </row>
    <row r="12" spans="1:18" x14ac:dyDescent="0.3">
      <c r="I12" s="11" t="s">
        <v>175</v>
      </c>
      <c r="J12" s="9">
        <v>34</v>
      </c>
    </row>
    <row r="13" spans="1:18" x14ac:dyDescent="0.3">
      <c r="I13" s="11" t="s">
        <v>2082</v>
      </c>
      <c r="J13" s="9">
        <v>230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5"/>
  <sheetViews>
    <sheetView zoomScale="95" zoomScaleNormal="95" workbookViewId="0">
      <selection activeCell="L13" sqref="L13"/>
    </sheetView>
  </sheetViews>
  <sheetFormatPr defaultRowHeight="14.4" x14ac:dyDescent="0.3"/>
  <cols>
    <col min="1" max="1" width="17" bestFit="1" customWidth="1"/>
    <col min="2" max="2" width="20.109375" bestFit="1" customWidth="1"/>
    <col min="3" max="3" width="20.44140625" bestFit="1" customWidth="1"/>
    <col min="4" max="4" width="21.5546875" customWidth="1"/>
    <col min="5" max="5" width="21" bestFit="1" customWidth="1"/>
    <col min="6" max="6" width="10.33203125" customWidth="1"/>
    <col min="7" max="7" width="10.5546875" customWidth="1"/>
    <col min="8" max="8" width="14.88671875" customWidth="1"/>
    <col min="9" max="9" width="30.33203125" style="7" customWidth="1"/>
    <col min="10" max="10" width="22.33203125" bestFit="1" customWidth="1"/>
    <col min="11" max="11" width="19.21875" customWidth="1"/>
    <col min="12" max="12" width="28" customWidth="1"/>
    <col min="13" max="13" width="34.109375" customWidth="1"/>
    <col min="14" max="14" width="20" customWidth="1"/>
    <col min="15" max="15" width="22.109375" bestFit="1" customWidth="1"/>
    <col min="16" max="16" width="12.44140625" bestFit="1" customWidth="1"/>
    <col min="17" max="17" width="12" bestFit="1" customWidth="1"/>
    <col min="18" max="18" width="32.21875" bestFit="1" customWidth="1"/>
    <col min="19" max="19" width="4.77734375" bestFit="1" customWidth="1"/>
    <col min="20" max="20" width="8.44140625" bestFit="1" customWidth="1"/>
    <col min="21" max="21" width="33.77734375" bestFit="1" customWidth="1"/>
    <col min="22" max="22" width="13.88671875" bestFit="1" customWidth="1"/>
    <col min="23" max="23" width="10.6640625" bestFit="1" customWidth="1"/>
    <col min="24" max="24" width="14" bestFit="1" customWidth="1"/>
    <col min="25" max="26" width="19.5546875" customWidth="1"/>
  </cols>
  <sheetData>
    <row r="1" spans="1:26" ht="18" x14ac:dyDescent="0.35">
      <c r="A1" s="1" t="s">
        <v>0</v>
      </c>
      <c r="B1" s="1" t="s">
        <v>1</v>
      </c>
      <c r="C1" s="1" t="s">
        <v>2</v>
      </c>
      <c r="D1" s="1" t="s">
        <v>3</v>
      </c>
      <c r="E1" s="1" t="s">
        <v>4</v>
      </c>
      <c r="F1" s="1" t="s">
        <v>2087</v>
      </c>
      <c r="G1" s="1" t="s">
        <v>2088</v>
      </c>
      <c r="H1" s="1" t="s">
        <v>2089</v>
      </c>
      <c r="I1" s="5" t="s">
        <v>2080</v>
      </c>
      <c r="J1" s="1" t="s">
        <v>5</v>
      </c>
      <c r="K1" s="1" t="s">
        <v>2079</v>
      </c>
      <c r="L1" s="1" t="s">
        <v>6</v>
      </c>
      <c r="M1" s="1" t="s">
        <v>7</v>
      </c>
      <c r="N1" s="1" t="s">
        <v>2084</v>
      </c>
      <c r="O1" s="1" t="s">
        <v>2092</v>
      </c>
      <c r="P1" s="1" t="s">
        <v>2038</v>
      </c>
      <c r="Q1" s="1" t="s">
        <v>2039</v>
      </c>
      <c r="R1" s="1" t="s">
        <v>2040</v>
      </c>
      <c r="S1" s="1" t="s">
        <v>2041</v>
      </c>
      <c r="T1" s="1" t="s">
        <v>2042</v>
      </c>
      <c r="U1" s="1" t="s">
        <v>2043</v>
      </c>
      <c r="V1" s="1" t="s">
        <v>2044</v>
      </c>
      <c r="W1" s="1" t="s">
        <v>2045</v>
      </c>
      <c r="X1" s="1" t="s">
        <v>2046</v>
      </c>
      <c r="Y1" s="1" t="s">
        <v>2047</v>
      </c>
      <c r="Z1" s="2" t="s">
        <v>2078</v>
      </c>
    </row>
    <row r="2" spans="1:26" ht="15" x14ac:dyDescent="0.3">
      <c r="A2" s="3">
        <v>119</v>
      </c>
      <c r="B2" s="8">
        <v>49.989999771000001</v>
      </c>
      <c r="C2" s="3">
        <v>3</v>
      </c>
      <c r="D2" s="4">
        <v>45300.244641203702</v>
      </c>
      <c r="E2" s="4">
        <v>45482.244641203702</v>
      </c>
      <c r="F2" s="6">
        <f>YEAR(E2)</f>
        <v>2024</v>
      </c>
      <c r="G2" s="4" t="str">
        <f>TEXT(E2,"MMM")</f>
        <v>Jul</v>
      </c>
      <c r="H2" s="4" t="str">
        <f>"Q"&amp;ROUNDUP(MONTH(E2)/3,0)</f>
        <v>Q3</v>
      </c>
      <c r="I2" s="6">
        <f>IF(D2&lt;&gt;E2,DATEDIF($D2,$E2,"d")+1,0)</f>
        <v>183</v>
      </c>
      <c r="J2" s="3">
        <v>3</v>
      </c>
      <c r="K2" s="8">
        <v>49.989999771000001</v>
      </c>
      <c r="L2" s="8">
        <f>B2/C2</f>
        <v>16.663333257000001</v>
      </c>
      <c r="M2" s="8">
        <v>49.989999771000001</v>
      </c>
      <c r="N2" s="3" t="str">
        <f ca="1">IF($E2 &lt; TODAY() - 180, "CHURNED", "ACTIVE")</f>
        <v>ACTIVE</v>
      </c>
      <c r="O2" s="14" t="str">
        <f>IF(E2 &gt; D2, "Retained", "Not Retained")</f>
        <v>Retained</v>
      </c>
      <c r="P2" s="3" t="s">
        <v>8</v>
      </c>
      <c r="Q2" s="3" t="s">
        <v>9</v>
      </c>
      <c r="R2" s="3" t="s">
        <v>10</v>
      </c>
      <c r="S2" s="3">
        <v>65</v>
      </c>
      <c r="T2" s="3" t="s">
        <v>11</v>
      </c>
      <c r="U2" s="3" t="s">
        <v>12</v>
      </c>
      <c r="V2" s="3" t="s">
        <v>13</v>
      </c>
      <c r="W2" s="3" t="s">
        <v>14</v>
      </c>
      <c r="X2" s="3" t="s">
        <v>15</v>
      </c>
      <c r="Y2" s="3" t="s">
        <v>2048</v>
      </c>
      <c r="Z2" s="3" t="s">
        <v>2053</v>
      </c>
    </row>
    <row r="3" spans="1:26" ht="15" x14ac:dyDescent="0.3">
      <c r="A3" s="3">
        <v>129</v>
      </c>
      <c r="B3" s="8">
        <v>54.950000760000002</v>
      </c>
      <c r="C3" s="3">
        <v>4</v>
      </c>
      <c r="D3" s="4">
        <v>44805.58315972222</v>
      </c>
      <c r="E3" s="4">
        <v>45292.58315972222</v>
      </c>
      <c r="F3" s="6">
        <f t="shared" ref="F3:F66" si="0">YEAR(E3)</f>
        <v>2024</v>
      </c>
      <c r="G3" s="4" t="str">
        <f t="shared" ref="G3:G66" si="1">TEXT(E3,"MMM")</f>
        <v>Jan</v>
      </c>
      <c r="H3" s="4" t="str">
        <f t="shared" ref="H3:H66" si="2">"Q"&amp;ROUNDUP(MONTH(E3)/3,0)</f>
        <v>Q1</v>
      </c>
      <c r="I3" s="6">
        <f>IF(D3&lt;&gt;E3,DATEDIF($D3,$E3,"d")+1,0)</f>
        <v>488</v>
      </c>
      <c r="J3" s="3">
        <v>4</v>
      </c>
      <c r="K3" s="8">
        <v>54.950000760000002</v>
      </c>
      <c r="L3" s="8">
        <f t="shared" ref="L3:L66" si="3">B3/C3</f>
        <v>13.73750019</v>
      </c>
      <c r="M3" s="8">
        <v>54.950000760000002</v>
      </c>
      <c r="N3" s="3" t="str">
        <f ca="1">IF($E3 &lt; TODAY() - 180, "CHURNED", "ACTIVE")</f>
        <v>CHURNED</v>
      </c>
      <c r="O3" s="14" t="str">
        <f t="shared" ref="O3:O66" si="4">IF(E3 &gt; D3, "Retained", "Not Retained")</f>
        <v>Retained</v>
      </c>
      <c r="P3" s="3" t="s">
        <v>16</v>
      </c>
      <c r="Q3" s="3" t="s">
        <v>17</v>
      </c>
      <c r="R3" s="3" t="s">
        <v>18</v>
      </c>
      <c r="S3" s="3">
        <v>34</v>
      </c>
      <c r="T3" s="3" t="s">
        <v>19</v>
      </c>
      <c r="U3" s="3" t="s">
        <v>20</v>
      </c>
      <c r="V3" s="3" t="s">
        <v>13</v>
      </c>
      <c r="W3" s="3" t="s">
        <v>14</v>
      </c>
      <c r="X3" s="3" t="s">
        <v>15</v>
      </c>
      <c r="Y3" s="3" t="s">
        <v>2049</v>
      </c>
      <c r="Z3" s="3" t="s">
        <v>2053</v>
      </c>
    </row>
    <row r="4" spans="1:26" ht="15" x14ac:dyDescent="0.3">
      <c r="A4" s="3">
        <v>358</v>
      </c>
      <c r="B4" s="8">
        <v>55</v>
      </c>
      <c r="C4" s="3">
        <v>2</v>
      </c>
      <c r="D4" s="4">
        <v>45094.373425925929</v>
      </c>
      <c r="E4" s="4">
        <v>45277.373425925929</v>
      </c>
      <c r="F4" s="6">
        <f t="shared" si="0"/>
        <v>2023</v>
      </c>
      <c r="G4" s="4" t="str">
        <f t="shared" si="1"/>
        <v>Dec</v>
      </c>
      <c r="H4" s="4" t="str">
        <f t="shared" si="2"/>
        <v>Q4</v>
      </c>
      <c r="I4" s="6">
        <f t="shared" ref="I4:I66" si="5">IF(D4&lt;&gt;E4,DATEDIF($D4,$E4,"d")+1,0)</f>
        <v>184</v>
      </c>
      <c r="J4" s="3">
        <v>2</v>
      </c>
      <c r="K4" s="8">
        <v>55</v>
      </c>
      <c r="L4" s="8">
        <f t="shared" si="3"/>
        <v>27.5</v>
      </c>
      <c r="M4" s="8">
        <v>55</v>
      </c>
      <c r="N4" s="3" t="str">
        <f t="shared" ref="N4:N66" ca="1" si="6">IF($E4 &lt; TODAY() - 180, "CHURNED", "ACTIVE")</f>
        <v>CHURNED</v>
      </c>
      <c r="O4" s="14" t="str">
        <f t="shared" si="4"/>
        <v>Retained</v>
      </c>
      <c r="P4" s="3" t="s">
        <v>21</v>
      </c>
      <c r="Q4" s="3" t="s">
        <v>22</v>
      </c>
      <c r="R4" s="3" t="s">
        <v>23</v>
      </c>
      <c r="S4" s="3">
        <v>13</v>
      </c>
      <c r="T4" s="3" t="s">
        <v>11</v>
      </c>
      <c r="U4" s="3" t="s">
        <v>24</v>
      </c>
      <c r="V4" s="3" t="s">
        <v>13</v>
      </c>
      <c r="W4" s="3" t="s">
        <v>14</v>
      </c>
      <c r="X4" s="3" t="s">
        <v>15</v>
      </c>
      <c r="Y4" s="3" t="s">
        <v>2049</v>
      </c>
      <c r="Z4" s="3" t="s">
        <v>2053</v>
      </c>
    </row>
    <row r="5" spans="1:26" ht="15" x14ac:dyDescent="0.3">
      <c r="A5" s="3">
        <v>650</v>
      </c>
      <c r="B5" s="8">
        <v>32</v>
      </c>
      <c r="C5" s="3">
        <v>3</v>
      </c>
      <c r="D5" s="4">
        <v>45143.178807870368</v>
      </c>
      <c r="E5" s="4">
        <v>45235.178807870368</v>
      </c>
      <c r="F5" s="6">
        <f t="shared" si="0"/>
        <v>2023</v>
      </c>
      <c r="G5" s="4" t="str">
        <f t="shared" si="1"/>
        <v>Nov</v>
      </c>
      <c r="H5" s="4" t="str">
        <f t="shared" si="2"/>
        <v>Q4</v>
      </c>
      <c r="I5" s="6">
        <f t="shared" si="5"/>
        <v>93</v>
      </c>
      <c r="J5" s="3">
        <v>3</v>
      </c>
      <c r="K5" s="8">
        <v>32</v>
      </c>
      <c r="L5" s="8">
        <f t="shared" si="3"/>
        <v>10.666666666666666</v>
      </c>
      <c r="M5" s="8">
        <v>32</v>
      </c>
      <c r="N5" s="3" t="str">
        <f t="shared" ca="1" si="6"/>
        <v>CHURNED</v>
      </c>
      <c r="O5" s="14" t="str">
        <f t="shared" si="4"/>
        <v>Retained</v>
      </c>
      <c r="P5" s="3" t="s">
        <v>25</v>
      </c>
      <c r="Q5" s="3" t="s">
        <v>26</v>
      </c>
      <c r="R5" s="3" t="s">
        <v>27</v>
      </c>
      <c r="S5" s="3">
        <v>64</v>
      </c>
      <c r="T5" s="3" t="s">
        <v>11</v>
      </c>
      <c r="U5" s="3" t="s">
        <v>28</v>
      </c>
      <c r="V5" s="3" t="s">
        <v>13</v>
      </c>
      <c r="W5" s="3" t="s">
        <v>14</v>
      </c>
      <c r="X5" s="3" t="s">
        <v>15</v>
      </c>
      <c r="Y5" s="3" t="s">
        <v>2050</v>
      </c>
      <c r="Z5" s="3" t="s">
        <v>2053</v>
      </c>
    </row>
    <row r="6" spans="1:26" ht="15" x14ac:dyDescent="0.3">
      <c r="A6" s="3">
        <v>655</v>
      </c>
      <c r="B6" s="8">
        <v>70.949996949999999</v>
      </c>
      <c r="C6" s="3">
        <v>5</v>
      </c>
      <c r="D6" s="4">
        <v>45196.25854166667</v>
      </c>
      <c r="E6" s="4">
        <v>45318.25854166667</v>
      </c>
      <c r="F6" s="6">
        <f t="shared" si="0"/>
        <v>2024</v>
      </c>
      <c r="G6" s="4" t="str">
        <f t="shared" si="1"/>
        <v>Jan</v>
      </c>
      <c r="H6" s="4" t="str">
        <f t="shared" si="2"/>
        <v>Q1</v>
      </c>
      <c r="I6" s="6">
        <f t="shared" si="5"/>
        <v>123</v>
      </c>
      <c r="J6" s="3">
        <v>5</v>
      </c>
      <c r="K6" s="8">
        <v>70.949996949999999</v>
      </c>
      <c r="L6" s="8">
        <f t="shared" si="3"/>
        <v>14.189999390000001</v>
      </c>
      <c r="M6" s="8">
        <v>70.949996949999999</v>
      </c>
      <c r="N6" s="3" t="str">
        <f t="shared" ca="1" si="6"/>
        <v>CHURNED</v>
      </c>
      <c r="O6" s="14" t="str">
        <f t="shared" si="4"/>
        <v>Retained</v>
      </c>
      <c r="P6" s="3" t="s">
        <v>29</v>
      </c>
      <c r="Q6" s="3" t="s">
        <v>30</v>
      </c>
      <c r="R6" s="3" t="s">
        <v>31</v>
      </c>
      <c r="S6" s="3">
        <v>25</v>
      </c>
      <c r="T6" s="3" t="s">
        <v>19</v>
      </c>
      <c r="U6" s="3" t="s">
        <v>32</v>
      </c>
      <c r="V6" s="3" t="s">
        <v>13</v>
      </c>
      <c r="W6" s="3" t="s">
        <v>14</v>
      </c>
      <c r="X6" s="3" t="s">
        <v>15</v>
      </c>
      <c r="Y6" s="3" t="s">
        <v>2048</v>
      </c>
      <c r="Z6" s="3" t="s">
        <v>2053</v>
      </c>
    </row>
    <row r="7" spans="1:26" ht="15" x14ac:dyDescent="0.3">
      <c r="A7" s="3">
        <v>675</v>
      </c>
      <c r="B7" s="8">
        <v>31.950000760000002</v>
      </c>
      <c r="C7" s="3">
        <v>2</v>
      </c>
      <c r="D7" s="4">
        <v>44303.992106481484</v>
      </c>
      <c r="E7" s="4">
        <v>45034.322905092595</v>
      </c>
      <c r="F7" s="6">
        <f t="shared" si="0"/>
        <v>2023</v>
      </c>
      <c r="G7" s="4" t="str">
        <f t="shared" si="1"/>
        <v>Apr</v>
      </c>
      <c r="H7" s="4" t="str">
        <f t="shared" si="2"/>
        <v>Q2</v>
      </c>
      <c r="I7" s="6">
        <f t="shared" si="5"/>
        <v>732</v>
      </c>
      <c r="J7" s="3">
        <v>2</v>
      </c>
      <c r="K7" s="8">
        <v>31.950000760000002</v>
      </c>
      <c r="L7" s="8">
        <f t="shared" si="3"/>
        <v>15.975000380000001</v>
      </c>
      <c r="M7" s="8">
        <v>31.950000760000002</v>
      </c>
      <c r="N7" s="3" t="str">
        <f t="shared" ca="1" si="6"/>
        <v>CHURNED</v>
      </c>
      <c r="O7" s="14" t="str">
        <f t="shared" si="4"/>
        <v>Retained</v>
      </c>
      <c r="P7" s="3" t="s">
        <v>33</v>
      </c>
      <c r="Q7" s="3" t="s">
        <v>34</v>
      </c>
      <c r="R7" s="3" t="s">
        <v>35</v>
      </c>
      <c r="S7" s="3">
        <v>47</v>
      </c>
      <c r="T7" s="3" t="s">
        <v>19</v>
      </c>
      <c r="U7" s="3" t="s">
        <v>36</v>
      </c>
      <c r="V7" s="3" t="s">
        <v>13</v>
      </c>
      <c r="W7" s="3" t="s">
        <v>14</v>
      </c>
      <c r="X7" s="3" t="s">
        <v>15</v>
      </c>
      <c r="Y7" s="3" t="s">
        <v>2051</v>
      </c>
      <c r="Z7" s="3" t="s">
        <v>2054</v>
      </c>
    </row>
    <row r="8" spans="1:26" ht="15" x14ac:dyDescent="0.3">
      <c r="A8" s="3">
        <v>729</v>
      </c>
      <c r="B8" s="8">
        <v>49.990001679999999</v>
      </c>
      <c r="C8" s="3">
        <v>4</v>
      </c>
      <c r="D8" s="4">
        <v>44437.396874999999</v>
      </c>
      <c r="E8" s="4">
        <v>45533.396874999999</v>
      </c>
      <c r="F8" s="6">
        <f t="shared" si="0"/>
        <v>2024</v>
      </c>
      <c r="G8" s="4" t="str">
        <f t="shared" si="1"/>
        <v>Aug</v>
      </c>
      <c r="H8" s="4" t="str">
        <f t="shared" si="2"/>
        <v>Q3</v>
      </c>
      <c r="I8" s="6">
        <f t="shared" si="5"/>
        <v>1097</v>
      </c>
      <c r="J8" s="3">
        <v>4</v>
      </c>
      <c r="K8" s="8">
        <v>49.990001679999999</v>
      </c>
      <c r="L8" s="8">
        <f t="shared" si="3"/>
        <v>12.49750042</v>
      </c>
      <c r="M8" s="8">
        <v>49.990001679999999</v>
      </c>
      <c r="N8" s="3" t="str">
        <f t="shared" ca="1" si="6"/>
        <v>ACTIVE</v>
      </c>
      <c r="O8" s="14" t="str">
        <f t="shared" si="4"/>
        <v>Retained</v>
      </c>
      <c r="P8" s="3" t="s">
        <v>37</v>
      </c>
      <c r="Q8" s="3" t="s">
        <v>38</v>
      </c>
      <c r="R8" s="3" t="s">
        <v>39</v>
      </c>
      <c r="S8" s="3">
        <v>64</v>
      </c>
      <c r="T8" s="3" t="s">
        <v>11</v>
      </c>
      <c r="U8" s="3" t="s">
        <v>40</v>
      </c>
      <c r="V8" s="3" t="s">
        <v>41</v>
      </c>
      <c r="W8" s="3" t="s">
        <v>42</v>
      </c>
      <c r="X8" s="3" t="s">
        <v>15</v>
      </c>
      <c r="Y8" s="3" t="s">
        <v>2049</v>
      </c>
      <c r="Z8" s="3" t="s">
        <v>2054</v>
      </c>
    </row>
    <row r="9" spans="1:26" ht="15" x14ac:dyDescent="0.3">
      <c r="A9" s="3">
        <v>806</v>
      </c>
      <c r="B9" s="8">
        <v>19.989999770000001</v>
      </c>
      <c r="C9" s="3">
        <v>2</v>
      </c>
      <c r="D9" s="4">
        <v>44549.237905092596</v>
      </c>
      <c r="E9" s="4">
        <v>44914.237905092596</v>
      </c>
      <c r="F9" s="6">
        <f t="shared" si="0"/>
        <v>2022</v>
      </c>
      <c r="G9" s="4" t="str">
        <f t="shared" si="1"/>
        <v>Dec</v>
      </c>
      <c r="H9" s="4" t="str">
        <f t="shared" si="2"/>
        <v>Q4</v>
      </c>
      <c r="I9" s="6">
        <f t="shared" si="5"/>
        <v>366</v>
      </c>
      <c r="J9" s="3">
        <v>2</v>
      </c>
      <c r="K9" s="8">
        <v>19.989999770000001</v>
      </c>
      <c r="L9" s="8">
        <f t="shared" si="3"/>
        <v>9.9949998850000004</v>
      </c>
      <c r="M9" s="8">
        <v>19.989999770000001</v>
      </c>
      <c r="N9" s="3" t="str">
        <f t="shared" ca="1" si="6"/>
        <v>CHURNED</v>
      </c>
      <c r="O9" s="14" t="str">
        <f t="shared" si="4"/>
        <v>Retained</v>
      </c>
      <c r="P9" s="3" t="s">
        <v>43</v>
      </c>
      <c r="Q9" s="3" t="s">
        <v>44</v>
      </c>
      <c r="R9" s="3" t="s">
        <v>45</v>
      </c>
      <c r="S9" s="3">
        <v>28</v>
      </c>
      <c r="T9" s="3" t="s">
        <v>19</v>
      </c>
      <c r="U9" s="3" t="s">
        <v>46</v>
      </c>
      <c r="V9" s="3" t="s">
        <v>41</v>
      </c>
      <c r="W9" s="3" t="s">
        <v>42</v>
      </c>
      <c r="X9" s="3" t="s">
        <v>15</v>
      </c>
      <c r="Y9" s="3" t="s">
        <v>2049</v>
      </c>
      <c r="Z9" s="3" t="s">
        <v>2053</v>
      </c>
    </row>
    <row r="10" spans="1:26" ht="15" x14ac:dyDescent="0.3">
      <c r="A10" s="3">
        <v>1083</v>
      </c>
      <c r="B10" s="8">
        <v>46</v>
      </c>
      <c r="C10" s="3">
        <v>3</v>
      </c>
      <c r="D10" s="4">
        <v>44236.943622685183</v>
      </c>
      <c r="E10" s="4">
        <v>44236.943622685183</v>
      </c>
      <c r="F10" s="6">
        <f t="shared" si="0"/>
        <v>2021</v>
      </c>
      <c r="G10" s="4" t="str">
        <f t="shared" si="1"/>
        <v>Feb</v>
      </c>
      <c r="H10" s="4" t="str">
        <f t="shared" si="2"/>
        <v>Q1</v>
      </c>
      <c r="I10" s="6">
        <f t="shared" si="5"/>
        <v>0</v>
      </c>
      <c r="J10" s="3">
        <v>3</v>
      </c>
      <c r="K10" s="8">
        <v>46</v>
      </c>
      <c r="L10" s="8">
        <f t="shared" si="3"/>
        <v>15.333333333333334</v>
      </c>
      <c r="M10" s="8">
        <v>46</v>
      </c>
      <c r="N10" s="3" t="str">
        <f t="shared" ca="1" si="6"/>
        <v>CHURNED</v>
      </c>
      <c r="O10" s="14" t="str">
        <f t="shared" si="4"/>
        <v>Not Retained</v>
      </c>
      <c r="P10" s="3" t="s">
        <v>47</v>
      </c>
      <c r="Q10" s="3" t="s">
        <v>48</v>
      </c>
      <c r="R10" s="3" t="s">
        <v>49</v>
      </c>
      <c r="S10" s="3">
        <v>52</v>
      </c>
      <c r="T10" s="3" t="s">
        <v>11</v>
      </c>
      <c r="U10" s="3" t="s">
        <v>50</v>
      </c>
      <c r="V10" s="3" t="s">
        <v>41</v>
      </c>
      <c r="W10" s="3" t="s">
        <v>42</v>
      </c>
      <c r="X10" s="3" t="s">
        <v>15</v>
      </c>
      <c r="Y10" s="3" t="s">
        <v>2048</v>
      </c>
      <c r="Z10" s="3" t="s">
        <v>2053</v>
      </c>
    </row>
    <row r="11" spans="1:26" ht="15" x14ac:dyDescent="0.3">
      <c r="A11" s="3">
        <v>1416</v>
      </c>
      <c r="B11" s="8">
        <v>25</v>
      </c>
      <c r="C11" s="3">
        <v>2</v>
      </c>
      <c r="D11" s="4">
        <v>45286.123495370368</v>
      </c>
      <c r="E11" s="4">
        <v>45286.123495370368</v>
      </c>
      <c r="F11" s="6">
        <f t="shared" si="0"/>
        <v>2023</v>
      </c>
      <c r="G11" s="4" t="str">
        <f t="shared" si="1"/>
        <v>Dec</v>
      </c>
      <c r="H11" s="4" t="str">
        <f t="shared" si="2"/>
        <v>Q4</v>
      </c>
      <c r="I11" s="6">
        <f t="shared" si="5"/>
        <v>0</v>
      </c>
      <c r="J11" s="3">
        <v>7</v>
      </c>
      <c r="K11" s="8">
        <v>25</v>
      </c>
      <c r="L11" s="8">
        <f t="shared" si="3"/>
        <v>12.5</v>
      </c>
      <c r="M11" s="8">
        <v>25</v>
      </c>
      <c r="N11" s="3" t="str">
        <f t="shared" ca="1" si="6"/>
        <v>CHURNED</v>
      </c>
      <c r="O11" s="14" t="str">
        <f t="shared" si="4"/>
        <v>Not Retained</v>
      </c>
      <c r="P11" s="3" t="s">
        <v>51</v>
      </c>
      <c r="Q11" s="3" t="s">
        <v>52</v>
      </c>
      <c r="R11" s="3" t="s">
        <v>53</v>
      </c>
      <c r="S11" s="3">
        <v>18</v>
      </c>
      <c r="T11" s="3" t="s">
        <v>11</v>
      </c>
      <c r="U11" s="3" t="s">
        <v>54</v>
      </c>
      <c r="V11" s="3" t="s">
        <v>41</v>
      </c>
      <c r="W11" s="3" t="s">
        <v>42</v>
      </c>
      <c r="X11" s="3" t="s">
        <v>15</v>
      </c>
      <c r="Y11" s="3" t="s">
        <v>2048</v>
      </c>
      <c r="Z11" s="3" t="s">
        <v>2053</v>
      </c>
    </row>
    <row r="12" spans="1:26" ht="15" x14ac:dyDescent="0.3">
      <c r="A12" s="3">
        <v>1521</v>
      </c>
      <c r="B12" s="8">
        <v>63.990001679999999</v>
      </c>
      <c r="C12" s="3">
        <v>3</v>
      </c>
      <c r="D12" s="4">
        <v>44920.407442129632</v>
      </c>
      <c r="E12" s="4">
        <v>45316.407442129632</v>
      </c>
      <c r="F12" s="6">
        <f t="shared" si="0"/>
        <v>2024</v>
      </c>
      <c r="G12" s="4" t="str">
        <f t="shared" si="1"/>
        <v>Jan</v>
      </c>
      <c r="H12" s="4" t="str">
        <f t="shared" si="2"/>
        <v>Q1</v>
      </c>
      <c r="I12" s="6">
        <f t="shared" si="5"/>
        <v>397</v>
      </c>
      <c r="J12" s="3">
        <v>3</v>
      </c>
      <c r="K12" s="8">
        <v>63.990001679999999</v>
      </c>
      <c r="L12" s="8">
        <f t="shared" si="3"/>
        <v>21.330000559999998</v>
      </c>
      <c r="M12" s="8">
        <v>63.990001679999999</v>
      </c>
      <c r="N12" s="3" t="str">
        <f t="shared" ca="1" si="6"/>
        <v>CHURNED</v>
      </c>
      <c r="O12" s="14" t="str">
        <f t="shared" si="4"/>
        <v>Retained</v>
      </c>
      <c r="P12" s="3" t="s">
        <v>55</v>
      </c>
      <c r="Q12" s="3" t="s">
        <v>56</v>
      </c>
      <c r="R12" s="3" t="s">
        <v>57</v>
      </c>
      <c r="S12" s="3">
        <v>14</v>
      </c>
      <c r="T12" s="3" t="s">
        <v>19</v>
      </c>
      <c r="U12" s="3" t="s">
        <v>58</v>
      </c>
      <c r="V12" s="3" t="s">
        <v>41</v>
      </c>
      <c r="W12" s="3" t="s">
        <v>42</v>
      </c>
      <c r="X12" s="3" t="s">
        <v>15</v>
      </c>
      <c r="Y12" s="3" t="s">
        <v>2052</v>
      </c>
      <c r="Z12" s="3" t="s">
        <v>2053</v>
      </c>
    </row>
    <row r="13" spans="1:26" ht="15" x14ac:dyDescent="0.3">
      <c r="A13" s="3">
        <v>1613</v>
      </c>
      <c r="B13" s="8">
        <v>19.5</v>
      </c>
      <c r="C13" s="3">
        <v>1</v>
      </c>
      <c r="D13" s="4">
        <v>44673.073703703703</v>
      </c>
      <c r="E13" s="4">
        <v>45404.073703703703</v>
      </c>
      <c r="F13" s="6">
        <f t="shared" si="0"/>
        <v>2024</v>
      </c>
      <c r="G13" s="4" t="str">
        <f t="shared" si="1"/>
        <v>Apr</v>
      </c>
      <c r="H13" s="4" t="str">
        <f t="shared" si="2"/>
        <v>Q2</v>
      </c>
      <c r="I13" s="6">
        <f t="shared" si="5"/>
        <v>732</v>
      </c>
      <c r="J13" s="3">
        <v>1</v>
      </c>
      <c r="K13" s="8">
        <v>19.5</v>
      </c>
      <c r="L13" s="8">
        <f t="shared" si="3"/>
        <v>19.5</v>
      </c>
      <c r="M13" s="8">
        <v>19.5</v>
      </c>
      <c r="N13" s="3" t="str">
        <f t="shared" ca="1" si="6"/>
        <v>ACTIVE</v>
      </c>
      <c r="O13" s="14" t="str">
        <f t="shared" si="4"/>
        <v>Retained</v>
      </c>
      <c r="P13" s="3" t="s">
        <v>59</v>
      </c>
      <c r="Q13" s="3" t="s">
        <v>60</v>
      </c>
      <c r="R13" s="3" t="s">
        <v>61</v>
      </c>
      <c r="S13" s="3">
        <v>57</v>
      </c>
      <c r="T13" s="3" t="s">
        <v>19</v>
      </c>
      <c r="U13" s="3" t="s">
        <v>62</v>
      </c>
      <c r="V13" s="3" t="s">
        <v>41</v>
      </c>
      <c r="W13" s="3" t="s">
        <v>42</v>
      </c>
      <c r="X13" s="3" t="s">
        <v>15</v>
      </c>
      <c r="Y13" s="3" t="s">
        <v>2050</v>
      </c>
      <c r="Z13" s="3" t="s">
        <v>2053</v>
      </c>
    </row>
    <row r="14" spans="1:26" ht="15" x14ac:dyDescent="0.3">
      <c r="A14" s="3">
        <v>1753</v>
      </c>
      <c r="B14" s="8">
        <v>14.899999619999999</v>
      </c>
      <c r="C14" s="3">
        <v>2</v>
      </c>
      <c r="D14" s="4">
        <v>45268.330659722225</v>
      </c>
      <c r="E14" s="4">
        <v>45268.330659722225</v>
      </c>
      <c r="F14" s="6">
        <f t="shared" si="0"/>
        <v>2023</v>
      </c>
      <c r="G14" s="4" t="str">
        <f t="shared" si="1"/>
        <v>Dec</v>
      </c>
      <c r="H14" s="4" t="str">
        <f t="shared" si="2"/>
        <v>Q4</v>
      </c>
      <c r="I14" s="6">
        <f>IF(D14&lt;&gt;E14,DATEDIF($D14,$E14,"d")+1,0)</f>
        <v>0</v>
      </c>
      <c r="J14" s="3">
        <v>2</v>
      </c>
      <c r="K14" s="8">
        <v>14.899999619999999</v>
      </c>
      <c r="L14" s="8">
        <f>B14/C14</f>
        <v>7.4499998099999996</v>
      </c>
      <c r="M14" s="8">
        <v>14.899999619999999</v>
      </c>
      <c r="N14" s="3" t="str">
        <f t="shared" ca="1" si="6"/>
        <v>CHURNED</v>
      </c>
      <c r="O14" s="14" t="str">
        <f t="shared" si="4"/>
        <v>Not Retained</v>
      </c>
      <c r="P14" s="3" t="s">
        <v>63</v>
      </c>
      <c r="Q14" s="3" t="s">
        <v>64</v>
      </c>
      <c r="R14" s="3" t="s">
        <v>65</v>
      </c>
      <c r="S14" s="3">
        <v>43</v>
      </c>
      <c r="T14" s="3" t="s">
        <v>19</v>
      </c>
      <c r="U14" s="3" t="s">
        <v>66</v>
      </c>
      <c r="V14" s="3" t="s">
        <v>41</v>
      </c>
      <c r="W14" s="3" t="s">
        <v>42</v>
      </c>
      <c r="X14" s="3" t="s">
        <v>15</v>
      </c>
      <c r="Y14" s="3" t="s">
        <v>2052</v>
      </c>
      <c r="Z14" s="3" t="s">
        <v>2053</v>
      </c>
    </row>
    <row r="15" spans="1:26" ht="15" x14ac:dyDescent="0.3">
      <c r="A15" s="3">
        <v>1831</v>
      </c>
      <c r="B15" s="8">
        <v>112.26000023</v>
      </c>
      <c r="C15" s="3">
        <v>6</v>
      </c>
      <c r="D15" s="4">
        <v>44341.220266203702</v>
      </c>
      <c r="E15" s="4">
        <v>45437.220266203702</v>
      </c>
      <c r="F15" s="6">
        <f t="shared" si="0"/>
        <v>2024</v>
      </c>
      <c r="G15" s="4" t="str">
        <f t="shared" si="1"/>
        <v>May</v>
      </c>
      <c r="H15" s="4" t="str">
        <f t="shared" si="2"/>
        <v>Q2</v>
      </c>
      <c r="I15" s="6">
        <f t="shared" si="5"/>
        <v>1097</v>
      </c>
      <c r="J15" s="3">
        <v>6</v>
      </c>
      <c r="K15" s="8">
        <v>112.26000023</v>
      </c>
      <c r="L15" s="8">
        <f t="shared" si="3"/>
        <v>18.710000038333334</v>
      </c>
      <c r="M15" s="8">
        <v>112.26000023</v>
      </c>
      <c r="N15" s="3" t="str">
        <f t="shared" ca="1" si="6"/>
        <v>ACTIVE</v>
      </c>
      <c r="O15" s="14" t="str">
        <f t="shared" si="4"/>
        <v>Retained</v>
      </c>
      <c r="P15" s="3" t="s">
        <v>67</v>
      </c>
      <c r="Q15" s="3" t="s">
        <v>68</v>
      </c>
      <c r="R15" s="3" t="s">
        <v>69</v>
      </c>
      <c r="S15" s="3">
        <v>59</v>
      </c>
      <c r="T15" s="3" t="s">
        <v>19</v>
      </c>
      <c r="U15" s="3" t="s">
        <v>70</v>
      </c>
      <c r="V15" s="3" t="s">
        <v>41</v>
      </c>
      <c r="W15" s="3" t="s">
        <v>42</v>
      </c>
      <c r="X15" s="3" t="s">
        <v>15</v>
      </c>
      <c r="Y15" s="3" t="s">
        <v>2050</v>
      </c>
      <c r="Z15" s="3" t="s">
        <v>2055</v>
      </c>
    </row>
    <row r="16" spans="1:26" ht="15" x14ac:dyDescent="0.3">
      <c r="A16" s="3">
        <v>2058</v>
      </c>
      <c r="B16" s="8">
        <v>25.200000760000002</v>
      </c>
      <c r="C16" s="3">
        <v>3</v>
      </c>
      <c r="D16" s="4">
        <v>44882.206388888888</v>
      </c>
      <c r="E16" s="4">
        <v>45308.206388888888</v>
      </c>
      <c r="F16" s="6">
        <f t="shared" si="0"/>
        <v>2024</v>
      </c>
      <c r="G16" s="4" t="str">
        <f t="shared" si="1"/>
        <v>Jan</v>
      </c>
      <c r="H16" s="4" t="str">
        <f t="shared" si="2"/>
        <v>Q1</v>
      </c>
      <c r="I16" s="6">
        <f t="shared" si="5"/>
        <v>427</v>
      </c>
      <c r="J16" s="3">
        <v>3</v>
      </c>
      <c r="K16" s="8">
        <v>25.200000760000002</v>
      </c>
      <c r="L16" s="8">
        <f t="shared" si="3"/>
        <v>8.4000002533333333</v>
      </c>
      <c r="M16" s="8">
        <v>25.200000760000002</v>
      </c>
      <c r="N16" s="3" t="str">
        <f t="shared" ca="1" si="6"/>
        <v>CHURNED</v>
      </c>
      <c r="O16" s="14" t="str">
        <f t="shared" si="4"/>
        <v>Retained</v>
      </c>
      <c r="P16" s="3" t="s">
        <v>71</v>
      </c>
      <c r="Q16" s="3" t="s">
        <v>17</v>
      </c>
      <c r="R16" s="3" t="s">
        <v>72</v>
      </c>
      <c r="S16" s="3">
        <v>48</v>
      </c>
      <c r="T16" s="3" t="s">
        <v>11</v>
      </c>
      <c r="U16" s="3" t="s">
        <v>73</v>
      </c>
      <c r="V16" s="3" t="s">
        <v>41</v>
      </c>
      <c r="W16" s="3" t="s">
        <v>42</v>
      </c>
      <c r="X16" s="3" t="s">
        <v>15</v>
      </c>
      <c r="Y16" s="3" t="s">
        <v>2051</v>
      </c>
      <c r="Z16" s="3" t="s">
        <v>2055</v>
      </c>
    </row>
    <row r="17" spans="1:26" ht="15" x14ac:dyDescent="0.3">
      <c r="A17" s="3">
        <v>2185</v>
      </c>
      <c r="B17" s="8">
        <v>598.95000075999997</v>
      </c>
      <c r="C17" s="3">
        <v>8</v>
      </c>
      <c r="D17" s="4">
        <v>45067.59306712963</v>
      </c>
      <c r="E17" s="4">
        <v>45281.59306712963</v>
      </c>
      <c r="F17" s="6">
        <f t="shared" si="0"/>
        <v>2023</v>
      </c>
      <c r="G17" s="4" t="str">
        <f t="shared" si="1"/>
        <v>Dec</v>
      </c>
      <c r="H17" s="4" t="str">
        <f t="shared" si="2"/>
        <v>Q4</v>
      </c>
      <c r="I17" s="6">
        <f t="shared" si="5"/>
        <v>215</v>
      </c>
      <c r="J17" s="3">
        <v>8</v>
      </c>
      <c r="K17" s="8">
        <v>598.95000075999997</v>
      </c>
      <c r="L17" s="8">
        <f t="shared" si="3"/>
        <v>74.868750094999996</v>
      </c>
      <c r="M17" s="8">
        <v>598.95000075999997</v>
      </c>
      <c r="N17" s="3" t="str">
        <f t="shared" ca="1" si="6"/>
        <v>CHURNED</v>
      </c>
      <c r="O17" s="14" t="str">
        <f t="shared" si="4"/>
        <v>Retained</v>
      </c>
      <c r="P17" s="3" t="s">
        <v>74</v>
      </c>
      <c r="Q17" s="3" t="s">
        <v>75</v>
      </c>
      <c r="R17" s="3" t="s">
        <v>76</v>
      </c>
      <c r="S17" s="3">
        <v>38</v>
      </c>
      <c r="T17" s="3" t="s">
        <v>19</v>
      </c>
      <c r="U17" s="3" t="s">
        <v>77</v>
      </c>
      <c r="V17" s="3" t="s">
        <v>78</v>
      </c>
      <c r="W17" s="3" t="s">
        <v>79</v>
      </c>
      <c r="X17" s="3" t="s">
        <v>15</v>
      </c>
      <c r="Y17" s="3" t="s">
        <v>2051</v>
      </c>
      <c r="Z17" s="3" t="s">
        <v>2055</v>
      </c>
    </row>
    <row r="18" spans="1:26" ht="15" x14ac:dyDescent="0.3">
      <c r="A18" s="3">
        <v>2583</v>
      </c>
      <c r="B18" s="8">
        <v>49</v>
      </c>
      <c r="C18" s="3">
        <v>4</v>
      </c>
      <c r="D18" s="4">
        <v>44329.249363425923</v>
      </c>
      <c r="E18" s="4">
        <v>45442.249363425923</v>
      </c>
      <c r="F18" s="6">
        <f t="shared" si="0"/>
        <v>2024</v>
      </c>
      <c r="G18" s="4" t="str">
        <f t="shared" si="1"/>
        <v>May</v>
      </c>
      <c r="H18" s="4" t="str">
        <f t="shared" si="2"/>
        <v>Q2</v>
      </c>
      <c r="I18" s="6">
        <f t="shared" si="5"/>
        <v>1114</v>
      </c>
      <c r="J18" s="3">
        <v>4</v>
      </c>
      <c r="K18" s="8">
        <v>49</v>
      </c>
      <c r="L18" s="8">
        <f t="shared" si="3"/>
        <v>12.25</v>
      </c>
      <c r="M18" s="8">
        <v>49</v>
      </c>
      <c r="N18" s="3" t="str">
        <f t="shared" ca="1" si="6"/>
        <v>ACTIVE</v>
      </c>
      <c r="O18" s="14" t="str">
        <f t="shared" si="4"/>
        <v>Retained</v>
      </c>
      <c r="P18" s="3" t="s">
        <v>80</v>
      </c>
      <c r="Q18" s="3" t="s">
        <v>81</v>
      </c>
      <c r="R18" s="3" t="s">
        <v>82</v>
      </c>
      <c r="S18" s="3">
        <v>52</v>
      </c>
      <c r="T18" s="3" t="s">
        <v>19</v>
      </c>
      <c r="U18" s="3" t="s">
        <v>83</v>
      </c>
      <c r="V18" s="3" t="s">
        <v>78</v>
      </c>
      <c r="W18" s="3" t="s">
        <v>79</v>
      </c>
      <c r="X18" s="3" t="s">
        <v>15</v>
      </c>
      <c r="Y18" s="3" t="s">
        <v>2051</v>
      </c>
      <c r="Z18" s="3" t="s">
        <v>2055</v>
      </c>
    </row>
    <row r="19" spans="1:26" ht="15" x14ac:dyDescent="0.3">
      <c r="A19" s="3">
        <v>2635</v>
      </c>
      <c r="B19" s="8">
        <v>21.350000380000001</v>
      </c>
      <c r="C19" s="3">
        <v>1</v>
      </c>
      <c r="D19" s="4">
        <v>45306.359375</v>
      </c>
      <c r="E19" s="4">
        <v>45306.359375</v>
      </c>
      <c r="F19" s="6">
        <f t="shared" si="0"/>
        <v>2024</v>
      </c>
      <c r="G19" s="4" t="str">
        <f t="shared" si="1"/>
        <v>Jan</v>
      </c>
      <c r="H19" s="4" t="str">
        <f t="shared" si="2"/>
        <v>Q1</v>
      </c>
      <c r="I19" s="6">
        <f t="shared" si="5"/>
        <v>0</v>
      </c>
      <c r="J19" s="3">
        <v>1</v>
      </c>
      <c r="K19" s="8">
        <v>21.350000380000001</v>
      </c>
      <c r="L19" s="8">
        <f t="shared" si="3"/>
        <v>21.350000380000001</v>
      </c>
      <c r="M19" s="8">
        <v>21.350000380000001</v>
      </c>
      <c r="N19" s="3" t="str">
        <f t="shared" ca="1" si="6"/>
        <v>CHURNED</v>
      </c>
      <c r="O19" s="14" t="str">
        <f t="shared" si="4"/>
        <v>Not Retained</v>
      </c>
      <c r="P19" s="3" t="s">
        <v>84</v>
      </c>
      <c r="Q19" s="3" t="s">
        <v>17</v>
      </c>
      <c r="R19" s="3" t="s">
        <v>85</v>
      </c>
      <c r="S19" s="3">
        <v>29</v>
      </c>
      <c r="T19" s="3" t="s">
        <v>19</v>
      </c>
      <c r="U19" s="3" t="s">
        <v>86</v>
      </c>
      <c r="V19" s="3" t="s">
        <v>78</v>
      </c>
      <c r="W19" s="3" t="s">
        <v>79</v>
      </c>
      <c r="X19" s="3" t="s">
        <v>15</v>
      </c>
      <c r="Y19" s="3" t="s">
        <v>2052</v>
      </c>
      <c r="Z19" s="3" t="s">
        <v>2055</v>
      </c>
    </row>
    <row r="20" spans="1:26" ht="15" x14ac:dyDescent="0.3">
      <c r="A20" s="3">
        <v>2722</v>
      </c>
      <c r="B20" s="8">
        <v>28</v>
      </c>
      <c r="C20" s="3">
        <v>1</v>
      </c>
      <c r="D20" s="4">
        <v>45309.08929398148</v>
      </c>
      <c r="E20" s="4">
        <v>45430.08929398148</v>
      </c>
      <c r="F20" s="6">
        <f t="shared" si="0"/>
        <v>2024</v>
      </c>
      <c r="G20" s="4" t="str">
        <f t="shared" si="1"/>
        <v>May</v>
      </c>
      <c r="H20" s="4" t="str">
        <f t="shared" si="2"/>
        <v>Q2</v>
      </c>
      <c r="I20" s="6">
        <f t="shared" si="5"/>
        <v>122</v>
      </c>
      <c r="J20" s="3">
        <v>1</v>
      </c>
      <c r="K20" s="8">
        <v>28</v>
      </c>
      <c r="L20" s="8">
        <f t="shared" si="3"/>
        <v>28</v>
      </c>
      <c r="M20" s="8">
        <v>28</v>
      </c>
      <c r="N20" s="3" t="str">
        <f t="shared" ca="1" si="6"/>
        <v>ACTIVE</v>
      </c>
      <c r="O20" s="14" t="str">
        <f t="shared" si="4"/>
        <v>Retained</v>
      </c>
      <c r="P20" s="3" t="s">
        <v>87</v>
      </c>
      <c r="Q20" s="3" t="s">
        <v>88</v>
      </c>
      <c r="R20" s="3" t="s">
        <v>89</v>
      </c>
      <c r="S20" s="3">
        <v>62</v>
      </c>
      <c r="T20" s="3" t="s">
        <v>11</v>
      </c>
      <c r="U20" s="3" t="s">
        <v>90</v>
      </c>
      <c r="V20" s="3" t="s">
        <v>78</v>
      </c>
      <c r="W20" s="3" t="s">
        <v>79</v>
      </c>
      <c r="X20" s="3" t="s">
        <v>15</v>
      </c>
      <c r="Y20" s="3" t="s">
        <v>2052</v>
      </c>
      <c r="Z20" s="3" t="s">
        <v>2055</v>
      </c>
    </row>
    <row r="21" spans="1:26" ht="15" x14ac:dyDescent="0.3">
      <c r="A21" s="3">
        <v>2904</v>
      </c>
      <c r="B21" s="8">
        <v>129.8999939</v>
      </c>
      <c r="C21" s="3">
        <v>2</v>
      </c>
      <c r="D21" s="4">
        <v>44315.369606481479</v>
      </c>
      <c r="E21" s="4">
        <v>45434.966504629629</v>
      </c>
      <c r="F21" s="6">
        <f t="shared" si="0"/>
        <v>2024</v>
      </c>
      <c r="G21" s="4" t="str">
        <f t="shared" si="1"/>
        <v>May</v>
      </c>
      <c r="H21" s="4" t="str">
        <f t="shared" si="2"/>
        <v>Q2</v>
      </c>
      <c r="I21" s="6">
        <f t="shared" si="5"/>
        <v>1120</v>
      </c>
      <c r="J21" s="3">
        <v>2</v>
      </c>
      <c r="K21" s="8">
        <v>129.8999939</v>
      </c>
      <c r="L21" s="8">
        <f t="shared" si="3"/>
        <v>64.949996949999999</v>
      </c>
      <c r="M21" s="8">
        <v>129.8999939</v>
      </c>
      <c r="N21" s="3" t="str">
        <f t="shared" ca="1" si="6"/>
        <v>ACTIVE</v>
      </c>
      <c r="O21" s="14" t="str">
        <f t="shared" si="4"/>
        <v>Retained</v>
      </c>
      <c r="P21" s="3" t="s">
        <v>91</v>
      </c>
      <c r="Q21" s="3" t="s">
        <v>92</v>
      </c>
      <c r="R21" s="3" t="s">
        <v>93</v>
      </c>
      <c r="S21" s="3">
        <v>66</v>
      </c>
      <c r="T21" s="3" t="s">
        <v>11</v>
      </c>
      <c r="U21" s="3" t="s">
        <v>94</v>
      </c>
      <c r="V21" s="3" t="s">
        <v>78</v>
      </c>
      <c r="W21" s="3" t="s">
        <v>79</v>
      </c>
      <c r="X21" s="3" t="s">
        <v>15</v>
      </c>
      <c r="Y21" s="3" t="s">
        <v>2049</v>
      </c>
      <c r="Z21" s="3" t="s">
        <v>2055</v>
      </c>
    </row>
    <row r="22" spans="1:26" ht="15" x14ac:dyDescent="0.3">
      <c r="A22" s="3">
        <v>3009</v>
      </c>
      <c r="B22" s="8">
        <v>49</v>
      </c>
      <c r="C22" s="3">
        <v>3</v>
      </c>
      <c r="D22" s="4">
        <v>45201.225543981483</v>
      </c>
      <c r="E22" s="4">
        <v>45201.225543981483</v>
      </c>
      <c r="F22" s="6">
        <f t="shared" si="0"/>
        <v>2023</v>
      </c>
      <c r="G22" s="4" t="str">
        <f t="shared" si="1"/>
        <v>Oct</v>
      </c>
      <c r="H22" s="4" t="str">
        <f t="shared" si="2"/>
        <v>Q4</v>
      </c>
      <c r="I22" s="6">
        <f t="shared" si="5"/>
        <v>0</v>
      </c>
      <c r="J22" s="3">
        <v>3</v>
      </c>
      <c r="K22" s="8">
        <v>49</v>
      </c>
      <c r="L22" s="8">
        <f t="shared" si="3"/>
        <v>16.333333333333332</v>
      </c>
      <c r="M22" s="8">
        <v>49</v>
      </c>
      <c r="N22" s="3" t="str">
        <f t="shared" ca="1" si="6"/>
        <v>CHURNED</v>
      </c>
      <c r="O22" s="14" t="str">
        <f t="shared" si="4"/>
        <v>Not Retained</v>
      </c>
      <c r="P22" s="3" t="s">
        <v>95</v>
      </c>
      <c r="Q22" s="3" t="s">
        <v>96</v>
      </c>
      <c r="R22" s="3" t="s">
        <v>97</v>
      </c>
      <c r="S22" s="3">
        <v>32</v>
      </c>
      <c r="T22" s="3" t="s">
        <v>11</v>
      </c>
      <c r="U22" s="3" t="s">
        <v>98</v>
      </c>
      <c r="V22" s="3">
        <v>69970</v>
      </c>
      <c r="W22" s="3" t="s">
        <v>79</v>
      </c>
      <c r="X22" s="3" t="s">
        <v>15</v>
      </c>
      <c r="Y22" s="3" t="s">
        <v>2051</v>
      </c>
      <c r="Z22" s="3" t="s">
        <v>2055</v>
      </c>
    </row>
    <row r="23" spans="1:26" ht="15" x14ac:dyDescent="0.3">
      <c r="A23" s="3">
        <v>3070</v>
      </c>
      <c r="B23" s="8">
        <v>28</v>
      </c>
      <c r="C23" s="3">
        <v>3</v>
      </c>
      <c r="D23" s="4">
        <v>44720.271481481483</v>
      </c>
      <c r="E23" s="4">
        <v>45299.271481481483</v>
      </c>
      <c r="F23" s="6">
        <f t="shared" si="0"/>
        <v>2024</v>
      </c>
      <c r="G23" s="4" t="str">
        <f t="shared" si="1"/>
        <v>Jan</v>
      </c>
      <c r="H23" s="4" t="str">
        <f t="shared" si="2"/>
        <v>Q1</v>
      </c>
      <c r="I23" s="6">
        <f t="shared" si="5"/>
        <v>580</v>
      </c>
      <c r="J23" s="3">
        <v>3</v>
      </c>
      <c r="K23" s="8">
        <v>28</v>
      </c>
      <c r="L23" s="8">
        <f t="shared" si="3"/>
        <v>9.3333333333333339</v>
      </c>
      <c r="M23" s="8">
        <v>28</v>
      </c>
      <c r="N23" s="3" t="str">
        <f t="shared" ca="1" si="6"/>
        <v>CHURNED</v>
      </c>
      <c r="O23" s="14" t="str">
        <f t="shared" si="4"/>
        <v>Retained</v>
      </c>
      <c r="P23" s="3" t="s">
        <v>99</v>
      </c>
      <c r="Q23" s="3" t="s">
        <v>100</v>
      </c>
      <c r="R23" s="3" t="s">
        <v>101</v>
      </c>
      <c r="S23" s="3">
        <v>70</v>
      </c>
      <c r="T23" s="3" t="s">
        <v>11</v>
      </c>
      <c r="U23" s="3" t="s">
        <v>102</v>
      </c>
      <c r="V23" s="3" t="s">
        <v>78</v>
      </c>
      <c r="W23" s="3" t="s">
        <v>79</v>
      </c>
      <c r="X23" s="3" t="s">
        <v>15</v>
      </c>
      <c r="Y23" s="3" t="s">
        <v>2051</v>
      </c>
      <c r="Z23" s="3" t="s">
        <v>2056</v>
      </c>
    </row>
    <row r="24" spans="1:26" ht="15" x14ac:dyDescent="0.3">
      <c r="A24" s="3">
        <v>3131</v>
      </c>
      <c r="B24" s="8">
        <v>89</v>
      </c>
      <c r="C24" s="3">
        <v>3</v>
      </c>
      <c r="D24" s="4">
        <v>44901.291967592595</v>
      </c>
      <c r="E24" s="4">
        <v>45266.291967592595</v>
      </c>
      <c r="F24" s="6">
        <f t="shared" si="0"/>
        <v>2023</v>
      </c>
      <c r="G24" s="4" t="str">
        <f t="shared" si="1"/>
        <v>Dec</v>
      </c>
      <c r="H24" s="4" t="str">
        <f t="shared" si="2"/>
        <v>Q4</v>
      </c>
      <c r="I24" s="6">
        <f t="shared" si="5"/>
        <v>366</v>
      </c>
      <c r="J24" s="3">
        <v>3</v>
      </c>
      <c r="K24" s="8">
        <v>89</v>
      </c>
      <c r="L24" s="8">
        <f t="shared" si="3"/>
        <v>29.666666666666668</v>
      </c>
      <c r="M24" s="8">
        <v>89</v>
      </c>
      <c r="N24" s="3" t="str">
        <f t="shared" ca="1" si="6"/>
        <v>CHURNED</v>
      </c>
      <c r="O24" s="14" t="str">
        <f t="shared" si="4"/>
        <v>Retained</v>
      </c>
      <c r="P24" s="3" t="s">
        <v>103</v>
      </c>
      <c r="Q24" s="3" t="s">
        <v>104</v>
      </c>
      <c r="R24" s="3" t="s">
        <v>105</v>
      </c>
      <c r="S24" s="3">
        <v>20</v>
      </c>
      <c r="T24" s="3" t="s">
        <v>19</v>
      </c>
      <c r="U24" s="3" t="s">
        <v>106</v>
      </c>
      <c r="V24" s="3">
        <v>69970</v>
      </c>
      <c r="W24" s="3" t="s">
        <v>79</v>
      </c>
      <c r="X24" s="3" t="s">
        <v>15</v>
      </c>
      <c r="Y24" s="3" t="s">
        <v>2050</v>
      </c>
      <c r="Z24" s="3" t="s">
        <v>2056</v>
      </c>
    </row>
    <row r="25" spans="1:26" ht="15" x14ac:dyDescent="0.3">
      <c r="A25" s="3">
        <v>3142</v>
      </c>
      <c r="B25" s="8">
        <v>85</v>
      </c>
      <c r="C25" s="3">
        <v>3</v>
      </c>
      <c r="D25" s="4">
        <v>44311.376631944448</v>
      </c>
      <c r="E25" s="4">
        <v>45316.376631944448</v>
      </c>
      <c r="F25" s="6">
        <f t="shared" si="0"/>
        <v>2024</v>
      </c>
      <c r="G25" s="4" t="str">
        <f t="shared" si="1"/>
        <v>Jan</v>
      </c>
      <c r="H25" s="4" t="str">
        <f t="shared" si="2"/>
        <v>Q1</v>
      </c>
      <c r="I25" s="6">
        <f t="shared" si="5"/>
        <v>1006</v>
      </c>
      <c r="J25" s="3">
        <v>3</v>
      </c>
      <c r="K25" s="8">
        <v>85</v>
      </c>
      <c r="L25" s="8">
        <f t="shared" si="3"/>
        <v>28.333333333333332</v>
      </c>
      <c r="M25" s="8">
        <v>85</v>
      </c>
      <c r="N25" s="3" t="str">
        <f t="shared" ca="1" si="6"/>
        <v>CHURNED</v>
      </c>
      <c r="O25" s="14" t="str">
        <f t="shared" si="4"/>
        <v>Retained</v>
      </c>
      <c r="P25" s="3" t="s">
        <v>107</v>
      </c>
      <c r="Q25" s="3" t="s">
        <v>108</v>
      </c>
      <c r="R25" s="3" t="s">
        <v>109</v>
      </c>
      <c r="S25" s="3">
        <v>35</v>
      </c>
      <c r="T25" s="3" t="s">
        <v>19</v>
      </c>
      <c r="U25" s="3" t="s">
        <v>110</v>
      </c>
      <c r="V25" s="3" t="s">
        <v>78</v>
      </c>
      <c r="W25" s="3" t="s">
        <v>79</v>
      </c>
      <c r="X25" s="3" t="s">
        <v>15</v>
      </c>
      <c r="Y25" s="3" t="s">
        <v>2049</v>
      </c>
      <c r="Z25" s="3" t="s">
        <v>2057</v>
      </c>
    </row>
    <row r="26" spans="1:26" ht="15" x14ac:dyDescent="0.3">
      <c r="A26" s="3">
        <v>3183</v>
      </c>
      <c r="B26" s="8">
        <v>43.979999540000001</v>
      </c>
      <c r="C26" s="3">
        <v>3</v>
      </c>
      <c r="D26" s="4">
        <v>44527.954733796294</v>
      </c>
      <c r="E26" s="4">
        <v>44527.954733796294</v>
      </c>
      <c r="F26" s="6">
        <f t="shared" si="0"/>
        <v>2021</v>
      </c>
      <c r="G26" s="4" t="str">
        <f t="shared" si="1"/>
        <v>Nov</v>
      </c>
      <c r="H26" s="4" t="str">
        <f t="shared" si="2"/>
        <v>Q4</v>
      </c>
      <c r="I26" s="6">
        <f t="shared" si="5"/>
        <v>0</v>
      </c>
      <c r="J26" s="3">
        <v>3</v>
      </c>
      <c r="K26" s="8">
        <v>43.979999540000001</v>
      </c>
      <c r="L26" s="8">
        <f t="shared" si="3"/>
        <v>14.659999846666667</v>
      </c>
      <c r="M26" s="8">
        <v>43.979999540000001</v>
      </c>
      <c r="N26" s="3" t="str">
        <f t="shared" ca="1" si="6"/>
        <v>CHURNED</v>
      </c>
      <c r="O26" s="14" t="str">
        <f t="shared" si="4"/>
        <v>Not Retained</v>
      </c>
      <c r="P26" s="3" t="s">
        <v>111</v>
      </c>
      <c r="Q26" s="3" t="s">
        <v>112</v>
      </c>
      <c r="R26" s="3" t="s">
        <v>113</v>
      </c>
      <c r="S26" s="3">
        <v>36</v>
      </c>
      <c r="T26" s="3" t="s">
        <v>19</v>
      </c>
      <c r="U26" s="3" t="s">
        <v>114</v>
      </c>
      <c r="V26" s="3" t="s">
        <v>78</v>
      </c>
      <c r="W26" s="3" t="s">
        <v>79</v>
      </c>
      <c r="X26" s="3" t="s">
        <v>15</v>
      </c>
      <c r="Y26" s="3" t="s">
        <v>2051</v>
      </c>
      <c r="Z26" s="3" t="s">
        <v>2055</v>
      </c>
    </row>
    <row r="27" spans="1:26" ht="15" x14ac:dyDescent="0.3">
      <c r="A27" s="3">
        <v>3313</v>
      </c>
      <c r="B27" s="8">
        <v>267.24999809000002</v>
      </c>
      <c r="C27" s="3">
        <v>4</v>
      </c>
      <c r="D27" s="4">
        <v>44970.321377314816</v>
      </c>
      <c r="E27" s="4">
        <v>45219.509340277778</v>
      </c>
      <c r="F27" s="6">
        <f t="shared" si="0"/>
        <v>2023</v>
      </c>
      <c r="G27" s="4" t="str">
        <f t="shared" si="1"/>
        <v>Oct</v>
      </c>
      <c r="H27" s="4" t="str">
        <f t="shared" si="2"/>
        <v>Q4</v>
      </c>
      <c r="I27" s="6">
        <f t="shared" si="5"/>
        <v>250</v>
      </c>
      <c r="J27" s="3">
        <v>4</v>
      </c>
      <c r="K27" s="8">
        <v>267.24999809000002</v>
      </c>
      <c r="L27" s="8">
        <f t="shared" si="3"/>
        <v>66.812499522500005</v>
      </c>
      <c r="M27" s="8">
        <v>267.24999809000002</v>
      </c>
      <c r="N27" s="3" t="str">
        <f t="shared" ca="1" si="6"/>
        <v>CHURNED</v>
      </c>
      <c r="O27" s="14" t="str">
        <f t="shared" si="4"/>
        <v>Retained</v>
      </c>
      <c r="P27" s="3" t="s">
        <v>115</v>
      </c>
      <c r="Q27" s="3" t="s">
        <v>116</v>
      </c>
      <c r="R27" s="3" t="s">
        <v>117</v>
      </c>
      <c r="S27" s="3">
        <v>39</v>
      </c>
      <c r="T27" s="3" t="s">
        <v>19</v>
      </c>
      <c r="U27" s="3" t="s">
        <v>118</v>
      </c>
      <c r="V27" s="3" t="s">
        <v>78</v>
      </c>
      <c r="W27" s="3" t="s">
        <v>79</v>
      </c>
      <c r="X27" s="3" t="s">
        <v>15</v>
      </c>
      <c r="Y27" s="3" t="s">
        <v>2049</v>
      </c>
      <c r="Z27" s="3" t="s">
        <v>2056</v>
      </c>
    </row>
    <row r="28" spans="1:26" ht="15" x14ac:dyDescent="0.3">
      <c r="A28" s="3">
        <v>3468</v>
      </c>
      <c r="B28" s="8">
        <v>20</v>
      </c>
      <c r="C28" s="3">
        <v>1</v>
      </c>
      <c r="D28" s="4">
        <v>45226.411712962959</v>
      </c>
      <c r="E28" s="4">
        <v>45226.411712962959</v>
      </c>
      <c r="F28" s="6">
        <f t="shared" si="0"/>
        <v>2023</v>
      </c>
      <c r="G28" s="4" t="str">
        <f t="shared" si="1"/>
        <v>Oct</v>
      </c>
      <c r="H28" s="4" t="str">
        <f t="shared" si="2"/>
        <v>Q4</v>
      </c>
      <c r="I28" s="6">
        <f t="shared" si="5"/>
        <v>0</v>
      </c>
      <c r="J28" s="3">
        <v>1</v>
      </c>
      <c r="K28" s="8">
        <v>20</v>
      </c>
      <c r="L28" s="8">
        <f t="shared" si="3"/>
        <v>20</v>
      </c>
      <c r="M28" s="8">
        <v>20</v>
      </c>
      <c r="N28" s="3" t="str">
        <f t="shared" ca="1" si="6"/>
        <v>CHURNED</v>
      </c>
      <c r="O28" s="14" t="str">
        <f t="shared" si="4"/>
        <v>Not Retained</v>
      </c>
      <c r="P28" s="3" t="s">
        <v>119</v>
      </c>
      <c r="Q28" s="3" t="s">
        <v>120</v>
      </c>
      <c r="R28" s="3" t="s">
        <v>121</v>
      </c>
      <c r="S28" s="3">
        <v>21</v>
      </c>
      <c r="T28" s="3" t="s">
        <v>11</v>
      </c>
      <c r="U28" s="3" t="s">
        <v>122</v>
      </c>
      <c r="V28" s="3" t="s">
        <v>78</v>
      </c>
      <c r="W28" s="3" t="s">
        <v>79</v>
      </c>
      <c r="X28" s="3" t="s">
        <v>15</v>
      </c>
      <c r="Y28" s="3" t="s">
        <v>2050</v>
      </c>
      <c r="Z28" s="3" t="s">
        <v>2056</v>
      </c>
    </row>
    <row r="29" spans="1:26" ht="15" x14ac:dyDescent="0.3">
      <c r="A29" s="3">
        <v>3646</v>
      </c>
      <c r="B29" s="8">
        <v>39.990001679999999</v>
      </c>
      <c r="C29" s="3">
        <v>1</v>
      </c>
      <c r="D29" s="4">
        <v>44935.997523148151</v>
      </c>
      <c r="E29" s="4">
        <v>44935.997523148151</v>
      </c>
      <c r="F29" s="6">
        <f t="shared" si="0"/>
        <v>2023</v>
      </c>
      <c r="G29" s="4" t="str">
        <f t="shared" si="1"/>
        <v>Jan</v>
      </c>
      <c r="H29" s="4" t="str">
        <f t="shared" si="2"/>
        <v>Q1</v>
      </c>
      <c r="I29" s="6">
        <f t="shared" si="5"/>
        <v>0</v>
      </c>
      <c r="J29" s="3">
        <v>1</v>
      </c>
      <c r="K29" s="8">
        <v>39.990001679999999</v>
      </c>
      <c r="L29" s="8">
        <f t="shared" si="3"/>
        <v>39.990001679999999</v>
      </c>
      <c r="M29" s="8">
        <v>39.990001679999999</v>
      </c>
      <c r="N29" s="3" t="str">
        <f t="shared" ca="1" si="6"/>
        <v>CHURNED</v>
      </c>
      <c r="O29" s="14" t="str">
        <f t="shared" si="4"/>
        <v>Not Retained</v>
      </c>
      <c r="P29" s="3" t="s">
        <v>123</v>
      </c>
      <c r="Q29" s="3" t="s">
        <v>124</v>
      </c>
      <c r="R29" s="3" t="s">
        <v>125</v>
      </c>
      <c r="S29" s="3">
        <v>68</v>
      </c>
      <c r="T29" s="3" t="s">
        <v>11</v>
      </c>
      <c r="U29" s="3" t="s">
        <v>126</v>
      </c>
      <c r="V29" s="3" t="s">
        <v>78</v>
      </c>
      <c r="W29" s="3" t="s">
        <v>79</v>
      </c>
      <c r="X29" s="3" t="s">
        <v>15</v>
      </c>
      <c r="Y29" s="3" t="s">
        <v>2050</v>
      </c>
      <c r="Z29" s="3" t="s">
        <v>2056</v>
      </c>
    </row>
    <row r="30" spans="1:26" ht="15" x14ac:dyDescent="0.3">
      <c r="A30" s="3">
        <v>3728</v>
      </c>
      <c r="B30" s="8">
        <v>80.979999539999994</v>
      </c>
      <c r="C30" s="3">
        <v>2</v>
      </c>
      <c r="D30" s="4">
        <v>44555.611817129633</v>
      </c>
      <c r="E30" s="4">
        <v>44559.678923611114</v>
      </c>
      <c r="F30" s="6">
        <f t="shared" si="0"/>
        <v>2021</v>
      </c>
      <c r="G30" s="4" t="str">
        <f t="shared" si="1"/>
        <v>Dec</v>
      </c>
      <c r="H30" s="4" t="str">
        <f t="shared" si="2"/>
        <v>Q4</v>
      </c>
      <c r="I30" s="6">
        <f t="shared" si="5"/>
        <v>5</v>
      </c>
      <c r="J30" s="3">
        <v>2</v>
      </c>
      <c r="K30" s="8">
        <v>80.979999539999994</v>
      </c>
      <c r="L30" s="8">
        <f t="shared" si="3"/>
        <v>40.489999769999997</v>
      </c>
      <c r="M30" s="8">
        <v>80.979999539999994</v>
      </c>
      <c r="N30" s="3" t="str">
        <f t="shared" ca="1" si="6"/>
        <v>CHURNED</v>
      </c>
      <c r="O30" s="14" t="str">
        <f t="shared" si="4"/>
        <v>Retained</v>
      </c>
      <c r="P30" s="3" t="s">
        <v>127</v>
      </c>
      <c r="Q30" s="3" t="s">
        <v>128</v>
      </c>
      <c r="R30" s="3" t="s">
        <v>129</v>
      </c>
      <c r="S30" s="3">
        <v>51</v>
      </c>
      <c r="T30" s="3" t="s">
        <v>11</v>
      </c>
      <c r="U30" s="3" t="s">
        <v>130</v>
      </c>
      <c r="V30" s="3" t="s">
        <v>78</v>
      </c>
      <c r="W30" s="3" t="s">
        <v>79</v>
      </c>
      <c r="X30" s="3" t="s">
        <v>15</v>
      </c>
      <c r="Y30" s="3" t="s">
        <v>2048</v>
      </c>
      <c r="Z30" s="3" t="s">
        <v>2056</v>
      </c>
    </row>
    <row r="31" spans="1:26" ht="15" x14ac:dyDescent="0.3">
      <c r="A31" s="3">
        <v>3731</v>
      </c>
      <c r="B31" s="8">
        <v>81.269996640000002</v>
      </c>
      <c r="C31" s="3">
        <v>2</v>
      </c>
      <c r="D31" s="4">
        <v>44984.356516203705</v>
      </c>
      <c r="E31" s="4">
        <v>44984.356516203705</v>
      </c>
      <c r="F31" s="6">
        <f t="shared" si="0"/>
        <v>2023</v>
      </c>
      <c r="G31" s="4" t="str">
        <f t="shared" si="1"/>
        <v>Feb</v>
      </c>
      <c r="H31" s="4" t="str">
        <f t="shared" si="2"/>
        <v>Q1</v>
      </c>
      <c r="I31" s="6">
        <f t="shared" si="5"/>
        <v>0</v>
      </c>
      <c r="J31" s="3">
        <v>2</v>
      </c>
      <c r="K31" s="8">
        <v>81.269996640000002</v>
      </c>
      <c r="L31" s="8">
        <f t="shared" si="3"/>
        <v>40.634998320000001</v>
      </c>
      <c r="M31" s="8">
        <v>81.269996640000002</v>
      </c>
      <c r="N31" s="3" t="str">
        <f t="shared" ca="1" si="6"/>
        <v>CHURNED</v>
      </c>
      <c r="O31" s="14" t="str">
        <f t="shared" si="4"/>
        <v>Not Retained</v>
      </c>
      <c r="P31" s="3" t="s">
        <v>131</v>
      </c>
      <c r="Q31" s="3" t="s">
        <v>132</v>
      </c>
      <c r="R31" s="3" t="s">
        <v>133</v>
      </c>
      <c r="S31" s="3">
        <v>67</v>
      </c>
      <c r="T31" s="3" t="s">
        <v>11</v>
      </c>
      <c r="U31" s="3" t="s">
        <v>134</v>
      </c>
      <c r="V31" s="3" t="s">
        <v>78</v>
      </c>
      <c r="W31" s="3" t="s">
        <v>79</v>
      </c>
      <c r="X31" s="3" t="s">
        <v>15</v>
      </c>
      <c r="Y31" s="3" t="s">
        <v>2049</v>
      </c>
      <c r="Z31" s="3" t="s">
        <v>2056</v>
      </c>
    </row>
    <row r="32" spans="1:26" ht="15" x14ac:dyDescent="0.3">
      <c r="A32" s="3">
        <v>3894</v>
      </c>
      <c r="B32" s="8">
        <v>16.989999770000001</v>
      </c>
      <c r="C32" s="3">
        <v>3</v>
      </c>
      <c r="D32" s="4">
        <v>45071.28765046296</v>
      </c>
      <c r="E32" s="4">
        <v>45071.28765046296</v>
      </c>
      <c r="F32" s="6">
        <f t="shared" si="0"/>
        <v>2023</v>
      </c>
      <c r="G32" s="4" t="str">
        <f t="shared" si="1"/>
        <v>May</v>
      </c>
      <c r="H32" s="4" t="str">
        <f t="shared" si="2"/>
        <v>Q2</v>
      </c>
      <c r="I32" s="6">
        <f t="shared" si="5"/>
        <v>0</v>
      </c>
      <c r="J32" s="3">
        <v>3</v>
      </c>
      <c r="K32" s="8">
        <v>16.989999770000001</v>
      </c>
      <c r="L32" s="8">
        <f t="shared" si="3"/>
        <v>5.6633332566666672</v>
      </c>
      <c r="M32" s="8">
        <v>16.989999770000001</v>
      </c>
      <c r="N32" s="3" t="str">
        <f t="shared" ca="1" si="6"/>
        <v>CHURNED</v>
      </c>
      <c r="O32" s="14" t="str">
        <f t="shared" si="4"/>
        <v>Not Retained</v>
      </c>
      <c r="P32" s="3" t="s">
        <v>135</v>
      </c>
      <c r="Q32" s="3" t="s">
        <v>56</v>
      </c>
      <c r="R32" s="3" t="s">
        <v>136</v>
      </c>
      <c r="S32" s="3">
        <v>55</v>
      </c>
      <c r="T32" s="3" t="s">
        <v>19</v>
      </c>
      <c r="U32" s="3" t="s">
        <v>137</v>
      </c>
      <c r="V32" s="3" t="s">
        <v>138</v>
      </c>
      <c r="W32" s="3" t="s">
        <v>139</v>
      </c>
      <c r="X32" s="3" t="s">
        <v>140</v>
      </c>
      <c r="Y32" s="3" t="s">
        <v>2051</v>
      </c>
      <c r="Z32" s="3" t="s">
        <v>2056</v>
      </c>
    </row>
    <row r="33" spans="1:26" ht="15" x14ac:dyDescent="0.3">
      <c r="A33" s="3">
        <v>3914</v>
      </c>
      <c r="B33" s="8">
        <v>45.979999540000001</v>
      </c>
      <c r="C33" s="3">
        <v>4</v>
      </c>
      <c r="D33" s="4">
        <v>45017.345416666663</v>
      </c>
      <c r="E33" s="4">
        <v>45017.345416666663</v>
      </c>
      <c r="F33" s="6">
        <f t="shared" si="0"/>
        <v>2023</v>
      </c>
      <c r="G33" s="4" t="str">
        <f t="shared" si="1"/>
        <v>Apr</v>
      </c>
      <c r="H33" s="4" t="str">
        <f t="shared" si="2"/>
        <v>Q2</v>
      </c>
      <c r="I33" s="6">
        <f t="shared" si="5"/>
        <v>0</v>
      </c>
      <c r="J33" s="3">
        <v>4</v>
      </c>
      <c r="K33" s="8">
        <v>45.979999540000001</v>
      </c>
      <c r="L33" s="8">
        <f t="shared" si="3"/>
        <v>11.494999885</v>
      </c>
      <c r="M33" s="8">
        <v>45.979999540000001</v>
      </c>
      <c r="N33" s="3" t="str">
        <f t="shared" ca="1" si="6"/>
        <v>CHURNED</v>
      </c>
      <c r="O33" s="14" t="str">
        <f t="shared" si="4"/>
        <v>Not Retained</v>
      </c>
      <c r="P33" s="3" t="s">
        <v>141</v>
      </c>
      <c r="Q33" s="3" t="s">
        <v>142</v>
      </c>
      <c r="R33" s="3" t="s">
        <v>143</v>
      </c>
      <c r="S33" s="3">
        <v>41</v>
      </c>
      <c r="T33" s="3" t="s">
        <v>19</v>
      </c>
      <c r="U33" s="3" t="s">
        <v>144</v>
      </c>
      <c r="V33" s="3" t="s">
        <v>138</v>
      </c>
      <c r="W33" s="3" t="s">
        <v>139</v>
      </c>
      <c r="X33" s="3" t="s">
        <v>140</v>
      </c>
      <c r="Y33" s="3" t="s">
        <v>2052</v>
      </c>
      <c r="Z33" s="3" t="s">
        <v>2056</v>
      </c>
    </row>
    <row r="34" spans="1:26" ht="15" x14ac:dyDescent="0.3">
      <c r="A34" s="3">
        <v>4197</v>
      </c>
      <c r="B34" s="8">
        <v>28</v>
      </c>
      <c r="C34" s="3">
        <v>5</v>
      </c>
      <c r="D34" s="4">
        <v>44576.54792824074</v>
      </c>
      <c r="E34" s="4">
        <v>44576.54792824074</v>
      </c>
      <c r="F34" s="6">
        <f t="shared" si="0"/>
        <v>2022</v>
      </c>
      <c r="G34" s="4" t="str">
        <f t="shared" si="1"/>
        <v>Jan</v>
      </c>
      <c r="H34" s="4" t="str">
        <f t="shared" si="2"/>
        <v>Q1</v>
      </c>
      <c r="I34" s="6">
        <f t="shared" si="5"/>
        <v>0</v>
      </c>
      <c r="J34" s="3">
        <v>5</v>
      </c>
      <c r="K34" s="8">
        <v>28</v>
      </c>
      <c r="L34" s="8">
        <f t="shared" si="3"/>
        <v>5.6</v>
      </c>
      <c r="M34" s="8">
        <v>28</v>
      </c>
      <c r="N34" s="3" t="str">
        <f t="shared" ca="1" si="6"/>
        <v>CHURNED</v>
      </c>
      <c r="O34" s="14" t="str">
        <f t="shared" si="4"/>
        <v>Not Retained</v>
      </c>
      <c r="P34" s="3" t="s">
        <v>145</v>
      </c>
      <c r="Q34" s="3" t="s">
        <v>132</v>
      </c>
      <c r="R34" s="3" t="s">
        <v>146</v>
      </c>
      <c r="S34" s="3">
        <v>26</v>
      </c>
      <c r="T34" s="3" t="s">
        <v>11</v>
      </c>
      <c r="U34" s="3" t="s">
        <v>147</v>
      </c>
      <c r="V34" s="3" t="s">
        <v>148</v>
      </c>
      <c r="W34" s="3" t="s">
        <v>139</v>
      </c>
      <c r="X34" s="3" t="s">
        <v>140</v>
      </c>
      <c r="Y34" s="3" t="s">
        <v>2050</v>
      </c>
      <c r="Z34" s="3" t="s">
        <v>2056</v>
      </c>
    </row>
    <row r="35" spans="1:26" ht="15" x14ac:dyDescent="0.3">
      <c r="A35" s="3">
        <v>4329</v>
      </c>
      <c r="B35" s="8">
        <v>17.5</v>
      </c>
      <c r="C35" s="3">
        <v>6</v>
      </c>
      <c r="D35" s="4">
        <v>44480.423645833333</v>
      </c>
      <c r="E35" s="4">
        <v>45210.423645833333</v>
      </c>
      <c r="F35" s="6">
        <f t="shared" si="0"/>
        <v>2023</v>
      </c>
      <c r="G35" s="4" t="str">
        <f t="shared" si="1"/>
        <v>Oct</v>
      </c>
      <c r="H35" s="4" t="str">
        <f t="shared" si="2"/>
        <v>Q4</v>
      </c>
      <c r="I35" s="6">
        <f t="shared" si="5"/>
        <v>731</v>
      </c>
      <c r="J35" s="3">
        <v>6</v>
      </c>
      <c r="K35" s="8">
        <v>17.5</v>
      </c>
      <c r="L35" s="8">
        <f t="shared" si="3"/>
        <v>2.9166666666666665</v>
      </c>
      <c r="M35" s="8">
        <v>17.5</v>
      </c>
      <c r="N35" s="3" t="str">
        <f t="shared" ca="1" si="6"/>
        <v>CHURNED</v>
      </c>
      <c r="O35" s="14" t="str">
        <f t="shared" si="4"/>
        <v>Retained</v>
      </c>
      <c r="P35" s="3" t="s">
        <v>149</v>
      </c>
      <c r="Q35" s="3" t="s">
        <v>150</v>
      </c>
      <c r="R35" s="3" t="s">
        <v>151</v>
      </c>
      <c r="S35" s="3">
        <v>54</v>
      </c>
      <c r="T35" s="3" t="s">
        <v>19</v>
      </c>
      <c r="U35" s="3" t="s">
        <v>152</v>
      </c>
      <c r="V35" s="3" t="s">
        <v>148</v>
      </c>
      <c r="W35" s="3" t="s">
        <v>139</v>
      </c>
      <c r="X35" s="3" t="s">
        <v>140</v>
      </c>
      <c r="Y35" s="3" t="s">
        <v>2048</v>
      </c>
      <c r="Z35" s="3" t="s">
        <v>2056</v>
      </c>
    </row>
    <row r="36" spans="1:26" ht="15" x14ac:dyDescent="0.3">
      <c r="A36" s="3">
        <v>4358</v>
      </c>
      <c r="B36" s="8">
        <v>21.350000380000001</v>
      </c>
      <c r="C36" s="3">
        <v>7</v>
      </c>
      <c r="D36" s="4">
        <v>44576.100393518522</v>
      </c>
      <c r="E36" s="4">
        <v>45306.100393518522</v>
      </c>
      <c r="F36" s="6">
        <f t="shared" si="0"/>
        <v>2024</v>
      </c>
      <c r="G36" s="4" t="str">
        <f t="shared" si="1"/>
        <v>Jan</v>
      </c>
      <c r="H36" s="4" t="str">
        <f t="shared" si="2"/>
        <v>Q1</v>
      </c>
      <c r="I36" s="6">
        <f t="shared" si="5"/>
        <v>731</v>
      </c>
      <c r="J36" s="3">
        <v>7</v>
      </c>
      <c r="K36" s="8">
        <v>21.350000380000001</v>
      </c>
      <c r="L36" s="8">
        <f t="shared" si="3"/>
        <v>3.0500000542857144</v>
      </c>
      <c r="M36" s="8">
        <v>21.350000380000001</v>
      </c>
      <c r="N36" s="3" t="str">
        <f t="shared" ca="1" si="6"/>
        <v>CHURNED</v>
      </c>
      <c r="O36" s="14" t="str">
        <f t="shared" si="4"/>
        <v>Retained</v>
      </c>
      <c r="P36" s="3" t="s">
        <v>153</v>
      </c>
      <c r="Q36" s="3" t="s">
        <v>154</v>
      </c>
      <c r="R36" s="3" t="s">
        <v>155</v>
      </c>
      <c r="S36" s="3">
        <v>20</v>
      </c>
      <c r="T36" s="3" t="s">
        <v>19</v>
      </c>
      <c r="U36" s="3" t="s">
        <v>156</v>
      </c>
      <c r="V36" s="3" t="s">
        <v>157</v>
      </c>
      <c r="W36" s="3" t="s">
        <v>139</v>
      </c>
      <c r="X36" s="3" t="s">
        <v>140</v>
      </c>
      <c r="Y36" s="3" t="s">
        <v>2052</v>
      </c>
      <c r="Z36" s="3" t="s">
        <v>2056</v>
      </c>
    </row>
    <row r="37" spans="1:26" ht="15" x14ac:dyDescent="0.3">
      <c r="A37" s="3">
        <v>4708</v>
      </c>
      <c r="B37" s="8">
        <v>800</v>
      </c>
      <c r="C37" s="3">
        <v>8</v>
      </c>
      <c r="D37" s="4">
        <v>44765.350972222222</v>
      </c>
      <c r="E37" s="4">
        <v>45496.350972222222</v>
      </c>
      <c r="F37" s="6">
        <f t="shared" si="0"/>
        <v>2024</v>
      </c>
      <c r="G37" s="4" t="str">
        <f t="shared" si="1"/>
        <v>Jul</v>
      </c>
      <c r="H37" s="4" t="str">
        <f t="shared" si="2"/>
        <v>Q3</v>
      </c>
      <c r="I37" s="6">
        <f t="shared" si="5"/>
        <v>732</v>
      </c>
      <c r="J37" s="3">
        <v>8</v>
      </c>
      <c r="K37" s="8">
        <v>800</v>
      </c>
      <c r="L37" s="8">
        <f t="shared" si="3"/>
        <v>100</v>
      </c>
      <c r="M37" s="8">
        <v>800</v>
      </c>
      <c r="N37" s="3" t="str">
        <f t="shared" ca="1" si="6"/>
        <v>ACTIVE</v>
      </c>
      <c r="O37" s="14" t="str">
        <f t="shared" si="4"/>
        <v>Retained</v>
      </c>
      <c r="P37" s="3" t="s">
        <v>158</v>
      </c>
      <c r="Q37" s="3" t="s">
        <v>159</v>
      </c>
      <c r="R37" s="3" t="s">
        <v>160</v>
      </c>
      <c r="S37" s="3">
        <v>33</v>
      </c>
      <c r="T37" s="3" t="s">
        <v>19</v>
      </c>
      <c r="U37" s="3" t="s">
        <v>161</v>
      </c>
      <c r="V37" s="3" t="s">
        <v>157</v>
      </c>
      <c r="W37" s="3" t="s">
        <v>139</v>
      </c>
      <c r="X37" s="3" t="s">
        <v>140</v>
      </c>
      <c r="Y37" s="3" t="s">
        <v>2048</v>
      </c>
      <c r="Z37" s="3" t="s">
        <v>2058</v>
      </c>
    </row>
    <row r="38" spans="1:26" ht="15" x14ac:dyDescent="0.3">
      <c r="A38" s="3">
        <v>4719</v>
      </c>
      <c r="B38" s="8">
        <v>50</v>
      </c>
      <c r="C38" s="3">
        <v>2</v>
      </c>
      <c r="D38" s="4">
        <v>44532.377604166664</v>
      </c>
      <c r="E38" s="4">
        <v>44532.377604166664</v>
      </c>
      <c r="F38" s="6">
        <f t="shared" si="0"/>
        <v>2021</v>
      </c>
      <c r="G38" s="4" t="str">
        <f t="shared" si="1"/>
        <v>Dec</v>
      </c>
      <c r="H38" s="4" t="str">
        <f t="shared" si="2"/>
        <v>Q4</v>
      </c>
      <c r="I38" s="6">
        <f t="shared" si="5"/>
        <v>0</v>
      </c>
      <c r="J38" s="3">
        <v>2</v>
      </c>
      <c r="K38" s="8">
        <v>50</v>
      </c>
      <c r="L38" s="8">
        <f t="shared" si="3"/>
        <v>25</v>
      </c>
      <c r="M38" s="8">
        <v>50</v>
      </c>
      <c r="N38" s="3" t="str">
        <f t="shared" ca="1" si="6"/>
        <v>CHURNED</v>
      </c>
      <c r="O38" s="14" t="str">
        <f t="shared" si="4"/>
        <v>Not Retained</v>
      </c>
      <c r="P38" s="3" t="s">
        <v>162</v>
      </c>
      <c r="Q38" s="3" t="s">
        <v>163</v>
      </c>
      <c r="R38" s="3" t="s">
        <v>164</v>
      </c>
      <c r="S38" s="3">
        <v>59</v>
      </c>
      <c r="T38" s="3" t="s">
        <v>19</v>
      </c>
      <c r="U38" s="3" t="s">
        <v>165</v>
      </c>
      <c r="V38" s="3" t="s">
        <v>166</v>
      </c>
      <c r="W38" s="3" t="s">
        <v>139</v>
      </c>
      <c r="X38" s="3" t="s">
        <v>140</v>
      </c>
      <c r="Y38" s="3" t="s">
        <v>2052</v>
      </c>
      <c r="Z38" s="3" t="s">
        <v>2058</v>
      </c>
    </row>
    <row r="39" spans="1:26" ht="15" x14ac:dyDescent="0.3">
      <c r="A39" s="3">
        <v>4720</v>
      </c>
      <c r="B39" s="8">
        <v>1034.99000168</v>
      </c>
      <c r="C39" s="3">
        <v>9</v>
      </c>
      <c r="D39" s="4">
        <v>44797.035543981481</v>
      </c>
      <c r="E39" s="4">
        <v>45528.035543981481</v>
      </c>
      <c r="F39" s="6">
        <f t="shared" si="0"/>
        <v>2024</v>
      </c>
      <c r="G39" s="4" t="str">
        <f t="shared" si="1"/>
        <v>Aug</v>
      </c>
      <c r="H39" s="4" t="str">
        <f t="shared" si="2"/>
        <v>Q3</v>
      </c>
      <c r="I39" s="6">
        <f t="shared" si="5"/>
        <v>732</v>
      </c>
      <c r="J39" s="3">
        <v>9</v>
      </c>
      <c r="K39" s="8">
        <v>1034.99000168</v>
      </c>
      <c r="L39" s="8">
        <f t="shared" si="3"/>
        <v>114.99888907555555</v>
      </c>
      <c r="M39" s="8">
        <v>1034.99000168</v>
      </c>
      <c r="N39" s="3" t="str">
        <f t="shared" ca="1" si="6"/>
        <v>ACTIVE</v>
      </c>
      <c r="O39" s="14" t="str">
        <f t="shared" si="4"/>
        <v>Retained</v>
      </c>
      <c r="P39" s="3" t="s">
        <v>167</v>
      </c>
      <c r="Q39" s="3" t="s">
        <v>168</v>
      </c>
      <c r="R39" s="3" t="s">
        <v>169</v>
      </c>
      <c r="S39" s="3">
        <v>59</v>
      </c>
      <c r="T39" s="3" t="s">
        <v>11</v>
      </c>
      <c r="U39" s="3" t="s">
        <v>170</v>
      </c>
      <c r="V39" s="3" t="s">
        <v>166</v>
      </c>
      <c r="W39" s="3" t="s">
        <v>139</v>
      </c>
      <c r="X39" s="3" t="s">
        <v>140</v>
      </c>
      <c r="Y39" s="3" t="s">
        <v>2050</v>
      </c>
      <c r="Z39" s="3" t="s">
        <v>2058</v>
      </c>
    </row>
    <row r="40" spans="1:26" ht="15" x14ac:dyDescent="0.3">
      <c r="A40" s="3">
        <v>4821</v>
      </c>
      <c r="B40" s="8">
        <v>69.989997860000003</v>
      </c>
      <c r="C40" s="3">
        <v>6</v>
      </c>
      <c r="D40" s="4">
        <v>44948.185729166667</v>
      </c>
      <c r="E40" s="4">
        <v>45282.185729166667</v>
      </c>
      <c r="F40" s="6">
        <f t="shared" si="0"/>
        <v>2023</v>
      </c>
      <c r="G40" s="4" t="str">
        <f t="shared" si="1"/>
        <v>Dec</v>
      </c>
      <c r="H40" s="4" t="str">
        <f t="shared" si="2"/>
        <v>Q4</v>
      </c>
      <c r="I40" s="6">
        <f t="shared" si="5"/>
        <v>335</v>
      </c>
      <c r="J40" s="3">
        <v>6</v>
      </c>
      <c r="K40" s="8">
        <v>69.989997860000003</v>
      </c>
      <c r="L40" s="8">
        <f t="shared" si="3"/>
        <v>11.664999643333333</v>
      </c>
      <c r="M40" s="8">
        <v>69.989997860000003</v>
      </c>
      <c r="N40" s="3" t="str">
        <f t="shared" ca="1" si="6"/>
        <v>CHURNED</v>
      </c>
      <c r="O40" s="14" t="str">
        <f t="shared" si="4"/>
        <v>Retained</v>
      </c>
      <c r="P40" s="3" t="s">
        <v>171</v>
      </c>
      <c r="Q40" s="3" t="s">
        <v>172</v>
      </c>
      <c r="R40" s="3" t="s">
        <v>173</v>
      </c>
      <c r="S40" s="3">
        <v>32</v>
      </c>
      <c r="T40" s="3" t="s">
        <v>11</v>
      </c>
      <c r="U40" s="3" t="s">
        <v>174</v>
      </c>
      <c r="V40" s="3" t="s">
        <v>166</v>
      </c>
      <c r="W40" s="3" t="s">
        <v>139</v>
      </c>
      <c r="X40" s="3" t="s">
        <v>140</v>
      </c>
      <c r="Y40" s="3" t="s">
        <v>2049</v>
      </c>
      <c r="Z40" s="3" t="s">
        <v>2055</v>
      </c>
    </row>
    <row r="41" spans="1:26" ht="15" x14ac:dyDescent="0.3">
      <c r="A41" s="3">
        <v>4823</v>
      </c>
      <c r="B41" s="8">
        <v>11.989999770000001</v>
      </c>
      <c r="C41" s="3">
        <v>5</v>
      </c>
      <c r="D41" s="4">
        <v>45200.514224537037</v>
      </c>
      <c r="E41" s="4">
        <v>45200.514224537037</v>
      </c>
      <c r="F41" s="6">
        <f t="shared" si="0"/>
        <v>2023</v>
      </c>
      <c r="G41" s="4" t="str">
        <f t="shared" si="1"/>
        <v>Oct</v>
      </c>
      <c r="H41" s="4" t="str">
        <f t="shared" si="2"/>
        <v>Q4</v>
      </c>
      <c r="I41" s="6">
        <f t="shared" si="5"/>
        <v>0</v>
      </c>
      <c r="J41" s="3">
        <v>5</v>
      </c>
      <c r="K41" s="8">
        <v>11.989999770000001</v>
      </c>
      <c r="L41" s="8">
        <f t="shared" si="3"/>
        <v>2.3979999540000003</v>
      </c>
      <c r="M41" s="8">
        <v>11.989999770000001</v>
      </c>
      <c r="N41" s="3" t="str">
        <f t="shared" ca="1" si="6"/>
        <v>CHURNED</v>
      </c>
      <c r="O41" s="14" t="str">
        <f t="shared" si="4"/>
        <v>Not Retained</v>
      </c>
      <c r="P41" s="3" t="s">
        <v>175</v>
      </c>
      <c r="Q41" s="3" t="s">
        <v>176</v>
      </c>
      <c r="R41" s="3" t="s">
        <v>177</v>
      </c>
      <c r="S41" s="3">
        <v>12</v>
      </c>
      <c r="T41" s="3" t="s">
        <v>11</v>
      </c>
      <c r="U41" s="3" t="s">
        <v>178</v>
      </c>
      <c r="V41" s="3" t="s">
        <v>179</v>
      </c>
      <c r="W41" s="3" t="s">
        <v>139</v>
      </c>
      <c r="X41" s="3" t="s">
        <v>140</v>
      </c>
      <c r="Y41" s="3" t="s">
        <v>2051</v>
      </c>
      <c r="Z41" s="3" t="s">
        <v>2059</v>
      </c>
    </row>
    <row r="42" spans="1:26" ht="15" x14ac:dyDescent="0.3">
      <c r="A42" s="3">
        <v>5399</v>
      </c>
      <c r="B42" s="8">
        <v>54.950000760000002</v>
      </c>
      <c r="C42" s="3">
        <v>4</v>
      </c>
      <c r="D42" s="4">
        <v>44603.312627314815</v>
      </c>
      <c r="E42" s="4">
        <v>44815.312627314815</v>
      </c>
      <c r="F42" s="6">
        <f t="shared" si="0"/>
        <v>2022</v>
      </c>
      <c r="G42" s="4" t="str">
        <f t="shared" si="1"/>
        <v>Sep</v>
      </c>
      <c r="H42" s="4" t="str">
        <f t="shared" si="2"/>
        <v>Q3</v>
      </c>
      <c r="I42" s="6">
        <f t="shared" si="5"/>
        <v>213</v>
      </c>
      <c r="J42" s="3">
        <v>4</v>
      </c>
      <c r="K42" s="8">
        <v>54.950000760000002</v>
      </c>
      <c r="L42" s="8">
        <f t="shared" si="3"/>
        <v>13.73750019</v>
      </c>
      <c r="M42" s="8">
        <v>54.950000760000002</v>
      </c>
      <c r="N42" s="3" t="str">
        <f t="shared" ca="1" si="6"/>
        <v>CHURNED</v>
      </c>
      <c r="O42" s="14" t="str">
        <f t="shared" si="4"/>
        <v>Retained</v>
      </c>
      <c r="P42" s="3" t="s">
        <v>180</v>
      </c>
      <c r="Q42" s="3" t="s">
        <v>181</v>
      </c>
      <c r="R42" s="3" t="s">
        <v>182</v>
      </c>
      <c r="S42" s="3">
        <v>23</v>
      </c>
      <c r="T42" s="3" t="s">
        <v>11</v>
      </c>
      <c r="U42" s="3" t="s">
        <v>183</v>
      </c>
      <c r="V42" s="3" t="s">
        <v>179</v>
      </c>
      <c r="W42" s="3" t="s">
        <v>139</v>
      </c>
      <c r="X42" s="3" t="s">
        <v>140</v>
      </c>
      <c r="Y42" s="3" t="s">
        <v>2051</v>
      </c>
      <c r="Z42" s="3" t="s">
        <v>2059</v>
      </c>
    </row>
    <row r="43" spans="1:26" ht="15" x14ac:dyDescent="0.3">
      <c r="A43" s="3">
        <v>5470</v>
      </c>
      <c r="B43" s="8">
        <v>55.950000760000002</v>
      </c>
      <c r="C43" s="3">
        <v>3</v>
      </c>
      <c r="D43" s="4">
        <v>45253.522245370368</v>
      </c>
      <c r="E43" s="4">
        <v>45253.522245370368</v>
      </c>
      <c r="F43" s="6">
        <f t="shared" si="0"/>
        <v>2023</v>
      </c>
      <c r="G43" s="4" t="str">
        <f t="shared" si="1"/>
        <v>Nov</v>
      </c>
      <c r="H43" s="4" t="str">
        <f t="shared" si="2"/>
        <v>Q4</v>
      </c>
      <c r="I43" s="6">
        <f t="shared" si="5"/>
        <v>0</v>
      </c>
      <c r="J43" s="3">
        <v>3</v>
      </c>
      <c r="K43" s="8">
        <v>55.950000760000002</v>
      </c>
      <c r="L43" s="8">
        <f t="shared" si="3"/>
        <v>18.650000253333335</v>
      </c>
      <c r="M43" s="8">
        <v>55.950000760000002</v>
      </c>
      <c r="N43" s="3" t="str">
        <f t="shared" ca="1" si="6"/>
        <v>CHURNED</v>
      </c>
      <c r="O43" s="14" t="str">
        <f t="shared" si="4"/>
        <v>Not Retained</v>
      </c>
      <c r="P43" s="3" t="s">
        <v>184</v>
      </c>
      <c r="Q43" s="3" t="s">
        <v>185</v>
      </c>
      <c r="R43" s="3" t="s">
        <v>186</v>
      </c>
      <c r="S43" s="3">
        <v>17</v>
      </c>
      <c r="T43" s="3" t="s">
        <v>11</v>
      </c>
      <c r="U43" s="3" t="s">
        <v>187</v>
      </c>
      <c r="V43" s="3" t="s">
        <v>179</v>
      </c>
      <c r="W43" s="3" t="s">
        <v>139</v>
      </c>
      <c r="X43" s="3" t="s">
        <v>140</v>
      </c>
      <c r="Y43" s="3" t="s">
        <v>2048</v>
      </c>
      <c r="Z43" s="3" t="s">
        <v>2059</v>
      </c>
    </row>
    <row r="44" spans="1:26" ht="15" x14ac:dyDescent="0.3">
      <c r="A44" s="3">
        <v>5473</v>
      </c>
      <c r="B44" s="8">
        <v>22</v>
      </c>
      <c r="C44" s="3">
        <v>2</v>
      </c>
      <c r="D44" s="4">
        <v>45310.612037037034</v>
      </c>
      <c r="E44" s="4">
        <v>45310.612037037034</v>
      </c>
      <c r="F44" s="6">
        <f t="shared" si="0"/>
        <v>2024</v>
      </c>
      <c r="G44" s="4" t="str">
        <f t="shared" si="1"/>
        <v>Jan</v>
      </c>
      <c r="H44" s="4" t="str">
        <f t="shared" si="2"/>
        <v>Q1</v>
      </c>
      <c r="I44" s="6">
        <f t="shared" si="5"/>
        <v>0</v>
      </c>
      <c r="J44" s="3">
        <v>2</v>
      </c>
      <c r="K44" s="8">
        <v>22</v>
      </c>
      <c r="L44" s="8">
        <f t="shared" si="3"/>
        <v>11</v>
      </c>
      <c r="M44" s="8">
        <v>22</v>
      </c>
      <c r="N44" s="3" t="str">
        <f t="shared" ca="1" si="6"/>
        <v>CHURNED</v>
      </c>
      <c r="O44" s="14" t="str">
        <f t="shared" si="4"/>
        <v>Not Retained</v>
      </c>
      <c r="P44" s="3" t="s">
        <v>188</v>
      </c>
      <c r="Q44" s="3" t="s">
        <v>189</v>
      </c>
      <c r="R44" s="3" t="s">
        <v>190</v>
      </c>
      <c r="S44" s="3">
        <v>45</v>
      </c>
      <c r="T44" s="3" t="s">
        <v>11</v>
      </c>
      <c r="U44" s="3" t="s">
        <v>191</v>
      </c>
      <c r="V44" s="3" t="s">
        <v>192</v>
      </c>
      <c r="W44" s="3" t="s">
        <v>139</v>
      </c>
      <c r="X44" s="3" t="s">
        <v>140</v>
      </c>
      <c r="Y44" s="3" t="s">
        <v>2048</v>
      </c>
      <c r="Z44" s="3" t="s">
        <v>2059</v>
      </c>
    </row>
    <row r="45" spans="1:26" ht="15" x14ac:dyDescent="0.3">
      <c r="A45" s="3">
        <v>5489</v>
      </c>
      <c r="B45" s="8">
        <v>84.880000113999998</v>
      </c>
      <c r="C45" s="3">
        <v>4</v>
      </c>
      <c r="D45" s="4">
        <v>45307.173587962963</v>
      </c>
      <c r="E45" s="4">
        <v>45459.173587962963</v>
      </c>
      <c r="F45" s="6">
        <f t="shared" si="0"/>
        <v>2024</v>
      </c>
      <c r="G45" s="4" t="str">
        <f t="shared" si="1"/>
        <v>Jun</v>
      </c>
      <c r="H45" s="4" t="str">
        <f t="shared" si="2"/>
        <v>Q2</v>
      </c>
      <c r="I45" s="6">
        <f t="shared" si="5"/>
        <v>153</v>
      </c>
      <c r="J45" s="3">
        <v>4</v>
      </c>
      <c r="K45" s="8">
        <v>84.880000113999998</v>
      </c>
      <c r="L45" s="8">
        <f t="shared" si="3"/>
        <v>21.220000028499999</v>
      </c>
      <c r="M45" s="8">
        <v>84.880000113999998</v>
      </c>
      <c r="N45" s="3" t="str">
        <f t="shared" ca="1" si="6"/>
        <v>ACTIVE</v>
      </c>
      <c r="O45" s="14" t="str">
        <f t="shared" si="4"/>
        <v>Retained</v>
      </c>
      <c r="P45" s="3" t="s">
        <v>193</v>
      </c>
      <c r="Q45" s="3" t="s">
        <v>194</v>
      </c>
      <c r="R45" s="3" t="s">
        <v>195</v>
      </c>
      <c r="S45" s="3">
        <v>51</v>
      </c>
      <c r="T45" s="3" t="s">
        <v>11</v>
      </c>
      <c r="U45" s="3" t="s">
        <v>196</v>
      </c>
      <c r="V45" s="3" t="s">
        <v>192</v>
      </c>
      <c r="W45" s="3" t="s">
        <v>139</v>
      </c>
      <c r="X45" s="3" t="s">
        <v>140</v>
      </c>
      <c r="Y45" s="3" t="s">
        <v>2051</v>
      </c>
      <c r="Z45" s="3" t="s">
        <v>2059</v>
      </c>
    </row>
    <row r="46" spans="1:26" ht="15" x14ac:dyDescent="0.3">
      <c r="A46" s="3">
        <v>5509</v>
      </c>
      <c r="B46" s="8">
        <v>40</v>
      </c>
      <c r="C46" s="3">
        <v>5</v>
      </c>
      <c r="D46" s="4">
        <v>44291.278298611112</v>
      </c>
      <c r="E46" s="4">
        <v>45021.278298611112</v>
      </c>
      <c r="F46" s="6">
        <f t="shared" si="0"/>
        <v>2023</v>
      </c>
      <c r="G46" s="4" t="str">
        <f t="shared" si="1"/>
        <v>Apr</v>
      </c>
      <c r="H46" s="4" t="str">
        <f t="shared" si="2"/>
        <v>Q2</v>
      </c>
      <c r="I46" s="6">
        <f t="shared" si="5"/>
        <v>731</v>
      </c>
      <c r="J46" s="3">
        <v>5</v>
      </c>
      <c r="K46" s="8">
        <v>40</v>
      </c>
      <c r="L46" s="8">
        <f t="shared" si="3"/>
        <v>8</v>
      </c>
      <c r="M46" s="8">
        <v>40</v>
      </c>
      <c r="N46" s="3" t="str">
        <f t="shared" ca="1" si="6"/>
        <v>CHURNED</v>
      </c>
      <c r="O46" s="14" t="str">
        <f t="shared" si="4"/>
        <v>Retained</v>
      </c>
      <c r="P46" s="3" t="s">
        <v>43</v>
      </c>
      <c r="Q46" s="3" t="s">
        <v>197</v>
      </c>
      <c r="R46" s="3" t="s">
        <v>198</v>
      </c>
      <c r="S46" s="3">
        <v>36</v>
      </c>
      <c r="T46" s="3" t="s">
        <v>19</v>
      </c>
      <c r="U46" s="3" t="s">
        <v>199</v>
      </c>
      <c r="V46" s="3" t="s">
        <v>200</v>
      </c>
      <c r="W46" s="3" t="s">
        <v>139</v>
      </c>
      <c r="X46" s="3" t="s">
        <v>140</v>
      </c>
      <c r="Y46" s="3" t="s">
        <v>2048</v>
      </c>
      <c r="Z46" s="3" t="s">
        <v>2060</v>
      </c>
    </row>
    <row r="47" spans="1:26" ht="15" x14ac:dyDescent="0.3">
      <c r="A47" s="3">
        <v>5645</v>
      </c>
      <c r="B47" s="8">
        <v>5416.9899997700004</v>
      </c>
      <c r="C47" s="3">
        <v>9</v>
      </c>
      <c r="D47" s="4">
        <v>44781.179189814815</v>
      </c>
      <c r="E47" s="4">
        <v>45146.179189814815</v>
      </c>
      <c r="F47" s="6">
        <f t="shared" si="0"/>
        <v>2023</v>
      </c>
      <c r="G47" s="4" t="str">
        <f t="shared" si="1"/>
        <v>Aug</v>
      </c>
      <c r="H47" s="4" t="str">
        <f t="shared" si="2"/>
        <v>Q3</v>
      </c>
      <c r="I47" s="6">
        <f t="shared" si="5"/>
        <v>366</v>
      </c>
      <c r="J47" s="3">
        <v>9</v>
      </c>
      <c r="K47" s="8">
        <v>5416.9899997700004</v>
      </c>
      <c r="L47" s="8">
        <f t="shared" si="3"/>
        <v>601.88777775222229</v>
      </c>
      <c r="M47" s="8">
        <v>5416.9899997700004</v>
      </c>
      <c r="N47" s="3" t="str">
        <f t="shared" ca="1" si="6"/>
        <v>CHURNED</v>
      </c>
      <c r="O47" s="14" t="str">
        <f t="shared" si="4"/>
        <v>Retained</v>
      </c>
      <c r="P47" s="3" t="s">
        <v>201</v>
      </c>
      <c r="Q47" s="3" t="s">
        <v>202</v>
      </c>
      <c r="R47" s="3" t="s">
        <v>203</v>
      </c>
      <c r="S47" s="3">
        <v>31</v>
      </c>
      <c r="T47" s="3" t="s">
        <v>19</v>
      </c>
      <c r="U47" s="3" t="s">
        <v>204</v>
      </c>
      <c r="V47" s="3" t="s">
        <v>205</v>
      </c>
      <c r="W47" s="3" t="s">
        <v>139</v>
      </c>
      <c r="X47" s="3" t="s">
        <v>140</v>
      </c>
      <c r="Y47" s="3" t="s">
        <v>2052</v>
      </c>
      <c r="Z47" s="3" t="s">
        <v>2060</v>
      </c>
    </row>
    <row r="48" spans="1:26" ht="15" x14ac:dyDescent="0.3">
      <c r="A48" s="3">
        <v>5964</v>
      </c>
      <c r="B48" s="8">
        <v>85</v>
      </c>
      <c r="C48" s="3">
        <v>6</v>
      </c>
      <c r="D48" s="4">
        <v>44436.542384259257</v>
      </c>
      <c r="E48" s="4">
        <v>45166.542384259257</v>
      </c>
      <c r="F48" s="6">
        <f t="shared" si="0"/>
        <v>2023</v>
      </c>
      <c r="G48" s="4" t="str">
        <f t="shared" si="1"/>
        <v>Aug</v>
      </c>
      <c r="H48" s="4" t="str">
        <f t="shared" si="2"/>
        <v>Q3</v>
      </c>
      <c r="I48" s="6">
        <f t="shared" si="5"/>
        <v>731</v>
      </c>
      <c r="J48" s="3">
        <v>6</v>
      </c>
      <c r="K48" s="8">
        <v>85</v>
      </c>
      <c r="L48" s="8">
        <f t="shared" si="3"/>
        <v>14.166666666666666</v>
      </c>
      <c r="M48" s="8">
        <v>85</v>
      </c>
      <c r="N48" s="3" t="str">
        <f t="shared" ca="1" si="6"/>
        <v>CHURNED</v>
      </c>
      <c r="O48" s="14" t="str">
        <f t="shared" si="4"/>
        <v>Retained</v>
      </c>
      <c r="P48" s="3" t="s">
        <v>206</v>
      </c>
      <c r="Q48" s="3" t="s">
        <v>207</v>
      </c>
      <c r="R48" s="3" t="s">
        <v>208</v>
      </c>
      <c r="S48" s="3">
        <v>26</v>
      </c>
      <c r="T48" s="3" t="s">
        <v>11</v>
      </c>
      <c r="U48" s="3" t="s">
        <v>209</v>
      </c>
      <c r="V48" s="3" t="s">
        <v>205</v>
      </c>
      <c r="W48" s="3" t="s">
        <v>210</v>
      </c>
      <c r="X48" s="3" t="s">
        <v>140</v>
      </c>
      <c r="Y48" s="3" t="s">
        <v>2048</v>
      </c>
      <c r="Z48" s="3" t="s">
        <v>2057</v>
      </c>
    </row>
    <row r="49" spans="1:26" ht="15" x14ac:dyDescent="0.3">
      <c r="A49" s="3">
        <v>6025</v>
      </c>
      <c r="B49" s="8">
        <v>79.989997860000003</v>
      </c>
      <c r="C49" s="3">
        <v>2</v>
      </c>
      <c r="D49" s="4">
        <v>44642.983414351853</v>
      </c>
      <c r="E49" s="4">
        <v>45007.983414351853</v>
      </c>
      <c r="F49" s="6">
        <f t="shared" si="0"/>
        <v>2023</v>
      </c>
      <c r="G49" s="4" t="str">
        <f t="shared" si="1"/>
        <v>Mar</v>
      </c>
      <c r="H49" s="4" t="str">
        <f t="shared" si="2"/>
        <v>Q1</v>
      </c>
      <c r="I49" s="6">
        <f t="shared" si="5"/>
        <v>366</v>
      </c>
      <c r="J49" s="3">
        <v>2</v>
      </c>
      <c r="K49" s="8">
        <v>79.989997860000003</v>
      </c>
      <c r="L49" s="8">
        <f t="shared" si="3"/>
        <v>39.994998930000001</v>
      </c>
      <c r="M49" s="8">
        <v>79.989997860000003</v>
      </c>
      <c r="N49" s="3" t="str">
        <f t="shared" ca="1" si="6"/>
        <v>CHURNED</v>
      </c>
      <c r="O49" s="14" t="str">
        <f t="shared" si="4"/>
        <v>Retained</v>
      </c>
      <c r="P49" s="3" t="s">
        <v>211</v>
      </c>
      <c r="Q49" s="3" t="s">
        <v>212</v>
      </c>
      <c r="R49" s="3" t="s">
        <v>213</v>
      </c>
      <c r="S49" s="3">
        <v>31</v>
      </c>
      <c r="T49" s="3" t="s">
        <v>19</v>
      </c>
      <c r="U49" s="3" t="s">
        <v>214</v>
      </c>
      <c r="V49" s="3" t="s">
        <v>205</v>
      </c>
      <c r="W49" s="3" t="s">
        <v>210</v>
      </c>
      <c r="X49" s="3" t="s">
        <v>140</v>
      </c>
      <c r="Y49" s="3" t="s">
        <v>2048</v>
      </c>
      <c r="Z49" s="3" t="s">
        <v>2053</v>
      </c>
    </row>
    <row r="50" spans="1:26" ht="15" x14ac:dyDescent="0.3">
      <c r="A50" s="3">
        <v>6199</v>
      </c>
      <c r="B50" s="8">
        <v>129.93999862000001</v>
      </c>
      <c r="C50" s="3">
        <v>2</v>
      </c>
      <c r="D50" s="4">
        <v>45034.045763888891</v>
      </c>
      <c r="E50" s="4">
        <v>45308.163032407407</v>
      </c>
      <c r="F50" s="6">
        <f t="shared" si="0"/>
        <v>2024</v>
      </c>
      <c r="G50" s="4" t="str">
        <f t="shared" si="1"/>
        <v>Jan</v>
      </c>
      <c r="H50" s="4" t="str">
        <f t="shared" si="2"/>
        <v>Q1</v>
      </c>
      <c r="I50" s="6">
        <f t="shared" si="5"/>
        <v>275</v>
      </c>
      <c r="J50" s="3">
        <v>2</v>
      </c>
      <c r="K50" s="8">
        <v>129.93999862000001</v>
      </c>
      <c r="L50" s="8">
        <f t="shared" si="3"/>
        <v>64.969999310000006</v>
      </c>
      <c r="M50" s="8">
        <v>129.93999862000001</v>
      </c>
      <c r="N50" s="3" t="str">
        <f t="shared" ca="1" si="6"/>
        <v>CHURNED</v>
      </c>
      <c r="O50" s="14" t="str">
        <f t="shared" si="4"/>
        <v>Retained</v>
      </c>
      <c r="P50" s="3" t="s">
        <v>215</v>
      </c>
      <c r="Q50" s="3" t="s">
        <v>216</v>
      </c>
      <c r="R50" s="3" t="s">
        <v>217</v>
      </c>
      <c r="S50" s="3">
        <v>16</v>
      </c>
      <c r="T50" s="3" t="s">
        <v>19</v>
      </c>
      <c r="U50" s="3" t="s">
        <v>218</v>
      </c>
      <c r="V50" s="3" t="s">
        <v>205</v>
      </c>
      <c r="W50" s="3" t="s">
        <v>210</v>
      </c>
      <c r="X50" s="3" t="s">
        <v>140</v>
      </c>
      <c r="Y50" s="3" t="s">
        <v>2051</v>
      </c>
      <c r="Z50" s="3" t="s">
        <v>2053</v>
      </c>
    </row>
    <row r="51" spans="1:26" ht="15" x14ac:dyDescent="0.3">
      <c r="A51" s="3">
        <v>6357</v>
      </c>
      <c r="B51" s="8">
        <v>79.989997860000003</v>
      </c>
      <c r="C51" s="3">
        <v>1</v>
      </c>
      <c r="D51" s="4">
        <v>45253.190694444442</v>
      </c>
      <c r="E51" s="4">
        <v>45253.190694444442</v>
      </c>
      <c r="F51" s="6">
        <f t="shared" si="0"/>
        <v>2023</v>
      </c>
      <c r="G51" s="4" t="str">
        <f t="shared" si="1"/>
        <v>Nov</v>
      </c>
      <c r="H51" s="4" t="str">
        <f t="shared" si="2"/>
        <v>Q4</v>
      </c>
      <c r="I51" s="6">
        <f t="shared" si="5"/>
        <v>0</v>
      </c>
      <c r="J51" s="3">
        <v>1</v>
      </c>
      <c r="K51" s="8">
        <v>79.989997860000003</v>
      </c>
      <c r="L51" s="8">
        <f t="shared" si="3"/>
        <v>79.989997860000003</v>
      </c>
      <c r="M51" s="8">
        <v>79.989997860000003</v>
      </c>
      <c r="N51" s="3" t="str">
        <f t="shared" ca="1" si="6"/>
        <v>CHURNED</v>
      </c>
      <c r="O51" s="14" t="str">
        <f t="shared" si="4"/>
        <v>Not Retained</v>
      </c>
      <c r="P51" s="3" t="s">
        <v>219</v>
      </c>
      <c r="Q51" s="3" t="s">
        <v>220</v>
      </c>
      <c r="R51" s="3" t="s">
        <v>221</v>
      </c>
      <c r="S51" s="3">
        <v>66</v>
      </c>
      <c r="T51" s="3" t="s">
        <v>19</v>
      </c>
      <c r="U51" s="3" t="s">
        <v>222</v>
      </c>
      <c r="V51" s="3" t="s">
        <v>205</v>
      </c>
      <c r="W51" s="3" t="s">
        <v>210</v>
      </c>
      <c r="X51" s="3" t="s">
        <v>140</v>
      </c>
      <c r="Y51" s="3" t="s">
        <v>2049</v>
      </c>
      <c r="Z51" s="3" t="s">
        <v>2053</v>
      </c>
    </row>
    <row r="52" spans="1:26" ht="15" x14ac:dyDescent="0.3">
      <c r="A52" s="3">
        <v>6568</v>
      </c>
      <c r="B52" s="8">
        <v>19.950000760000002</v>
      </c>
      <c r="C52" s="3">
        <v>1</v>
      </c>
      <c r="D52" s="4">
        <v>44771.600543981483</v>
      </c>
      <c r="E52" s="4">
        <v>44924.600543981483</v>
      </c>
      <c r="F52" s="6">
        <f t="shared" si="0"/>
        <v>2022</v>
      </c>
      <c r="G52" s="4" t="str">
        <f t="shared" si="1"/>
        <v>Dec</v>
      </c>
      <c r="H52" s="4" t="str">
        <f t="shared" si="2"/>
        <v>Q4</v>
      </c>
      <c r="I52" s="6">
        <f t="shared" si="5"/>
        <v>154</v>
      </c>
      <c r="J52" s="3">
        <v>1</v>
      </c>
      <c r="K52" s="8">
        <v>19.950000760000002</v>
      </c>
      <c r="L52" s="8">
        <f t="shared" si="3"/>
        <v>19.950000760000002</v>
      </c>
      <c r="M52" s="8">
        <v>19.950000760000002</v>
      </c>
      <c r="N52" s="3" t="str">
        <f t="shared" ca="1" si="6"/>
        <v>CHURNED</v>
      </c>
      <c r="O52" s="14" t="str">
        <f t="shared" si="4"/>
        <v>Retained</v>
      </c>
      <c r="P52" s="3" t="s">
        <v>223</v>
      </c>
      <c r="Q52" s="3" t="s">
        <v>224</v>
      </c>
      <c r="R52" s="3" t="s">
        <v>225</v>
      </c>
      <c r="S52" s="3">
        <v>68</v>
      </c>
      <c r="T52" s="3" t="s">
        <v>11</v>
      </c>
      <c r="U52" s="3" t="s">
        <v>226</v>
      </c>
      <c r="V52" s="3" t="s">
        <v>205</v>
      </c>
      <c r="W52" s="3" t="s">
        <v>210</v>
      </c>
      <c r="X52" s="3" t="s">
        <v>140</v>
      </c>
      <c r="Y52" s="3" t="s">
        <v>2052</v>
      </c>
      <c r="Z52" s="3" t="s">
        <v>2053</v>
      </c>
    </row>
    <row r="53" spans="1:26" ht="15" x14ac:dyDescent="0.3">
      <c r="A53" s="3">
        <v>6578</v>
      </c>
      <c r="B53" s="8">
        <v>6.25</v>
      </c>
      <c r="C53" s="3">
        <v>1</v>
      </c>
      <c r="D53" s="4">
        <v>44999.157881944448</v>
      </c>
      <c r="E53" s="4">
        <v>45365.157881944448</v>
      </c>
      <c r="F53" s="6">
        <f t="shared" si="0"/>
        <v>2024</v>
      </c>
      <c r="G53" s="4" t="str">
        <f t="shared" si="1"/>
        <v>Mar</v>
      </c>
      <c r="H53" s="4" t="str">
        <f t="shared" si="2"/>
        <v>Q1</v>
      </c>
      <c r="I53" s="6">
        <f t="shared" si="5"/>
        <v>367</v>
      </c>
      <c r="J53" s="3">
        <v>1</v>
      </c>
      <c r="K53" s="8">
        <v>6.25</v>
      </c>
      <c r="L53" s="8">
        <f t="shared" si="3"/>
        <v>6.25</v>
      </c>
      <c r="M53" s="8">
        <v>6.25</v>
      </c>
      <c r="N53" s="3" t="str">
        <f t="shared" ca="1" si="6"/>
        <v>CHURNED</v>
      </c>
      <c r="O53" s="14" t="str">
        <f t="shared" si="4"/>
        <v>Retained</v>
      </c>
      <c r="P53" s="3" t="s">
        <v>223</v>
      </c>
      <c r="Q53" s="3" t="s">
        <v>227</v>
      </c>
      <c r="R53" s="3" t="s">
        <v>228</v>
      </c>
      <c r="S53" s="3">
        <v>57</v>
      </c>
      <c r="T53" s="3" t="s">
        <v>11</v>
      </c>
      <c r="U53" s="3" t="s">
        <v>229</v>
      </c>
      <c r="V53" s="3" t="s">
        <v>205</v>
      </c>
      <c r="W53" s="3" t="s">
        <v>210</v>
      </c>
      <c r="X53" s="3" t="s">
        <v>140</v>
      </c>
      <c r="Y53" s="3" t="s">
        <v>2051</v>
      </c>
      <c r="Z53" s="3" t="s">
        <v>2053</v>
      </c>
    </row>
    <row r="54" spans="1:26" ht="15" x14ac:dyDescent="0.3">
      <c r="A54" s="3">
        <v>6581</v>
      </c>
      <c r="B54" s="8">
        <v>70.949996949999999</v>
      </c>
      <c r="C54" s="3">
        <v>1</v>
      </c>
      <c r="D54" s="4">
        <v>44430.05190972222</v>
      </c>
      <c r="E54" s="4">
        <v>45160.05190972222</v>
      </c>
      <c r="F54" s="6">
        <f t="shared" si="0"/>
        <v>2023</v>
      </c>
      <c r="G54" s="4" t="str">
        <f t="shared" si="1"/>
        <v>Aug</v>
      </c>
      <c r="H54" s="4" t="str">
        <f t="shared" si="2"/>
        <v>Q3</v>
      </c>
      <c r="I54" s="6">
        <f t="shared" si="5"/>
        <v>731</v>
      </c>
      <c r="J54" s="3">
        <v>1</v>
      </c>
      <c r="K54" s="8">
        <v>70.949996949999999</v>
      </c>
      <c r="L54" s="8">
        <f t="shared" si="3"/>
        <v>70.949996949999999</v>
      </c>
      <c r="M54" s="8">
        <v>70.949996949999999</v>
      </c>
      <c r="N54" s="3" t="str">
        <f t="shared" ca="1" si="6"/>
        <v>CHURNED</v>
      </c>
      <c r="O54" s="14" t="str">
        <f t="shared" si="4"/>
        <v>Retained</v>
      </c>
      <c r="P54" s="3" t="s">
        <v>131</v>
      </c>
      <c r="Q54" s="3" t="s">
        <v>230</v>
      </c>
      <c r="R54" s="3" t="s">
        <v>231</v>
      </c>
      <c r="S54" s="3">
        <v>56</v>
      </c>
      <c r="T54" s="3" t="s">
        <v>11</v>
      </c>
      <c r="U54" s="3" t="s">
        <v>232</v>
      </c>
      <c r="V54" s="3" t="s">
        <v>205</v>
      </c>
      <c r="W54" s="3" t="s">
        <v>210</v>
      </c>
      <c r="X54" s="3" t="s">
        <v>140</v>
      </c>
      <c r="Y54" s="3" t="s">
        <v>2049</v>
      </c>
      <c r="Z54" s="3" t="s">
        <v>2058</v>
      </c>
    </row>
    <row r="55" spans="1:26" ht="15" x14ac:dyDescent="0.3">
      <c r="A55" s="3">
        <v>6650</v>
      </c>
      <c r="B55" s="8">
        <v>24.989999770000001</v>
      </c>
      <c r="C55" s="3">
        <v>1</v>
      </c>
      <c r="D55" s="4">
        <v>44843.406006944446</v>
      </c>
      <c r="E55" s="4">
        <v>45513.406006944446</v>
      </c>
      <c r="F55" s="6">
        <f t="shared" si="0"/>
        <v>2024</v>
      </c>
      <c r="G55" s="4" t="str">
        <f t="shared" si="1"/>
        <v>Aug</v>
      </c>
      <c r="H55" s="4" t="str">
        <f t="shared" si="2"/>
        <v>Q3</v>
      </c>
      <c r="I55" s="6">
        <f t="shared" si="5"/>
        <v>671</v>
      </c>
      <c r="J55" s="3">
        <v>1</v>
      </c>
      <c r="K55" s="8">
        <v>24.989999770000001</v>
      </c>
      <c r="L55" s="8">
        <f t="shared" si="3"/>
        <v>24.989999770000001</v>
      </c>
      <c r="M55" s="8">
        <v>24.989999770000001</v>
      </c>
      <c r="N55" s="3" t="str">
        <f t="shared" ca="1" si="6"/>
        <v>ACTIVE</v>
      </c>
      <c r="O55" s="14" t="str">
        <f t="shared" si="4"/>
        <v>Retained</v>
      </c>
      <c r="P55" s="3" t="s">
        <v>233</v>
      </c>
      <c r="Q55" s="3" t="s">
        <v>234</v>
      </c>
      <c r="R55" s="3" t="s">
        <v>235</v>
      </c>
      <c r="S55" s="3">
        <v>69</v>
      </c>
      <c r="T55" s="3" t="s">
        <v>19</v>
      </c>
      <c r="U55" s="3" t="s">
        <v>236</v>
      </c>
      <c r="V55" s="3" t="s">
        <v>205</v>
      </c>
      <c r="W55" s="3" t="s">
        <v>210</v>
      </c>
      <c r="X55" s="3" t="s">
        <v>140</v>
      </c>
      <c r="Y55" s="3" t="s">
        <v>2048</v>
      </c>
      <c r="Z55" s="3" t="s">
        <v>2061</v>
      </c>
    </row>
    <row r="56" spans="1:26" ht="15" x14ac:dyDescent="0.3">
      <c r="A56" s="3">
        <v>6725</v>
      </c>
      <c r="B56" s="8">
        <v>38</v>
      </c>
      <c r="C56" s="3">
        <v>1</v>
      </c>
      <c r="D56" s="4">
        <v>45123.954189814816</v>
      </c>
      <c r="E56" s="4">
        <v>45489.954189814816</v>
      </c>
      <c r="F56" s="6">
        <f t="shared" si="0"/>
        <v>2024</v>
      </c>
      <c r="G56" s="4" t="str">
        <f t="shared" si="1"/>
        <v>Jul</v>
      </c>
      <c r="H56" s="4" t="str">
        <f t="shared" si="2"/>
        <v>Q3</v>
      </c>
      <c r="I56" s="6">
        <f t="shared" si="5"/>
        <v>367</v>
      </c>
      <c r="J56" s="3">
        <v>1</v>
      </c>
      <c r="K56" s="8">
        <v>38</v>
      </c>
      <c r="L56" s="8">
        <f t="shared" si="3"/>
        <v>38</v>
      </c>
      <c r="M56" s="8">
        <v>38</v>
      </c>
      <c r="N56" s="3" t="str">
        <f t="shared" ca="1" si="6"/>
        <v>ACTIVE</v>
      </c>
      <c r="O56" s="14" t="str">
        <f t="shared" si="4"/>
        <v>Retained</v>
      </c>
      <c r="P56" s="3" t="s">
        <v>237</v>
      </c>
      <c r="Q56" s="3" t="s">
        <v>238</v>
      </c>
      <c r="R56" s="3" t="s">
        <v>239</v>
      </c>
      <c r="S56" s="3">
        <v>55</v>
      </c>
      <c r="T56" s="3" t="s">
        <v>19</v>
      </c>
      <c r="U56" s="3" t="s">
        <v>240</v>
      </c>
      <c r="V56" s="3" t="s">
        <v>241</v>
      </c>
      <c r="W56" s="3" t="s">
        <v>210</v>
      </c>
      <c r="X56" s="3" t="s">
        <v>140</v>
      </c>
      <c r="Y56" s="3" t="s">
        <v>2052</v>
      </c>
      <c r="Z56" s="3" t="s">
        <v>2060</v>
      </c>
    </row>
    <row r="57" spans="1:26" ht="15" x14ac:dyDescent="0.3">
      <c r="A57" s="3">
        <v>6960</v>
      </c>
      <c r="B57" s="8">
        <v>60</v>
      </c>
      <c r="C57" s="3">
        <v>1</v>
      </c>
      <c r="D57" s="4">
        <v>44248.855231481481</v>
      </c>
      <c r="E57" s="4">
        <v>44613.855231481481</v>
      </c>
      <c r="F57" s="6">
        <f t="shared" si="0"/>
        <v>2022</v>
      </c>
      <c r="G57" s="4" t="str">
        <f t="shared" si="1"/>
        <v>Feb</v>
      </c>
      <c r="H57" s="4" t="str">
        <f t="shared" si="2"/>
        <v>Q1</v>
      </c>
      <c r="I57" s="6">
        <f t="shared" si="5"/>
        <v>366</v>
      </c>
      <c r="J57" s="3">
        <v>1</v>
      </c>
      <c r="K57" s="8">
        <v>60</v>
      </c>
      <c r="L57" s="8">
        <f t="shared" si="3"/>
        <v>60</v>
      </c>
      <c r="M57" s="8">
        <v>60</v>
      </c>
      <c r="N57" s="3" t="str">
        <f t="shared" ca="1" si="6"/>
        <v>CHURNED</v>
      </c>
      <c r="O57" s="14" t="str">
        <f t="shared" si="4"/>
        <v>Retained</v>
      </c>
      <c r="P57" s="3" t="s">
        <v>150</v>
      </c>
      <c r="Q57" s="3" t="s">
        <v>242</v>
      </c>
      <c r="R57" s="3" t="s">
        <v>243</v>
      </c>
      <c r="S57" s="3">
        <v>52</v>
      </c>
      <c r="T57" s="3" t="s">
        <v>11</v>
      </c>
      <c r="U57" s="3" t="s">
        <v>244</v>
      </c>
      <c r="V57" s="3" t="s">
        <v>245</v>
      </c>
      <c r="W57" s="3" t="s">
        <v>210</v>
      </c>
      <c r="X57" s="3" t="s">
        <v>140</v>
      </c>
      <c r="Y57" s="3" t="s">
        <v>2050</v>
      </c>
      <c r="Z57" s="3" t="s">
        <v>2060</v>
      </c>
    </row>
    <row r="58" spans="1:26" ht="15" x14ac:dyDescent="0.3">
      <c r="A58" s="3">
        <v>7016</v>
      </c>
      <c r="B58" s="8">
        <v>38.459999080000003</v>
      </c>
      <c r="C58" s="3">
        <v>1</v>
      </c>
      <c r="D58" s="4">
        <v>45306.299224537041</v>
      </c>
      <c r="E58" s="4">
        <v>45337.299224537041</v>
      </c>
      <c r="F58" s="6">
        <f t="shared" si="0"/>
        <v>2024</v>
      </c>
      <c r="G58" s="4" t="str">
        <f t="shared" si="1"/>
        <v>Feb</v>
      </c>
      <c r="H58" s="4" t="str">
        <f t="shared" si="2"/>
        <v>Q1</v>
      </c>
      <c r="I58" s="6">
        <f t="shared" si="5"/>
        <v>32</v>
      </c>
      <c r="J58" s="3">
        <v>1</v>
      </c>
      <c r="K58" s="8">
        <v>38.459999080000003</v>
      </c>
      <c r="L58" s="8">
        <f t="shared" si="3"/>
        <v>38.459999080000003</v>
      </c>
      <c r="M58" s="8">
        <v>38.459999080000003</v>
      </c>
      <c r="N58" s="3" t="str">
        <f t="shared" ca="1" si="6"/>
        <v>CHURNED</v>
      </c>
      <c r="O58" s="14" t="str">
        <f t="shared" si="4"/>
        <v>Retained</v>
      </c>
      <c r="P58" s="3" t="s">
        <v>246</v>
      </c>
      <c r="Q58" s="3" t="s">
        <v>247</v>
      </c>
      <c r="R58" s="3" t="s">
        <v>248</v>
      </c>
      <c r="S58" s="3">
        <v>54</v>
      </c>
      <c r="T58" s="3" t="s">
        <v>19</v>
      </c>
      <c r="U58" s="3" t="s">
        <v>249</v>
      </c>
      <c r="V58" s="3" t="s">
        <v>250</v>
      </c>
      <c r="W58" s="3" t="s">
        <v>210</v>
      </c>
      <c r="X58" s="3" t="s">
        <v>140</v>
      </c>
      <c r="Y58" s="3" t="s">
        <v>2050</v>
      </c>
      <c r="Z58" s="3" t="s">
        <v>2060</v>
      </c>
    </row>
    <row r="59" spans="1:26" ht="15" x14ac:dyDescent="0.3">
      <c r="A59" s="3">
        <v>7028</v>
      </c>
      <c r="B59" s="8">
        <v>20.209999079999999</v>
      </c>
      <c r="C59" s="3">
        <v>1</v>
      </c>
      <c r="D59" s="4">
        <v>44742.983564814815</v>
      </c>
      <c r="E59" s="4">
        <v>44925.983564814815</v>
      </c>
      <c r="F59" s="6">
        <f t="shared" si="0"/>
        <v>2022</v>
      </c>
      <c r="G59" s="4" t="str">
        <f t="shared" si="1"/>
        <v>Dec</v>
      </c>
      <c r="H59" s="4" t="str">
        <f t="shared" si="2"/>
        <v>Q4</v>
      </c>
      <c r="I59" s="6">
        <f t="shared" si="5"/>
        <v>184</v>
      </c>
      <c r="J59" s="3">
        <v>1</v>
      </c>
      <c r="K59" s="8">
        <v>20.209999079999999</v>
      </c>
      <c r="L59" s="8">
        <f t="shared" si="3"/>
        <v>20.209999079999999</v>
      </c>
      <c r="M59" s="8">
        <v>20.209999079999999</v>
      </c>
      <c r="N59" s="3" t="str">
        <f t="shared" ca="1" si="6"/>
        <v>CHURNED</v>
      </c>
      <c r="O59" s="14" t="str">
        <f t="shared" si="4"/>
        <v>Retained</v>
      </c>
      <c r="P59" s="3" t="s">
        <v>95</v>
      </c>
      <c r="Q59" s="3" t="s">
        <v>224</v>
      </c>
      <c r="R59" s="3" t="s">
        <v>251</v>
      </c>
      <c r="S59" s="3">
        <v>39</v>
      </c>
      <c r="T59" s="3" t="s">
        <v>11</v>
      </c>
      <c r="U59" s="3" t="s">
        <v>252</v>
      </c>
      <c r="V59" s="3" t="s">
        <v>253</v>
      </c>
      <c r="W59" s="3" t="s">
        <v>210</v>
      </c>
      <c r="X59" s="3" t="s">
        <v>140</v>
      </c>
      <c r="Y59" s="3" t="s">
        <v>2051</v>
      </c>
      <c r="Z59" s="3" t="s">
        <v>2062</v>
      </c>
    </row>
    <row r="60" spans="1:26" ht="15" x14ac:dyDescent="0.3">
      <c r="A60" s="3">
        <v>7256</v>
      </c>
      <c r="B60" s="8">
        <v>27.989999770000001</v>
      </c>
      <c r="C60" s="3">
        <v>1</v>
      </c>
      <c r="D60" s="4">
        <v>45253.403749999998</v>
      </c>
      <c r="E60" s="4">
        <v>45253.403749999998</v>
      </c>
      <c r="F60" s="6">
        <f t="shared" si="0"/>
        <v>2023</v>
      </c>
      <c r="G60" s="4" t="str">
        <f t="shared" si="1"/>
        <v>Nov</v>
      </c>
      <c r="H60" s="4" t="str">
        <f t="shared" si="2"/>
        <v>Q4</v>
      </c>
      <c r="I60" s="6">
        <f t="shared" si="5"/>
        <v>0</v>
      </c>
      <c r="J60" s="3">
        <v>1</v>
      </c>
      <c r="K60" s="8">
        <v>27.989999770000001</v>
      </c>
      <c r="L60" s="8">
        <f t="shared" si="3"/>
        <v>27.989999770000001</v>
      </c>
      <c r="M60" s="8">
        <v>27.989999770000001</v>
      </c>
      <c r="N60" s="3" t="str">
        <f t="shared" ca="1" si="6"/>
        <v>CHURNED</v>
      </c>
      <c r="O60" s="14" t="str">
        <f t="shared" si="4"/>
        <v>Not Retained</v>
      </c>
      <c r="P60" s="3" t="s">
        <v>233</v>
      </c>
      <c r="Q60" s="3" t="s">
        <v>254</v>
      </c>
      <c r="R60" s="3" t="s">
        <v>255</v>
      </c>
      <c r="S60" s="3">
        <v>28</v>
      </c>
      <c r="T60" s="3" t="s">
        <v>19</v>
      </c>
      <c r="U60" s="3" t="s">
        <v>256</v>
      </c>
      <c r="V60" s="3" t="s">
        <v>257</v>
      </c>
      <c r="W60" s="3" t="s">
        <v>210</v>
      </c>
      <c r="X60" s="3" t="s">
        <v>140</v>
      </c>
      <c r="Y60" s="3" t="s">
        <v>2051</v>
      </c>
      <c r="Z60" s="3" t="s">
        <v>2062</v>
      </c>
    </row>
    <row r="61" spans="1:26" ht="15" x14ac:dyDescent="0.3">
      <c r="A61" s="3">
        <v>7531</v>
      </c>
      <c r="B61" s="8">
        <v>49.990001679999999</v>
      </c>
      <c r="C61" s="3">
        <v>1</v>
      </c>
      <c r="D61" s="4">
        <v>45198.581157407411</v>
      </c>
      <c r="E61" s="4">
        <v>45198.581157407411</v>
      </c>
      <c r="F61" s="6">
        <f t="shared" si="0"/>
        <v>2023</v>
      </c>
      <c r="G61" s="4" t="str">
        <f t="shared" si="1"/>
        <v>Sep</v>
      </c>
      <c r="H61" s="4" t="str">
        <f t="shared" si="2"/>
        <v>Q3</v>
      </c>
      <c r="I61" s="6">
        <f t="shared" si="5"/>
        <v>0</v>
      </c>
      <c r="J61" s="3">
        <v>1</v>
      </c>
      <c r="K61" s="8">
        <v>49.990001679999999</v>
      </c>
      <c r="L61" s="8">
        <f t="shared" si="3"/>
        <v>49.990001679999999</v>
      </c>
      <c r="M61" s="8">
        <v>49.990001679999999</v>
      </c>
      <c r="N61" s="3" t="str">
        <f t="shared" ca="1" si="6"/>
        <v>CHURNED</v>
      </c>
      <c r="O61" s="14" t="str">
        <f t="shared" si="4"/>
        <v>Not Retained</v>
      </c>
      <c r="P61" s="3" t="s">
        <v>258</v>
      </c>
      <c r="Q61" s="3" t="s">
        <v>81</v>
      </c>
      <c r="R61" s="3" t="s">
        <v>259</v>
      </c>
      <c r="S61" s="3">
        <v>23</v>
      </c>
      <c r="T61" s="3" t="s">
        <v>19</v>
      </c>
      <c r="U61" s="3" t="s">
        <v>260</v>
      </c>
      <c r="V61" s="3" t="s">
        <v>257</v>
      </c>
      <c r="W61" s="3" t="s">
        <v>210</v>
      </c>
      <c r="X61" s="3" t="s">
        <v>140</v>
      </c>
      <c r="Y61" s="3" t="s">
        <v>2049</v>
      </c>
      <c r="Z61" s="3" t="s">
        <v>2062</v>
      </c>
    </row>
    <row r="62" spans="1:26" ht="15" x14ac:dyDescent="0.3">
      <c r="A62" s="3">
        <v>7761</v>
      </c>
      <c r="B62" s="8">
        <v>16.989999770000001</v>
      </c>
      <c r="C62" s="3">
        <v>1</v>
      </c>
      <c r="D62" s="4">
        <v>45296.520127314812</v>
      </c>
      <c r="E62" s="4">
        <v>45540.520127314812</v>
      </c>
      <c r="F62" s="6">
        <f t="shared" si="0"/>
        <v>2024</v>
      </c>
      <c r="G62" s="4" t="str">
        <f t="shared" si="1"/>
        <v>Sep</v>
      </c>
      <c r="H62" s="4" t="str">
        <f t="shared" si="2"/>
        <v>Q3</v>
      </c>
      <c r="I62" s="6">
        <f t="shared" si="5"/>
        <v>245</v>
      </c>
      <c r="J62" s="3">
        <v>1</v>
      </c>
      <c r="K62" s="8">
        <v>16.989999770000001</v>
      </c>
      <c r="L62" s="8">
        <f t="shared" si="3"/>
        <v>16.989999770000001</v>
      </c>
      <c r="M62" s="8">
        <v>16.989999770000001</v>
      </c>
      <c r="N62" s="3" t="str">
        <f t="shared" ca="1" si="6"/>
        <v>ACTIVE</v>
      </c>
      <c r="O62" s="14" t="str">
        <f t="shared" si="4"/>
        <v>Retained</v>
      </c>
      <c r="P62" s="3" t="s">
        <v>261</v>
      </c>
      <c r="Q62" s="3" t="s">
        <v>262</v>
      </c>
      <c r="R62" s="3" t="s">
        <v>263</v>
      </c>
      <c r="S62" s="3">
        <v>70</v>
      </c>
      <c r="T62" s="3" t="s">
        <v>19</v>
      </c>
      <c r="U62" s="3" t="s">
        <v>264</v>
      </c>
      <c r="V62" s="3" t="s">
        <v>257</v>
      </c>
      <c r="W62" s="3" t="s">
        <v>210</v>
      </c>
      <c r="X62" s="3" t="s">
        <v>140</v>
      </c>
      <c r="Y62" s="3" t="s">
        <v>2051</v>
      </c>
      <c r="Z62" s="3" t="s">
        <v>2062</v>
      </c>
    </row>
    <row r="63" spans="1:26" ht="15" x14ac:dyDescent="0.3">
      <c r="A63" s="3">
        <v>7868</v>
      </c>
      <c r="B63" s="8">
        <v>5.9899997709999999</v>
      </c>
      <c r="C63" s="3">
        <v>1</v>
      </c>
      <c r="D63" s="4">
        <v>45346.220243055555</v>
      </c>
      <c r="E63" s="4">
        <v>45497.220243055555</v>
      </c>
      <c r="F63" s="6">
        <f t="shared" si="0"/>
        <v>2024</v>
      </c>
      <c r="G63" s="4" t="str">
        <f t="shared" si="1"/>
        <v>Jul</v>
      </c>
      <c r="H63" s="4" t="str">
        <f t="shared" si="2"/>
        <v>Q3</v>
      </c>
      <c r="I63" s="6">
        <f t="shared" si="5"/>
        <v>152</v>
      </c>
      <c r="J63" s="3">
        <v>1</v>
      </c>
      <c r="K63" s="8">
        <v>5.9899997709999999</v>
      </c>
      <c r="L63" s="8">
        <f t="shared" si="3"/>
        <v>5.9899997709999999</v>
      </c>
      <c r="M63" s="8">
        <v>5.9899997709999999</v>
      </c>
      <c r="N63" s="3" t="str">
        <f t="shared" ca="1" si="6"/>
        <v>ACTIVE</v>
      </c>
      <c r="O63" s="14" t="str">
        <f t="shared" si="4"/>
        <v>Retained</v>
      </c>
      <c r="P63" s="3" t="s">
        <v>265</v>
      </c>
      <c r="Q63" s="3" t="s">
        <v>266</v>
      </c>
      <c r="R63" s="3" t="s">
        <v>267</v>
      </c>
      <c r="S63" s="3">
        <v>40</v>
      </c>
      <c r="T63" s="3" t="s">
        <v>11</v>
      </c>
      <c r="U63" s="3" t="s">
        <v>268</v>
      </c>
      <c r="V63" s="3" t="s">
        <v>257</v>
      </c>
      <c r="W63" s="3" t="s">
        <v>210</v>
      </c>
      <c r="X63" s="3" t="s">
        <v>140</v>
      </c>
      <c r="Y63" s="3" t="s">
        <v>2051</v>
      </c>
      <c r="Z63" s="3" t="s">
        <v>2062</v>
      </c>
    </row>
    <row r="64" spans="1:26" ht="15" x14ac:dyDescent="0.3">
      <c r="A64" s="3">
        <v>7943</v>
      </c>
      <c r="B64" s="8">
        <v>78.900001529999997</v>
      </c>
      <c r="C64" s="3">
        <v>1</v>
      </c>
      <c r="D64" s="4">
        <v>44880.169178240743</v>
      </c>
      <c r="E64" s="4">
        <v>44880.169178240743</v>
      </c>
      <c r="F64" s="6">
        <f t="shared" si="0"/>
        <v>2022</v>
      </c>
      <c r="G64" s="4" t="str">
        <f t="shared" si="1"/>
        <v>Nov</v>
      </c>
      <c r="H64" s="4" t="str">
        <f t="shared" si="2"/>
        <v>Q4</v>
      </c>
      <c r="I64" s="6">
        <f t="shared" si="5"/>
        <v>0</v>
      </c>
      <c r="J64" s="3">
        <v>1</v>
      </c>
      <c r="K64" s="8">
        <v>78.900001529999997</v>
      </c>
      <c r="L64" s="8">
        <f t="shared" si="3"/>
        <v>78.900001529999997</v>
      </c>
      <c r="M64" s="8">
        <v>78.900001529999997</v>
      </c>
      <c r="N64" s="3" t="str">
        <f t="shared" ca="1" si="6"/>
        <v>CHURNED</v>
      </c>
      <c r="O64" s="14" t="str">
        <f t="shared" si="4"/>
        <v>Not Retained</v>
      </c>
      <c r="P64" s="3" t="s">
        <v>55</v>
      </c>
      <c r="Q64" s="3" t="s">
        <v>269</v>
      </c>
      <c r="R64" s="3" t="s">
        <v>270</v>
      </c>
      <c r="S64" s="3">
        <v>49</v>
      </c>
      <c r="T64" s="3" t="s">
        <v>19</v>
      </c>
      <c r="U64" s="3" t="s">
        <v>271</v>
      </c>
      <c r="V64" s="3" t="s">
        <v>272</v>
      </c>
      <c r="W64" s="3" t="s">
        <v>210</v>
      </c>
      <c r="X64" s="3" t="s">
        <v>140</v>
      </c>
      <c r="Y64" s="3" t="s">
        <v>2048</v>
      </c>
      <c r="Z64" s="3" t="s">
        <v>2063</v>
      </c>
    </row>
    <row r="65" spans="1:26" ht="15" x14ac:dyDescent="0.3">
      <c r="A65" s="3">
        <v>8120</v>
      </c>
      <c r="B65" s="8">
        <v>11.989999770000001</v>
      </c>
      <c r="C65" s="3">
        <v>1</v>
      </c>
      <c r="D65" s="4">
        <v>45207.709409722222</v>
      </c>
      <c r="E65" s="4">
        <v>45207.709409722222</v>
      </c>
      <c r="F65" s="6">
        <f t="shared" si="0"/>
        <v>2023</v>
      </c>
      <c r="G65" s="4" t="str">
        <f t="shared" si="1"/>
        <v>Oct</v>
      </c>
      <c r="H65" s="4" t="str">
        <f t="shared" si="2"/>
        <v>Q4</v>
      </c>
      <c r="I65" s="6">
        <f t="shared" si="5"/>
        <v>0</v>
      </c>
      <c r="J65" s="3">
        <v>1</v>
      </c>
      <c r="K65" s="8">
        <v>11.989999770000001</v>
      </c>
      <c r="L65" s="8">
        <f t="shared" si="3"/>
        <v>11.989999770000001</v>
      </c>
      <c r="M65" s="8">
        <v>11.989999770000001</v>
      </c>
      <c r="N65" s="3" t="str">
        <f t="shared" ca="1" si="6"/>
        <v>CHURNED</v>
      </c>
      <c r="O65" s="14" t="str">
        <f t="shared" si="4"/>
        <v>Not Retained</v>
      </c>
      <c r="P65" s="3" t="s">
        <v>273</v>
      </c>
      <c r="Q65" s="3" t="s">
        <v>274</v>
      </c>
      <c r="R65" s="3" t="s">
        <v>275</v>
      </c>
      <c r="S65" s="3">
        <v>53</v>
      </c>
      <c r="T65" s="3" t="s">
        <v>11</v>
      </c>
      <c r="U65" s="3" t="s">
        <v>276</v>
      </c>
      <c r="V65" s="3" t="s">
        <v>277</v>
      </c>
      <c r="W65" s="3" t="s">
        <v>210</v>
      </c>
      <c r="X65" s="3" t="s">
        <v>140</v>
      </c>
      <c r="Y65" s="3" t="s">
        <v>2050</v>
      </c>
      <c r="Z65" s="3" t="s">
        <v>2064</v>
      </c>
    </row>
    <row r="66" spans="1:26" ht="15" x14ac:dyDescent="0.3">
      <c r="A66" s="3">
        <v>8434</v>
      </c>
      <c r="B66" s="8">
        <v>20.209999079999999</v>
      </c>
      <c r="C66" s="3">
        <v>1</v>
      </c>
      <c r="D66" s="4">
        <v>44944.625439814816</v>
      </c>
      <c r="E66" s="4">
        <v>44944.625439814816</v>
      </c>
      <c r="F66" s="6">
        <f t="shared" si="0"/>
        <v>2023</v>
      </c>
      <c r="G66" s="4" t="str">
        <f t="shared" si="1"/>
        <v>Jan</v>
      </c>
      <c r="H66" s="4" t="str">
        <f t="shared" si="2"/>
        <v>Q1</v>
      </c>
      <c r="I66" s="6">
        <f t="shared" si="5"/>
        <v>0</v>
      </c>
      <c r="J66" s="3">
        <v>1</v>
      </c>
      <c r="K66" s="8">
        <v>20.209999079999999</v>
      </c>
      <c r="L66" s="8">
        <f t="shared" si="3"/>
        <v>20.209999079999999</v>
      </c>
      <c r="M66" s="8">
        <v>20.209999079999999</v>
      </c>
      <c r="N66" s="3" t="str">
        <f t="shared" ca="1" si="6"/>
        <v>CHURNED</v>
      </c>
      <c r="O66" s="14" t="str">
        <f t="shared" si="4"/>
        <v>Not Retained</v>
      </c>
      <c r="P66" s="3" t="s">
        <v>51</v>
      </c>
      <c r="Q66" s="3" t="s">
        <v>278</v>
      </c>
      <c r="R66" s="3" t="s">
        <v>279</v>
      </c>
      <c r="S66" s="3">
        <v>47</v>
      </c>
      <c r="T66" s="3" t="s">
        <v>11</v>
      </c>
      <c r="U66" s="3" t="s">
        <v>280</v>
      </c>
      <c r="V66" s="3" t="s">
        <v>281</v>
      </c>
      <c r="W66" s="3" t="s">
        <v>210</v>
      </c>
      <c r="X66" s="3" t="s">
        <v>140</v>
      </c>
      <c r="Y66" s="3" t="s">
        <v>2052</v>
      </c>
      <c r="Z66" s="3" t="s">
        <v>2064</v>
      </c>
    </row>
    <row r="67" spans="1:26" ht="15" x14ac:dyDescent="0.3">
      <c r="A67" s="3">
        <v>8622</v>
      </c>
      <c r="B67" s="8">
        <v>38</v>
      </c>
      <c r="C67" s="3">
        <v>2</v>
      </c>
      <c r="D67" s="4">
        <v>44453.302719907406</v>
      </c>
      <c r="E67" s="4">
        <v>44453.302719907406</v>
      </c>
      <c r="F67" s="6">
        <f t="shared" ref="F67:F130" si="7">YEAR(E67)</f>
        <v>2021</v>
      </c>
      <c r="G67" s="4" t="str">
        <f t="shared" ref="G67:G130" si="8">TEXT(E67,"MMM")</f>
        <v>Sep</v>
      </c>
      <c r="H67" s="4" t="str">
        <f t="shared" ref="H67:H130" si="9">"Q"&amp;ROUNDUP(MONTH(E67)/3,0)</f>
        <v>Q3</v>
      </c>
      <c r="I67" s="6">
        <f t="shared" ref="I67:I130" si="10">IF(D67&lt;&gt;E67,DATEDIF($D67,$E67,"d")+1,0)</f>
        <v>0</v>
      </c>
      <c r="J67" s="3">
        <v>2</v>
      </c>
      <c r="K67" s="8">
        <v>38</v>
      </c>
      <c r="L67" s="8">
        <f t="shared" ref="L67:L130" si="11">B67/C67</f>
        <v>19</v>
      </c>
      <c r="M67" s="8">
        <v>38</v>
      </c>
      <c r="N67" s="3" t="str">
        <f t="shared" ref="N67:N130" ca="1" si="12">IF($E67 &lt; TODAY() - 180, "CHURNED", "ACTIVE")</f>
        <v>CHURNED</v>
      </c>
      <c r="O67" s="14" t="str">
        <f t="shared" ref="O67:O130" si="13">IF(E67 &gt; D67, "Retained", "Not Retained")</f>
        <v>Not Retained</v>
      </c>
      <c r="P67" s="3" t="s">
        <v>282</v>
      </c>
      <c r="Q67" s="3" t="s">
        <v>283</v>
      </c>
      <c r="R67" s="3" t="s">
        <v>284</v>
      </c>
      <c r="S67" s="3">
        <v>55</v>
      </c>
      <c r="T67" s="3" t="s">
        <v>19</v>
      </c>
      <c r="U67" s="3" t="s">
        <v>285</v>
      </c>
      <c r="V67" s="3" t="s">
        <v>281</v>
      </c>
      <c r="W67" s="3" t="s">
        <v>210</v>
      </c>
      <c r="X67" s="3" t="s">
        <v>140</v>
      </c>
      <c r="Y67" s="3" t="s">
        <v>2050</v>
      </c>
      <c r="Z67" s="3" t="s">
        <v>2064</v>
      </c>
    </row>
    <row r="68" spans="1:26" ht="15" x14ac:dyDescent="0.3">
      <c r="A68" s="3">
        <v>8644</v>
      </c>
      <c r="B68" s="8">
        <v>34.189998629999998</v>
      </c>
      <c r="C68" s="3">
        <v>2</v>
      </c>
      <c r="D68" s="4">
        <v>44708.573680555557</v>
      </c>
      <c r="E68" s="4">
        <v>44708.573680555557</v>
      </c>
      <c r="F68" s="6">
        <f t="shared" si="7"/>
        <v>2022</v>
      </c>
      <c r="G68" s="4" t="str">
        <f t="shared" si="8"/>
        <v>May</v>
      </c>
      <c r="H68" s="4" t="str">
        <f t="shared" si="9"/>
        <v>Q2</v>
      </c>
      <c r="I68" s="6">
        <f t="shared" si="10"/>
        <v>0</v>
      </c>
      <c r="J68" s="3">
        <v>2</v>
      </c>
      <c r="K68" s="8">
        <v>34.189998629999998</v>
      </c>
      <c r="L68" s="8">
        <f t="shared" si="11"/>
        <v>17.094999314999999</v>
      </c>
      <c r="M68" s="8">
        <v>34.189998629999998</v>
      </c>
      <c r="N68" s="3" t="str">
        <f t="shared" ca="1" si="12"/>
        <v>CHURNED</v>
      </c>
      <c r="O68" s="14" t="str">
        <f t="shared" si="13"/>
        <v>Not Retained</v>
      </c>
      <c r="P68" s="3" t="s">
        <v>286</v>
      </c>
      <c r="Q68" s="3" t="s">
        <v>287</v>
      </c>
      <c r="R68" s="3" t="s">
        <v>288</v>
      </c>
      <c r="S68" s="3">
        <v>51</v>
      </c>
      <c r="T68" s="3" t="s">
        <v>11</v>
      </c>
      <c r="U68" s="3" t="s">
        <v>289</v>
      </c>
      <c r="V68" s="3" t="s">
        <v>281</v>
      </c>
      <c r="W68" s="3" t="s">
        <v>210</v>
      </c>
      <c r="X68" s="3" t="s">
        <v>140</v>
      </c>
      <c r="Y68" s="3" t="s">
        <v>2050</v>
      </c>
      <c r="Z68" s="3" t="s">
        <v>2064</v>
      </c>
    </row>
    <row r="69" spans="1:26" ht="15" x14ac:dyDescent="0.3">
      <c r="A69" s="3">
        <v>8664</v>
      </c>
      <c r="B69" s="8">
        <v>62.689998629999998</v>
      </c>
      <c r="C69" s="3">
        <v>2</v>
      </c>
      <c r="D69" s="4">
        <v>45315.48474537037</v>
      </c>
      <c r="E69" s="4">
        <v>45315.48474537037</v>
      </c>
      <c r="F69" s="6">
        <f t="shared" si="7"/>
        <v>2024</v>
      </c>
      <c r="G69" s="4" t="str">
        <f t="shared" si="8"/>
        <v>Jan</v>
      </c>
      <c r="H69" s="4" t="str">
        <f t="shared" si="9"/>
        <v>Q1</v>
      </c>
      <c r="I69" s="6">
        <f t="shared" si="10"/>
        <v>0</v>
      </c>
      <c r="J69" s="3">
        <v>2</v>
      </c>
      <c r="K69" s="8">
        <v>62.689998629999998</v>
      </c>
      <c r="L69" s="8">
        <f t="shared" si="11"/>
        <v>31.344999314999999</v>
      </c>
      <c r="M69" s="8">
        <v>62.689998629999998</v>
      </c>
      <c r="N69" s="3" t="str">
        <f t="shared" ca="1" si="12"/>
        <v>CHURNED</v>
      </c>
      <c r="O69" s="14" t="str">
        <f t="shared" si="13"/>
        <v>Not Retained</v>
      </c>
      <c r="P69" s="3" t="s">
        <v>290</v>
      </c>
      <c r="Q69" s="3" t="s">
        <v>128</v>
      </c>
      <c r="R69" s="3" t="s">
        <v>291</v>
      </c>
      <c r="S69" s="3">
        <v>65</v>
      </c>
      <c r="T69" s="3" t="s">
        <v>19</v>
      </c>
      <c r="U69" s="3" t="s">
        <v>292</v>
      </c>
      <c r="V69" s="3" t="s">
        <v>293</v>
      </c>
      <c r="W69" s="3" t="s">
        <v>210</v>
      </c>
      <c r="X69" s="3" t="s">
        <v>140</v>
      </c>
      <c r="Y69" s="3" t="s">
        <v>2051</v>
      </c>
      <c r="Z69" s="3" t="s">
        <v>2064</v>
      </c>
    </row>
    <row r="70" spans="1:26" ht="15" x14ac:dyDescent="0.3">
      <c r="A70" s="3">
        <v>8735</v>
      </c>
      <c r="B70" s="8">
        <v>12</v>
      </c>
      <c r="C70" s="3">
        <v>2</v>
      </c>
      <c r="D70" s="4">
        <v>45104.634270833332</v>
      </c>
      <c r="E70" s="4">
        <v>45104.634270833332</v>
      </c>
      <c r="F70" s="6">
        <f t="shared" si="7"/>
        <v>2023</v>
      </c>
      <c r="G70" s="4" t="str">
        <f t="shared" si="8"/>
        <v>Jun</v>
      </c>
      <c r="H70" s="4" t="str">
        <f t="shared" si="9"/>
        <v>Q2</v>
      </c>
      <c r="I70" s="6">
        <f t="shared" si="10"/>
        <v>0</v>
      </c>
      <c r="J70" s="3">
        <v>2</v>
      </c>
      <c r="K70" s="8">
        <v>12</v>
      </c>
      <c r="L70" s="8">
        <f t="shared" si="11"/>
        <v>6</v>
      </c>
      <c r="M70" s="8">
        <v>12</v>
      </c>
      <c r="N70" s="3" t="str">
        <f t="shared" ca="1" si="12"/>
        <v>CHURNED</v>
      </c>
      <c r="O70" s="14" t="str">
        <f t="shared" si="13"/>
        <v>Not Retained</v>
      </c>
      <c r="P70" s="3" t="s">
        <v>294</v>
      </c>
      <c r="Q70" s="3" t="s">
        <v>295</v>
      </c>
      <c r="R70" s="3" t="s">
        <v>296</v>
      </c>
      <c r="S70" s="3">
        <v>23</v>
      </c>
      <c r="T70" s="3" t="s">
        <v>11</v>
      </c>
      <c r="U70" s="3" t="s">
        <v>297</v>
      </c>
      <c r="V70" s="3" t="s">
        <v>293</v>
      </c>
      <c r="W70" s="3" t="s">
        <v>210</v>
      </c>
      <c r="X70" s="3" t="s">
        <v>140</v>
      </c>
      <c r="Y70" s="3" t="s">
        <v>2049</v>
      </c>
      <c r="Z70" s="3" t="s">
        <v>2064</v>
      </c>
    </row>
    <row r="71" spans="1:26" ht="15" x14ac:dyDescent="0.3">
      <c r="A71" s="3">
        <v>8833</v>
      </c>
      <c r="B71" s="8">
        <v>9.9899997710000008</v>
      </c>
      <c r="C71" s="3">
        <v>2</v>
      </c>
      <c r="D71" s="4">
        <v>45082.727476851855</v>
      </c>
      <c r="E71" s="4">
        <v>45082.727476851855</v>
      </c>
      <c r="F71" s="6">
        <f t="shared" si="7"/>
        <v>2023</v>
      </c>
      <c r="G71" s="4" t="str">
        <f t="shared" si="8"/>
        <v>Jun</v>
      </c>
      <c r="H71" s="4" t="str">
        <f t="shared" si="9"/>
        <v>Q2</v>
      </c>
      <c r="I71" s="6">
        <f t="shared" si="10"/>
        <v>0</v>
      </c>
      <c r="J71" s="3">
        <v>2</v>
      </c>
      <c r="K71" s="8">
        <v>9.9899997710000008</v>
      </c>
      <c r="L71" s="8">
        <f t="shared" si="11"/>
        <v>4.9949998855000004</v>
      </c>
      <c r="M71" s="8">
        <v>9.9899997710000008</v>
      </c>
      <c r="N71" s="3" t="str">
        <f t="shared" ca="1" si="12"/>
        <v>CHURNED</v>
      </c>
      <c r="O71" s="14" t="str">
        <f t="shared" si="13"/>
        <v>Not Retained</v>
      </c>
      <c r="P71" s="3" t="s">
        <v>298</v>
      </c>
      <c r="Q71" s="3" t="s">
        <v>299</v>
      </c>
      <c r="R71" s="3" t="s">
        <v>300</v>
      </c>
      <c r="S71" s="3">
        <v>69</v>
      </c>
      <c r="T71" s="3" t="s">
        <v>19</v>
      </c>
      <c r="U71" s="3" t="s">
        <v>301</v>
      </c>
      <c r="V71" s="3" t="s">
        <v>293</v>
      </c>
      <c r="W71" s="3" t="s">
        <v>210</v>
      </c>
      <c r="X71" s="3" t="s">
        <v>140</v>
      </c>
      <c r="Y71" s="3" t="s">
        <v>2052</v>
      </c>
      <c r="Z71" s="3" t="s">
        <v>2064</v>
      </c>
    </row>
    <row r="72" spans="1:26" ht="15" x14ac:dyDescent="0.3">
      <c r="A72" s="3">
        <v>8977</v>
      </c>
      <c r="B72" s="8">
        <v>85</v>
      </c>
      <c r="C72" s="3">
        <v>1</v>
      </c>
      <c r="D72" s="4">
        <v>44923.650405092594</v>
      </c>
      <c r="E72" s="4">
        <v>44923.650405092594</v>
      </c>
      <c r="F72" s="6">
        <f t="shared" si="7"/>
        <v>2022</v>
      </c>
      <c r="G72" s="4" t="str">
        <f t="shared" si="8"/>
        <v>Dec</v>
      </c>
      <c r="H72" s="4" t="str">
        <f t="shared" si="9"/>
        <v>Q4</v>
      </c>
      <c r="I72" s="6">
        <f t="shared" si="10"/>
        <v>0</v>
      </c>
      <c r="J72" s="3">
        <v>1</v>
      </c>
      <c r="K72" s="8">
        <v>85</v>
      </c>
      <c r="L72" s="8">
        <f t="shared" si="11"/>
        <v>85</v>
      </c>
      <c r="M72" s="8">
        <v>85</v>
      </c>
      <c r="N72" s="3" t="str">
        <f t="shared" ca="1" si="12"/>
        <v>CHURNED</v>
      </c>
      <c r="O72" s="14" t="str">
        <f t="shared" si="13"/>
        <v>Not Retained</v>
      </c>
      <c r="P72" s="3" t="s">
        <v>302</v>
      </c>
      <c r="Q72" s="3" t="s">
        <v>303</v>
      </c>
      <c r="R72" s="3" t="s">
        <v>304</v>
      </c>
      <c r="S72" s="3">
        <v>58</v>
      </c>
      <c r="T72" s="3" t="s">
        <v>11</v>
      </c>
      <c r="U72" s="3" t="s">
        <v>305</v>
      </c>
      <c r="V72" s="3" t="s">
        <v>293</v>
      </c>
      <c r="W72" s="3" t="s">
        <v>210</v>
      </c>
      <c r="X72" s="3" t="s">
        <v>140</v>
      </c>
      <c r="Y72" s="3" t="s">
        <v>2048</v>
      </c>
      <c r="Z72" s="3" t="s">
        <v>2064</v>
      </c>
    </row>
    <row r="73" spans="1:26" ht="15" x14ac:dyDescent="0.3">
      <c r="A73" s="3">
        <v>9134</v>
      </c>
      <c r="B73" s="8">
        <v>95.569999690000003</v>
      </c>
      <c r="C73" s="3">
        <v>2</v>
      </c>
      <c r="D73" s="4">
        <v>44801.609872685185</v>
      </c>
      <c r="E73" s="4">
        <v>44834.922303240739</v>
      </c>
      <c r="F73" s="6">
        <f t="shared" si="7"/>
        <v>2022</v>
      </c>
      <c r="G73" s="4" t="str">
        <f t="shared" si="8"/>
        <v>Sep</v>
      </c>
      <c r="H73" s="4" t="str">
        <f t="shared" si="9"/>
        <v>Q3</v>
      </c>
      <c r="I73" s="6">
        <f t="shared" si="10"/>
        <v>34</v>
      </c>
      <c r="J73" s="3">
        <v>2</v>
      </c>
      <c r="K73" s="8">
        <v>95.569999690000003</v>
      </c>
      <c r="L73" s="8">
        <f t="shared" si="11"/>
        <v>47.784999845000002</v>
      </c>
      <c r="M73" s="8">
        <v>95.569999690000003</v>
      </c>
      <c r="N73" s="3" t="str">
        <f t="shared" ca="1" si="12"/>
        <v>CHURNED</v>
      </c>
      <c r="O73" s="14" t="str">
        <f t="shared" si="13"/>
        <v>Retained</v>
      </c>
      <c r="P73" s="3" t="s">
        <v>223</v>
      </c>
      <c r="Q73" s="3" t="s">
        <v>306</v>
      </c>
      <c r="R73" s="3" t="s">
        <v>307</v>
      </c>
      <c r="S73" s="3">
        <v>44</v>
      </c>
      <c r="T73" s="3" t="s">
        <v>11</v>
      </c>
      <c r="U73" s="3" t="s">
        <v>308</v>
      </c>
      <c r="V73" s="3" t="s">
        <v>293</v>
      </c>
      <c r="W73" s="3" t="s">
        <v>210</v>
      </c>
      <c r="X73" s="3" t="s">
        <v>140</v>
      </c>
      <c r="Y73" s="3" t="s">
        <v>2049</v>
      </c>
      <c r="Z73" s="3" t="s">
        <v>2064</v>
      </c>
    </row>
    <row r="74" spans="1:26" ht="15" x14ac:dyDescent="0.3">
      <c r="A74" s="3">
        <v>9221</v>
      </c>
      <c r="B74" s="8">
        <v>69.989997860000003</v>
      </c>
      <c r="C74" s="3">
        <v>1</v>
      </c>
      <c r="D74" s="4">
        <v>45208.125405092593</v>
      </c>
      <c r="E74" s="4">
        <v>45208.125405092593</v>
      </c>
      <c r="F74" s="6">
        <f t="shared" si="7"/>
        <v>2023</v>
      </c>
      <c r="G74" s="4" t="str">
        <f t="shared" si="8"/>
        <v>Oct</v>
      </c>
      <c r="H74" s="4" t="str">
        <f t="shared" si="9"/>
        <v>Q4</v>
      </c>
      <c r="I74" s="6">
        <f t="shared" si="10"/>
        <v>0</v>
      </c>
      <c r="J74" s="3">
        <v>1</v>
      </c>
      <c r="K74" s="8">
        <v>69.989997860000003</v>
      </c>
      <c r="L74" s="8">
        <f t="shared" si="11"/>
        <v>69.989997860000003</v>
      </c>
      <c r="M74" s="8">
        <v>69.989997860000003</v>
      </c>
      <c r="N74" s="3" t="str">
        <f t="shared" ca="1" si="12"/>
        <v>CHURNED</v>
      </c>
      <c r="O74" s="14" t="str">
        <f t="shared" si="13"/>
        <v>Not Retained</v>
      </c>
      <c r="P74" s="3" t="s">
        <v>309</v>
      </c>
      <c r="Q74" s="3" t="s">
        <v>88</v>
      </c>
      <c r="R74" s="3" t="s">
        <v>310</v>
      </c>
      <c r="S74" s="3">
        <v>19</v>
      </c>
      <c r="T74" s="3" t="s">
        <v>19</v>
      </c>
      <c r="U74" s="3" t="s">
        <v>311</v>
      </c>
      <c r="V74" s="3" t="s">
        <v>312</v>
      </c>
      <c r="W74" s="3" t="s">
        <v>210</v>
      </c>
      <c r="X74" s="3" t="s">
        <v>140</v>
      </c>
      <c r="Y74" s="3" t="s">
        <v>2048</v>
      </c>
      <c r="Z74" s="3" t="s">
        <v>2064</v>
      </c>
    </row>
    <row r="75" spans="1:26" ht="15" x14ac:dyDescent="0.3">
      <c r="A75" s="3">
        <v>9621</v>
      </c>
      <c r="B75" s="8">
        <v>57.5</v>
      </c>
      <c r="C75" s="3">
        <v>3</v>
      </c>
      <c r="D75" s="4">
        <v>45144.469652777778</v>
      </c>
      <c r="E75" s="4">
        <v>45144.469652777778</v>
      </c>
      <c r="F75" s="6">
        <f t="shared" si="7"/>
        <v>2023</v>
      </c>
      <c r="G75" s="4" t="str">
        <f t="shared" si="8"/>
        <v>Aug</v>
      </c>
      <c r="H75" s="4" t="str">
        <f t="shared" si="9"/>
        <v>Q3</v>
      </c>
      <c r="I75" s="6">
        <f t="shared" si="10"/>
        <v>0</v>
      </c>
      <c r="J75" s="3">
        <v>3</v>
      </c>
      <c r="K75" s="8">
        <v>57.5</v>
      </c>
      <c r="L75" s="8">
        <f t="shared" si="11"/>
        <v>19.166666666666668</v>
      </c>
      <c r="M75" s="8">
        <v>57.5</v>
      </c>
      <c r="N75" s="3" t="str">
        <f t="shared" ca="1" si="12"/>
        <v>CHURNED</v>
      </c>
      <c r="O75" s="14" t="str">
        <f t="shared" si="13"/>
        <v>Not Retained</v>
      </c>
      <c r="P75" s="3" t="s">
        <v>313</v>
      </c>
      <c r="Q75" s="3" t="s">
        <v>254</v>
      </c>
      <c r="R75" s="3" t="s">
        <v>314</v>
      </c>
      <c r="S75" s="3">
        <v>17</v>
      </c>
      <c r="T75" s="3" t="s">
        <v>19</v>
      </c>
      <c r="U75" s="3" t="s">
        <v>315</v>
      </c>
      <c r="V75" s="3" t="s">
        <v>312</v>
      </c>
      <c r="W75" s="3" t="s">
        <v>210</v>
      </c>
      <c r="X75" s="3" t="s">
        <v>140</v>
      </c>
      <c r="Y75" s="3" t="s">
        <v>2050</v>
      </c>
      <c r="Z75" s="3" t="s">
        <v>2064</v>
      </c>
    </row>
    <row r="76" spans="1:26" ht="15" x14ac:dyDescent="0.3">
      <c r="A76" s="3">
        <v>9753</v>
      </c>
      <c r="B76" s="8">
        <v>4.579999924</v>
      </c>
      <c r="C76" s="3">
        <v>4</v>
      </c>
      <c r="D76" s="4">
        <v>45237.954884259256</v>
      </c>
      <c r="E76" s="4">
        <v>45237.954884259256</v>
      </c>
      <c r="F76" s="6">
        <f t="shared" si="7"/>
        <v>2023</v>
      </c>
      <c r="G76" s="4" t="str">
        <f t="shared" si="8"/>
        <v>Nov</v>
      </c>
      <c r="H76" s="4" t="str">
        <f t="shared" si="9"/>
        <v>Q4</v>
      </c>
      <c r="I76" s="6">
        <f t="shared" si="10"/>
        <v>0</v>
      </c>
      <c r="J76" s="3">
        <v>4</v>
      </c>
      <c r="K76" s="8">
        <v>4.579999924</v>
      </c>
      <c r="L76" s="8">
        <f t="shared" si="11"/>
        <v>1.144999981</v>
      </c>
      <c r="M76" s="8">
        <v>4.579999924</v>
      </c>
      <c r="N76" s="3" t="str">
        <f t="shared" ca="1" si="12"/>
        <v>CHURNED</v>
      </c>
      <c r="O76" s="14" t="str">
        <f t="shared" si="13"/>
        <v>Not Retained</v>
      </c>
      <c r="P76" s="3" t="s">
        <v>316</v>
      </c>
      <c r="Q76" s="3" t="s">
        <v>317</v>
      </c>
      <c r="R76" s="3" t="s">
        <v>318</v>
      </c>
      <c r="S76" s="3">
        <v>35</v>
      </c>
      <c r="T76" s="3" t="s">
        <v>19</v>
      </c>
      <c r="U76" s="3" t="s">
        <v>319</v>
      </c>
      <c r="V76" s="3" t="s">
        <v>320</v>
      </c>
      <c r="W76" s="3" t="s">
        <v>210</v>
      </c>
      <c r="X76" s="3" t="s">
        <v>140</v>
      </c>
      <c r="Y76" s="3" t="s">
        <v>2048</v>
      </c>
      <c r="Z76" s="3" t="s">
        <v>2064</v>
      </c>
    </row>
    <row r="77" spans="1:26" ht="15" x14ac:dyDescent="0.3">
      <c r="A77" s="3">
        <v>9847</v>
      </c>
      <c r="B77" s="8">
        <v>48</v>
      </c>
      <c r="C77" s="3">
        <v>5</v>
      </c>
      <c r="D77" s="4">
        <v>44478.225925925923</v>
      </c>
      <c r="E77" s="4">
        <v>45208.225925925923</v>
      </c>
      <c r="F77" s="6">
        <f t="shared" si="7"/>
        <v>2023</v>
      </c>
      <c r="G77" s="4" t="str">
        <f t="shared" si="8"/>
        <v>Oct</v>
      </c>
      <c r="H77" s="4" t="str">
        <f t="shared" si="9"/>
        <v>Q4</v>
      </c>
      <c r="I77" s="6">
        <f t="shared" si="10"/>
        <v>731</v>
      </c>
      <c r="J77" s="3">
        <v>5</v>
      </c>
      <c r="K77" s="8">
        <v>48</v>
      </c>
      <c r="L77" s="8">
        <f t="shared" si="11"/>
        <v>9.6</v>
      </c>
      <c r="M77" s="8">
        <v>48</v>
      </c>
      <c r="N77" s="3" t="str">
        <f t="shared" ca="1" si="12"/>
        <v>CHURNED</v>
      </c>
      <c r="O77" s="14" t="str">
        <f t="shared" si="13"/>
        <v>Retained</v>
      </c>
      <c r="P77" s="3" t="s">
        <v>321</v>
      </c>
      <c r="Q77" s="3" t="s">
        <v>322</v>
      </c>
      <c r="R77" s="3" t="s">
        <v>323</v>
      </c>
      <c r="S77" s="3">
        <v>53</v>
      </c>
      <c r="T77" s="3" t="s">
        <v>11</v>
      </c>
      <c r="U77" s="3" t="s">
        <v>324</v>
      </c>
      <c r="V77" s="3" t="s">
        <v>320</v>
      </c>
      <c r="W77" s="3" t="s">
        <v>210</v>
      </c>
      <c r="X77" s="3" t="s">
        <v>140</v>
      </c>
      <c r="Y77" s="3" t="s">
        <v>2048</v>
      </c>
      <c r="Z77" s="3" t="s">
        <v>2064</v>
      </c>
    </row>
    <row r="78" spans="1:26" ht="15" x14ac:dyDescent="0.3">
      <c r="A78" s="3">
        <v>10188</v>
      </c>
      <c r="B78" s="8">
        <v>54.950000760000002</v>
      </c>
      <c r="C78" s="3">
        <v>2</v>
      </c>
      <c r="D78" s="4">
        <v>44274.495879629627</v>
      </c>
      <c r="E78" s="4">
        <v>44639.495879629627</v>
      </c>
      <c r="F78" s="6">
        <f t="shared" si="7"/>
        <v>2022</v>
      </c>
      <c r="G78" s="4" t="str">
        <f t="shared" si="8"/>
        <v>Mar</v>
      </c>
      <c r="H78" s="4" t="str">
        <f t="shared" si="9"/>
        <v>Q1</v>
      </c>
      <c r="I78" s="6">
        <f t="shared" si="10"/>
        <v>366</v>
      </c>
      <c r="J78" s="3">
        <v>2</v>
      </c>
      <c r="K78" s="8">
        <v>54.950000760000002</v>
      </c>
      <c r="L78" s="8">
        <f t="shared" si="11"/>
        <v>27.475000380000001</v>
      </c>
      <c r="M78" s="8">
        <v>54.950000760000002</v>
      </c>
      <c r="N78" s="3" t="str">
        <f t="shared" ca="1" si="12"/>
        <v>CHURNED</v>
      </c>
      <c r="O78" s="14" t="str">
        <f t="shared" si="13"/>
        <v>Retained</v>
      </c>
      <c r="P78" s="3" t="s">
        <v>325</v>
      </c>
      <c r="Q78" s="3" t="s">
        <v>108</v>
      </c>
      <c r="R78" s="3" t="s">
        <v>326</v>
      </c>
      <c r="S78" s="3">
        <v>24</v>
      </c>
      <c r="T78" s="3" t="s">
        <v>19</v>
      </c>
      <c r="U78" s="3" t="s">
        <v>327</v>
      </c>
      <c r="V78" s="3" t="s">
        <v>328</v>
      </c>
      <c r="W78" s="3" t="s">
        <v>329</v>
      </c>
      <c r="X78" s="3" t="s">
        <v>140</v>
      </c>
      <c r="Y78" s="3" t="s">
        <v>2048</v>
      </c>
      <c r="Z78" s="3" t="s">
        <v>2064</v>
      </c>
    </row>
    <row r="79" spans="1:26" ht="15" x14ac:dyDescent="0.3">
      <c r="A79" s="3">
        <v>10630</v>
      </c>
      <c r="B79" s="8">
        <v>27.420000080000001</v>
      </c>
      <c r="C79" s="3">
        <v>6</v>
      </c>
      <c r="D79" s="4">
        <v>44500.684675925928</v>
      </c>
      <c r="E79" s="4">
        <v>45230.684675925928</v>
      </c>
      <c r="F79" s="6">
        <f t="shared" si="7"/>
        <v>2023</v>
      </c>
      <c r="G79" s="4" t="str">
        <f t="shared" si="8"/>
        <v>Oct</v>
      </c>
      <c r="H79" s="4" t="str">
        <f t="shared" si="9"/>
        <v>Q4</v>
      </c>
      <c r="I79" s="6">
        <f t="shared" si="10"/>
        <v>731</v>
      </c>
      <c r="J79" s="3">
        <v>6</v>
      </c>
      <c r="K79" s="8">
        <v>27.420000080000001</v>
      </c>
      <c r="L79" s="8">
        <f t="shared" si="11"/>
        <v>4.5700000133333338</v>
      </c>
      <c r="M79" s="8">
        <v>27.420000080000001</v>
      </c>
      <c r="N79" s="3" t="str">
        <f t="shared" ca="1" si="12"/>
        <v>CHURNED</v>
      </c>
      <c r="O79" s="14" t="str">
        <f t="shared" si="13"/>
        <v>Retained</v>
      </c>
      <c r="P79" s="3" t="s">
        <v>141</v>
      </c>
      <c r="Q79" s="3" t="s">
        <v>330</v>
      </c>
      <c r="R79" s="3" t="s">
        <v>331</v>
      </c>
      <c r="S79" s="3">
        <v>32</v>
      </c>
      <c r="T79" s="3" t="s">
        <v>19</v>
      </c>
      <c r="U79" s="3" t="s">
        <v>332</v>
      </c>
      <c r="V79" s="3" t="s">
        <v>333</v>
      </c>
      <c r="W79" s="3" t="s">
        <v>329</v>
      </c>
      <c r="X79" s="3" t="s">
        <v>140</v>
      </c>
      <c r="Y79" s="3" t="s">
        <v>2052</v>
      </c>
      <c r="Z79" s="3" t="s">
        <v>2064</v>
      </c>
    </row>
    <row r="80" spans="1:26" ht="15" x14ac:dyDescent="0.3">
      <c r="A80" s="3">
        <v>10741</v>
      </c>
      <c r="B80" s="8">
        <v>69</v>
      </c>
      <c r="C80" s="3">
        <v>7</v>
      </c>
      <c r="D80" s="4">
        <v>44460.400057870371</v>
      </c>
      <c r="E80" s="4">
        <v>45190.400057870371</v>
      </c>
      <c r="F80" s="6">
        <f t="shared" si="7"/>
        <v>2023</v>
      </c>
      <c r="G80" s="4" t="str">
        <f t="shared" si="8"/>
        <v>Sep</v>
      </c>
      <c r="H80" s="4" t="str">
        <f t="shared" si="9"/>
        <v>Q3</v>
      </c>
      <c r="I80" s="6">
        <f t="shared" si="10"/>
        <v>731</v>
      </c>
      <c r="J80" s="3">
        <v>7</v>
      </c>
      <c r="K80" s="8">
        <v>69</v>
      </c>
      <c r="L80" s="8">
        <f t="shared" si="11"/>
        <v>9.8571428571428577</v>
      </c>
      <c r="M80" s="8">
        <v>69</v>
      </c>
      <c r="N80" s="3" t="str">
        <f t="shared" ca="1" si="12"/>
        <v>CHURNED</v>
      </c>
      <c r="O80" s="14" t="str">
        <f t="shared" si="13"/>
        <v>Retained</v>
      </c>
      <c r="P80" s="3" t="s">
        <v>334</v>
      </c>
      <c r="Q80" s="3" t="s">
        <v>335</v>
      </c>
      <c r="R80" s="3" t="s">
        <v>336</v>
      </c>
      <c r="S80" s="3">
        <v>46</v>
      </c>
      <c r="T80" s="3" t="s">
        <v>19</v>
      </c>
      <c r="U80" s="3" t="s">
        <v>337</v>
      </c>
      <c r="V80" s="3" t="s">
        <v>338</v>
      </c>
      <c r="W80" s="3" t="s">
        <v>329</v>
      </c>
      <c r="X80" s="3" t="s">
        <v>140</v>
      </c>
      <c r="Y80" s="3" t="s">
        <v>2052</v>
      </c>
      <c r="Z80" s="3" t="s">
        <v>2064</v>
      </c>
    </row>
    <row r="81" spans="1:26" ht="15" x14ac:dyDescent="0.3">
      <c r="A81" s="3">
        <v>10828</v>
      </c>
      <c r="B81" s="8">
        <v>63.990001679999999</v>
      </c>
      <c r="C81" s="3">
        <v>3</v>
      </c>
      <c r="D81" s="4">
        <v>44315.503113425926</v>
      </c>
      <c r="E81" s="4">
        <v>45045.503113425926</v>
      </c>
      <c r="F81" s="6">
        <f t="shared" si="7"/>
        <v>2023</v>
      </c>
      <c r="G81" s="4" t="str">
        <f t="shared" si="8"/>
        <v>Apr</v>
      </c>
      <c r="H81" s="4" t="str">
        <f t="shared" si="9"/>
        <v>Q2</v>
      </c>
      <c r="I81" s="6">
        <f t="shared" si="10"/>
        <v>731</v>
      </c>
      <c r="J81" s="3">
        <v>3</v>
      </c>
      <c r="K81" s="8">
        <v>63.990001679999999</v>
      </c>
      <c r="L81" s="8">
        <f t="shared" si="11"/>
        <v>21.330000559999998</v>
      </c>
      <c r="M81" s="8">
        <v>63.990001679999999</v>
      </c>
      <c r="N81" s="3" t="str">
        <f t="shared" ca="1" si="12"/>
        <v>CHURNED</v>
      </c>
      <c r="O81" s="14" t="str">
        <f t="shared" si="13"/>
        <v>Retained</v>
      </c>
      <c r="P81" s="3" t="s">
        <v>339</v>
      </c>
      <c r="Q81" s="3" t="s">
        <v>340</v>
      </c>
      <c r="R81" s="3" t="s">
        <v>341</v>
      </c>
      <c r="S81" s="3">
        <v>34</v>
      </c>
      <c r="T81" s="3" t="s">
        <v>11</v>
      </c>
      <c r="U81" s="3" t="s">
        <v>342</v>
      </c>
      <c r="V81" s="3" t="s">
        <v>338</v>
      </c>
      <c r="W81" s="3" t="s">
        <v>329</v>
      </c>
      <c r="X81" s="3" t="s">
        <v>140</v>
      </c>
      <c r="Y81" s="3" t="s">
        <v>2050</v>
      </c>
      <c r="Z81" s="3" t="s">
        <v>2064</v>
      </c>
    </row>
    <row r="82" spans="1:26" ht="15" x14ac:dyDescent="0.3">
      <c r="A82" s="3">
        <v>10834</v>
      </c>
      <c r="B82" s="8">
        <v>27.93000031</v>
      </c>
      <c r="C82" s="3">
        <v>8</v>
      </c>
      <c r="D82" s="4">
        <v>44468.141273148147</v>
      </c>
      <c r="E82" s="4">
        <v>45198.141273148147</v>
      </c>
      <c r="F82" s="6">
        <f t="shared" si="7"/>
        <v>2023</v>
      </c>
      <c r="G82" s="4" t="str">
        <f t="shared" si="8"/>
        <v>Sep</v>
      </c>
      <c r="H82" s="4" t="str">
        <f t="shared" si="9"/>
        <v>Q3</v>
      </c>
      <c r="I82" s="6">
        <f t="shared" si="10"/>
        <v>731</v>
      </c>
      <c r="J82" s="3">
        <v>8</v>
      </c>
      <c r="K82" s="8">
        <v>27.93000031</v>
      </c>
      <c r="L82" s="8">
        <f t="shared" si="11"/>
        <v>3.4912500387500001</v>
      </c>
      <c r="M82" s="8">
        <v>27.93000031</v>
      </c>
      <c r="N82" s="3" t="str">
        <f t="shared" ca="1" si="12"/>
        <v>CHURNED</v>
      </c>
      <c r="O82" s="14" t="str">
        <f t="shared" si="13"/>
        <v>Retained</v>
      </c>
      <c r="P82" s="3" t="s">
        <v>55</v>
      </c>
      <c r="Q82" s="3" t="s">
        <v>343</v>
      </c>
      <c r="R82" s="3" t="s">
        <v>344</v>
      </c>
      <c r="S82" s="3">
        <v>51</v>
      </c>
      <c r="T82" s="3" t="s">
        <v>19</v>
      </c>
      <c r="U82" s="3" t="s">
        <v>345</v>
      </c>
      <c r="V82" s="3" t="s">
        <v>346</v>
      </c>
      <c r="W82" s="3" t="s">
        <v>329</v>
      </c>
      <c r="X82" s="3" t="s">
        <v>140</v>
      </c>
      <c r="Y82" s="3" t="s">
        <v>2049</v>
      </c>
      <c r="Z82" s="3" t="s">
        <v>2064</v>
      </c>
    </row>
    <row r="83" spans="1:26" ht="15" x14ac:dyDescent="0.3">
      <c r="A83" s="3">
        <v>10909</v>
      </c>
      <c r="B83" s="8">
        <v>1039.5</v>
      </c>
      <c r="C83" s="3">
        <v>9</v>
      </c>
      <c r="D83" s="4">
        <v>45209.314988425926</v>
      </c>
      <c r="E83" s="4">
        <v>45209.314988425926</v>
      </c>
      <c r="F83" s="6">
        <f t="shared" si="7"/>
        <v>2023</v>
      </c>
      <c r="G83" s="4" t="str">
        <f t="shared" si="8"/>
        <v>Oct</v>
      </c>
      <c r="H83" s="4" t="str">
        <f t="shared" si="9"/>
        <v>Q4</v>
      </c>
      <c r="I83" s="6">
        <f t="shared" si="10"/>
        <v>0</v>
      </c>
      <c r="J83" s="3">
        <v>9</v>
      </c>
      <c r="K83" s="8">
        <v>1039.5</v>
      </c>
      <c r="L83" s="8">
        <f t="shared" si="11"/>
        <v>115.5</v>
      </c>
      <c r="M83" s="8">
        <v>1039.5</v>
      </c>
      <c r="N83" s="3" t="str">
        <f t="shared" ca="1" si="12"/>
        <v>CHURNED</v>
      </c>
      <c r="O83" s="14" t="str">
        <f t="shared" si="13"/>
        <v>Not Retained</v>
      </c>
      <c r="P83" s="3" t="s">
        <v>246</v>
      </c>
      <c r="Q83" s="3" t="s">
        <v>347</v>
      </c>
      <c r="R83" s="3" t="s">
        <v>348</v>
      </c>
      <c r="S83" s="3">
        <v>64</v>
      </c>
      <c r="T83" s="3" t="s">
        <v>19</v>
      </c>
      <c r="U83" s="3" t="s">
        <v>349</v>
      </c>
      <c r="V83" s="3" t="s">
        <v>346</v>
      </c>
      <c r="W83" s="3" t="s">
        <v>329</v>
      </c>
      <c r="X83" s="3" t="s">
        <v>140</v>
      </c>
      <c r="Y83" s="3" t="s">
        <v>2052</v>
      </c>
      <c r="Z83" s="3" t="s">
        <v>2064</v>
      </c>
    </row>
    <row r="84" spans="1:26" ht="15" x14ac:dyDescent="0.3">
      <c r="A84" s="3">
        <v>10943</v>
      </c>
      <c r="B84" s="8">
        <v>16.989999770000001</v>
      </c>
      <c r="C84" s="3">
        <v>1</v>
      </c>
      <c r="D84" s="4">
        <v>44331.028668981482</v>
      </c>
      <c r="E84" s="4">
        <v>44331.028668981482</v>
      </c>
      <c r="F84" s="6">
        <f t="shared" si="7"/>
        <v>2021</v>
      </c>
      <c r="G84" s="4" t="str">
        <f t="shared" si="8"/>
        <v>May</v>
      </c>
      <c r="H84" s="4" t="str">
        <f t="shared" si="9"/>
        <v>Q2</v>
      </c>
      <c r="I84" s="6">
        <f t="shared" si="10"/>
        <v>0</v>
      </c>
      <c r="J84" s="3">
        <v>1</v>
      </c>
      <c r="K84" s="8">
        <v>16.989999770000001</v>
      </c>
      <c r="L84" s="8">
        <f t="shared" si="11"/>
        <v>16.989999770000001</v>
      </c>
      <c r="M84" s="8">
        <v>16.989999770000001</v>
      </c>
      <c r="N84" s="3" t="str">
        <f t="shared" ca="1" si="12"/>
        <v>CHURNED</v>
      </c>
      <c r="O84" s="14" t="str">
        <f t="shared" si="13"/>
        <v>Not Retained</v>
      </c>
      <c r="P84" s="3" t="s">
        <v>350</v>
      </c>
      <c r="Q84" s="3" t="s">
        <v>351</v>
      </c>
      <c r="R84" s="3" t="s">
        <v>352</v>
      </c>
      <c r="S84" s="3">
        <v>48</v>
      </c>
      <c r="T84" s="3" t="s">
        <v>11</v>
      </c>
      <c r="U84" s="3" t="s">
        <v>353</v>
      </c>
      <c r="V84" s="3" t="s">
        <v>346</v>
      </c>
      <c r="W84" s="3" t="s">
        <v>329</v>
      </c>
      <c r="X84" s="3" t="s">
        <v>140</v>
      </c>
      <c r="Y84" s="3" t="s">
        <v>2049</v>
      </c>
      <c r="Z84" s="3" t="s">
        <v>2064</v>
      </c>
    </row>
    <row r="85" spans="1:26" ht="15" x14ac:dyDescent="0.3">
      <c r="A85" s="3">
        <v>11002</v>
      </c>
      <c r="B85" s="8">
        <v>54</v>
      </c>
      <c r="C85" s="3">
        <v>2</v>
      </c>
      <c r="D85" s="4">
        <v>44988.300937499997</v>
      </c>
      <c r="E85" s="4">
        <v>44988.300937499997</v>
      </c>
      <c r="F85" s="6">
        <f t="shared" si="7"/>
        <v>2023</v>
      </c>
      <c r="G85" s="4" t="str">
        <f t="shared" si="8"/>
        <v>Mar</v>
      </c>
      <c r="H85" s="4" t="str">
        <f t="shared" si="9"/>
        <v>Q1</v>
      </c>
      <c r="I85" s="6">
        <f t="shared" si="10"/>
        <v>0</v>
      </c>
      <c r="J85" s="3">
        <v>2</v>
      </c>
      <c r="K85" s="8">
        <v>54</v>
      </c>
      <c r="L85" s="8">
        <f t="shared" si="11"/>
        <v>27</v>
      </c>
      <c r="M85" s="8">
        <v>54</v>
      </c>
      <c r="N85" s="3" t="str">
        <f t="shared" ca="1" si="12"/>
        <v>CHURNED</v>
      </c>
      <c r="O85" s="14" t="str">
        <f t="shared" si="13"/>
        <v>Not Retained</v>
      </c>
      <c r="P85" s="3" t="s">
        <v>354</v>
      </c>
      <c r="Q85" s="3" t="s">
        <v>355</v>
      </c>
      <c r="R85" s="3" t="s">
        <v>356</v>
      </c>
      <c r="S85" s="3">
        <v>56</v>
      </c>
      <c r="T85" s="3" t="s">
        <v>19</v>
      </c>
      <c r="U85" s="3" t="s">
        <v>357</v>
      </c>
      <c r="V85" s="3" t="s">
        <v>346</v>
      </c>
      <c r="W85" s="3" t="s">
        <v>329</v>
      </c>
      <c r="X85" s="3" t="s">
        <v>140</v>
      </c>
      <c r="Y85" s="3" t="s">
        <v>2051</v>
      </c>
      <c r="Z85" s="3" t="s">
        <v>2064</v>
      </c>
    </row>
    <row r="86" spans="1:26" ht="15" x14ac:dyDescent="0.3">
      <c r="A86" s="3">
        <v>11222</v>
      </c>
      <c r="B86" s="8">
        <v>29.989999770000001</v>
      </c>
      <c r="C86" s="3">
        <v>2</v>
      </c>
      <c r="D86" s="4">
        <v>44892.292013888888</v>
      </c>
      <c r="E86" s="4">
        <v>44892.292013888888</v>
      </c>
      <c r="F86" s="6">
        <f t="shared" si="7"/>
        <v>2022</v>
      </c>
      <c r="G86" s="4" t="str">
        <f t="shared" si="8"/>
        <v>Nov</v>
      </c>
      <c r="H86" s="4" t="str">
        <f t="shared" si="9"/>
        <v>Q4</v>
      </c>
      <c r="I86" s="6">
        <f t="shared" si="10"/>
        <v>0</v>
      </c>
      <c r="J86" s="3">
        <v>2</v>
      </c>
      <c r="K86" s="8">
        <v>29.989999770000001</v>
      </c>
      <c r="L86" s="8">
        <f t="shared" si="11"/>
        <v>14.994999885</v>
      </c>
      <c r="M86" s="8">
        <v>29.989999770000001</v>
      </c>
      <c r="N86" s="3" t="str">
        <f t="shared" ca="1" si="12"/>
        <v>CHURNED</v>
      </c>
      <c r="O86" s="14" t="str">
        <f t="shared" si="13"/>
        <v>Not Retained</v>
      </c>
      <c r="P86" s="3" t="s">
        <v>358</v>
      </c>
      <c r="Q86" s="3" t="s">
        <v>359</v>
      </c>
      <c r="R86" s="3" t="s">
        <v>360</v>
      </c>
      <c r="S86" s="3">
        <v>50</v>
      </c>
      <c r="T86" s="3" t="s">
        <v>11</v>
      </c>
      <c r="U86" s="3" t="s">
        <v>361</v>
      </c>
      <c r="V86" s="3" t="s">
        <v>362</v>
      </c>
      <c r="W86" s="3" t="s">
        <v>329</v>
      </c>
      <c r="X86" s="3" t="s">
        <v>140</v>
      </c>
      <c r="Y86" s="3" t="s">
        <v>2052</v>
      </c>
      <c r="Z86" s="3" t="s">
        <v>2064</v>
      </c>
    </row>
    <row r="87" spans="1:26" ht="15" x14ac:dyDescent="0.3">
      <c r="A87" s="3">
        <v>11235</v>
      </c>
      <c r="B87" s="8">
        <v>65.300003050000001</v>
      </c>
      <c r="C87" s="3">
        <v>2</v>
      </c>
      <c r="D87" s="4">
        <v>45005.65121527778</v>
      </c>
      <c r="E87" s="4">
        <v>45005.65121527778</v>
      </c>
      <c r="F87" s="6">
        <f t="shared" si="7"/>
        <v>2023</v>
      </c>
      <c r="G87" s="4" t="str">
        <f t="shared" si="8"/>
        <v>Mar</v>
      </c>
      <c r="H87" s="4" t="str">
        <f t="shared" si="9"/>
        <v>Q1</v>
      </c>
      <c r="I87" s="6">
        <f t="shared" si="10"/>
        <v>0</v>
      </c>
      <c r="J87" s="3">
        <v>2</v>
      </c>
      <c r="K87" s="8">
        <v>65.300003050000001</v>
      </c>
      <c r="L87" s="8">
        <f t="shared" si="11"/>
        <v>32.650001525</v>
      </c>
      <c r="M87" s="8">
        <v>65.300003050000001</v>
      </c>
      <c r="N87" s="3" t="str">
        <f t="shared" ca="1" si="12"/>
        <v>CHURNED</v>
      </c>
      <c r="O87" s="14" t="str">
        <f t="shared" si="13"/>
        <v>Not Retained</v>
      </c>
      <c r="P87" s="3" t="s">
        <v>100</v>
      </c>
      <c r="Q87" s="3" t="s">
        <v>363</v>
      </c>
      <c r="R87" s="3" t="s">
        <v>364</v>
      </c>
      <c r="S87" s="3">
        <v>21</v>
      </c>
      <c r="T87" s="3" t="s">
        <v>11</v>
      </c>
      <c r="U87" s="3" t="s">
        <v>365</v>
      </c>
      <c r="V87" s="3" t="s">
        <v>362</v>
      </c>
      <c r="W87" s="3" t="s">
        <v>329</v>
      </c>
      <c r="X87" s="3" t="s">
        <v>140</v>
      </c>
      <c r="Y87" s="3" t="s">
        <v>2050</v>
      </c>
      <c r="Z87" s="3" t="s">
        <v>2064</v>
      </c>
    </row>
    <row r="88" spans="1:26" ht="15" x14ac:dyDescent="0.3">
      <c r="A88" s="3">
        <v>11531</v>
      </c>
      <c r="B88" s="8">
        <v>45.990001679999999</v>
      </c>
      <c r="C88" s="3">
        <v>2</v>
      </c>
      <c r="D88" s="4">
        <v>45264.6409375</v>
      </c>
      <c r="E88" s="4">
        <v>45264.6409375</v>
      </c>
      <c r="F88" s="6">
        <f t="shared" si="7"/>
        <v>2023</v>
      </c>
      <c r="G88" s="4" t="str">
        <f t="shared" si="8"/>
        <v>Dec</v>
      </c>
      <c r="H88" s="4" t="str">
        <f t="shared" si="9"/>
        <v>Q4</v>
      </c>
      <c r="I88" s="6">
        <f t="shared" si="10"/>
        <v>0</v>
      </c>
      <c r="J88" s="3">
        <v>2</v>
      </c>
      <c r="K88" s="8">
        <v>45.990001679999999</v>
      </c>
      <c r="L88" s="8">
        <f t="shared" si="11"/>
        <v>22.995000839999999</v>
      </c>
      <c r="M88" s="8">
        <v>45.990001679999999</v>
      </c>
      <c r="N88" s="3" t="str">
        <f t="shared" ca="1" si="12"/>
        <v>CHURNED</v>
      </c>
      <c r="O88" s="14" t="str">
        <f t="shared" si="13"/>
        <v>Not Retained</v>
      </c>
      <c r="P88" s="3" t="s">
        <v>366</v>
      </c>
      <c r="Q88" s="3" t="s">
        <v>202</v>
      </c>
      <c r="R88" s="3" t="s">
        <v>367</v>
      </c>
      <c r="S88" s="3">
        <v>47</v>
      </c>
      <c r="T88" s="3" t="s">
        <v>19</v>
      </c>
      <c r="U88" s="3" t="s">
        <v>368</v>
      </c>
      <c r="V88" s="3" t="s">
        <v>369</v>
      </c>
      <c r="W88" s="3" t="s">
        <v>329</v>
      </c>
      <c r="X88" s="3" t="s">
        <v>140</v>
      </c>
      <c r="Y88" s="3" t="s">
        <v>2050</v>
      </c>
      <c r="Z88" s="3" t="s">
        <v>2064</v>
      </c>
    </row>
    <row r="89" spans="1:26" ht="15" x14ac:dyDescent="0.3">
      <c r="A89" s="3">
        <v>11626</v>
      </c>
      <c r="B89" s="8">
        <v>44.979999540000001</v>
      </c>
      <c r="C89" s="3">
        <v>3</v>
      </c>
      <c r="D89" s="4">
        <v>45098.675254629627</v>
      </c>
      <c r="E89" s="4">
        <v>45098.675254629627</v>
      </c>
      <c r="F89" s="6">
        <f t="shared" si="7"/>
        <v>2023</v>
      </c>
      <c r="G89" s="4" t="str">
        <f t="shared" si="8"/>
        <v>Jun</v>
      </c>
      <c r="H89" s="4" t="str">
        <f t="shared" si="9"/>
        <v>Q2</v>
      </c>
      <c r="I89" s="6">
        <f t="shared" si="10"/>
        <v>0</v>
      </c>
      <c r="J89" s="3">
        <v>3</v>
      </c>
      <c r="K89" s="8">
        <v>44.979999540000001</v>
      </c>
      <c r="L89" s="8">
        <f t="shared" si="11"/>
        <v>14.99333318</v>
      </c>
      <c r="M89" s="8">
        <v>44.979999540000001</v>
      </c>
      <c r="N89" s="3" t="str">
        <f t="shared" ca="1" si="12"/>
        <v>CHURNED</v>
      </c>
      <c r="O89" s="14" t="str">
        <f t="shared" si="13"/>
        <v>Not Retained</v>
      </c>
      <c r="P89" s="3" t="s">
        <v>370</v>
      </c>
      <c r="Q89" s="3" t="s">
        <v>371</v>
      </c>
      <c r="R89" s="3" t="s">
        <v>372</v>
      </c>
      <c r="S89" s="3">
        <v>23</v>
      </c>
      <c r="T89" s="3" t="s">
        <v>19</v>
      </c>
      <c r="U89" s="3" t="s">
        <v>373</v>
      </c>
      <c r="V89" s="3" t="s">
        <v>369</v>
      </c>
      <c r="W89" s="3" t="s">
        <v>329</v>
      </c>
      <c r="X89" s="3" t="s">
        <v>140</v>
      </c>
      <c r="Y89" s="3" t="s">
        <v>2048</v>
      </c>
      <c r="Z89" s="3" t="s">
        <v>2064</v>
      </c>
    </row>
    <row r="90" spans="1:26" ht="15" x14ac:dyDescent="0.3">
      <c r="A90" s="3">
        <v>11723</v>
      </c>
      <c r="B90" s="8">
        <v>85</v>
      </c>
      <c r="C90" s="3">
        <v>3</v>
      </c>
      <c r="D90" s="4">
        <v>45186.920902777776</v>
      </c>
      <c r="E90" s="4">
        <v>45186.920902777776</v>
      </c>
      <c r="F90" s="6">
        <f t="shared" si="7"/>
        <v>2023</v>
      </c>
      <c r="G90" s="4" t="str">
        <f t="shared" si="8"/>
        <v>Sep</v>
      </c>
      <c r="H90" s="4" t="str">
        <f t="shared" si="9"/>
        <v>Q3</v>
      </c>
      <c r="I90" s="6">
        <f t="shared" si="10"/>
        <v>0</v>
      </c>
      <c r="J90" s="3">
        <v>3</v>
      </c>
      <c r="K90" s="8">
        <v>85</v>
      </c>
      <c r="L90" s="8">
        <f t="shared" si="11"/>
        <v>28.333333333333332</v>
      </c>
      <c r="M90" s="8">
        <v>85</v>
      </c>
      <c r="N90" s="3" t="str">
        <f t="shared" ca="1" si="12"/>
        <v>CHURNED</v>
      </c>
      <c r="O90" s="14" t="str">
        <f t="shared" si="13"/>
        <v>Not Retained</v>
      </c>
      <c r="P90" s="3" t="s">
        <v>158</v>
      </c>
      <c r="Q90" s="3" t="s">
        <v>374</v>
      </c>
      <c r="R90" s="3" t="s">
        <v>375</v>
      </c>
      <c r="S90" s="3">
        <v>29</v>
      </c>
      <c r="T90" s="3" t="s">
        <v>19</v>
      </c>
      <c r="U90" s="3" t="s">
        <v>376</v>
      </c>
      <c r="V90" s="3" t="s">
        <v>369</v>
      </c>
      <c r="W90" s="3" t="s">
        <v>329</v>
      </c>
      <c r="X90" s="3" t="s">
        <v>140</v>
      </c>
      <c r="Y90" s="3" t="s">
        <v>2052</v>
      </c>
      <c r="Z90" s="3" t="s">
        <v>2065</v>
      </c>
    </row>
    <row r="91" spans="1:26" ht="15" x14ac:dyDescent="0.3">
      <c r="A91" s="3">
        <v>11773</v>
      </c>
      <c r="B91" s="8">
        <v>78.950000759999995</v>
      </c>
      <c r="C91" s="3">
        <v>2</v>
      </c>
      <c r="D91" s="4">
        <v>44689.085578703707</v>
      </c>
      <c r="E91" s="4">
        <v>44870.59003472222</v>
      </c>
      <c r="F91" s="6">
        <f t="shared" si="7"/>
        <v>2022</v>
      </c>
      <c r="G91" s="4" t="str">
        <f t="shared" si="8"/>
        <v>Nov</v>
      </c>
      <c r="H91" s="4" t="str">
        <f t="shared" si="9"/>
        <v>Q4</v>
      </c>
      <c r="I91" s="6">
        <f t="shared" si="10"/>
        <v>182</v>
      </c>
      <c r="J91" s="3">
        <v>2</v>
      </c>
      <c r="K91" s="8">
        <v>78.950000759999995</v>
      </c>
      <c r="L91" s="8">
        <f t="shared" si="11"/>
        <v>39.475000379999997</v>
      </c>
      <c r="M91" s="8">
        <v>78.950000759999995</v>
      </c>
      <c r="N91" s="3" t="str">
        <f t="shared" ca="1" si="12"/>
        <v>CHURNED</v>
      </c>
      <c r="O91" s="14" t="str">
        <f t="shared" si="13"/>
        <v>Retained</v>
      </c>
      <c r="P91" s="3" t="s">
        <v>119</v>
      </c>
      <c r="Q91" s="3" t="s">
        <v>377</v>
      </c>
      <c r="R91" s="3" t="s">
        <v>378</v>
      </c>
      <c r="S91" s="3">
        <v>51</v>
      </c>
      <c r="T91" s="3" t="s">
        <v>11</v>
      </c>
      <c r="U91" s="3" t="s">
        <v>379</v>
      </c>
      <c r="V91" s="3" t="s">
        <v>380</v>
      </c>
      <c r="W91" s="3" t="s">
        <v>329</v>
      </c>
      <c r="X91" s="3" t="s">
        <v>140</v>
      </c>
      <c r="Y91" s="3" t="s">
        <v>2048</v>
      </c>
      <c r="Z91" s="3" t="s">
        <v>2066</v>
      </c>
    </row>
    <row r="92" spans="1:26" ht="15" x14ac:dyDescent="0.3">
      <c r="A92" s="3">
        <v>11989</v>
      </c>
      <c r="B92" s="8">
        <v>25</v>
      </c>
      <c r="C92" s="3">
        <v>1</v>
      </c>
      <c r="D92" s="4">
        <v>44778.972604166665</v>
      </c>
      <c r="E92" s="4">
        <v>44778.972604166665</v>
      </c>
      <c r="F92" s="6">
        <f t="shared" si="7"/>
        <v>2022</v>
      </c>
      <c r="G92" s="4" t="str">
        <f t="shared" si="8"/>
        <v>Aug</v>
      </c>
      <c r="H92" s="4" t="str">
        <f t="shared" si="9"/>
        <v>Q3</v>
      </c>
      <c r="I92" s="6">
        <f t="shared" si="10"/>
        <v>0</v>
      </c>
      <c r="J92" s="3">
        <v>1</v>
      </c>
      <c r="K92" s="8">
        <v>25</v>
      </c>
      <c r="L92" s="8">
        <f t="shared" si="11"/>
        <v>25</v>
      </c>
      <c r="M92" s="8">
        <v>25</v>
      </c>
      <c r="N92" s="3" t="str">
        <f t="shared" ca="1" si="12"/>
        <v>CHURNED</v>
      </c>
      <c r="O92" s="14" t="str">
        <f t="shared" si="13"/>
        <v>Not Retained</v>
      </c>
      <c r="P92" s="3" t="s">
        <v>381</v>
      </c>
      <c r="Q92" s="3" t="s">
        <v>382</v>
      </c>
      <c r="R92" s="3" t="s">
        <v>383</v>
      </c>
      <c r="S92" s="3">
        <v>23</v>
      </c>
      <c r="T92" s="3" t="s">
        <v>11</v>
      </c>
      <c r="U92" s="3" t="s">
        <v>384</v>
      </c>
      <c r="V92" s="3" t="s">
        <v>385</v>
      </c>
      <c r="W92" s="3" t="s">
        <v>329</v>
      </c>
      <c r="X92" s="3" t="s">
        <v>140</v>
      </c>
      <c r="Y92" s="3" t="s">
        <v>2050</v>
      </c>
      <c r="Z92" s="3" t="s">
        <v>2061</v>
      </c>
    </row>
    <row r="93" spans="1:26" ht="15" x14ac:dyDescent="0.3">
      <c r="A93" s="3">
        <v>12025</v>
      </c>
      <c r="B93" s="8">
        <v>15.989999770000001</v>
      </c>
      <c r="C93" s="3">
        <v>1</v>
      </c>
      <c r="D93" s="4">
        <v>45296.481608796297</v>
      </c>
      <c r="E93" s="4">
        <v>45296.481608796297</v>
      </c>
      <c r="F93" s="6">
        <f t="shared" si="7"/>
        <v>2024</v>
      </c>
      <c r="G93" s="4" t="str">
        <f t="shared" si="8"/>
        <v>Jan</v>
      </c>
      <c r="H93" s="4" t="str">
        <f t="shared" si="9"/>
        <v>Q1</v>
      </c>
      <c r="I93" s="6">
        <f t="shared" si="10"/>
        <v>0</v>
      </c>
      <c r="J93" s="3">
        <v>1</v>
      </c>
      <c r="K93" s="8">
        <v>15.989999770000001</v>
      </c>
      <c r="L93" s="8">
        <f t="shared" si="11"/>
        <v>15.989999770000001</v>
      </c>
      <c r="M93" s="8">
        <v>15.989999770000001</v>
      </c>
      <c r="N93" s="3" t="str">
        <f t="shared" ca="1" si="12"/>
        <v>CHURNED</v>
      </c>
      <c r="O93" s="14" t="str">
        <f t="shared" si="13"/>
        <v>Not Retained</v>
      </c>
      <c r="P93" s="3" t="s">
        <v>386</v>
      </c>
      <c r="Q93" s="3" t="s">
        <v>387</v>
      </c>
      <c r="R93" s="3" t="s">
        <v>388</v>
      </c>
      <c r="S93" s="3">
        <v>58</v>
      </c>
      <c r="T93" s="3" t="s">
        <v>19</v>
      </c>
      <c r="U93" s="3" t="s">
        <v>389</v>
      </c>
      <c r="V93" s="3" t="s">
        <v>390</v>
      </c>
      <c r="W93" s="3" t="s">
        <v>329</v>
      </c>
      <c r="X93" s="3" t="s">
        <v>140</v>
      </c>
      <c r="Y93" s="3" t="s">
        <v>2051</v>
      </c>
      <c r="Z93" s="3" t="s">
        <v>2061</v>
      </c>
    </row>
    <row r="94" spans="1:26" ht="15" x14ac:dyDescent="0.3">
      <c r="A94" s="3">
        <v>12100</v>
      </c>
      <c r="B94" s="8">
        <v>62</v>
      </c>
      <c r="C94" s="3">
        <v>1</v>
      </c>
      <c r="D94" s="4">
        <v>44704.215497685182</v>
      </c>
      <c r="E94" s="4">
        <v>44704.215497685182</v>
      </c>
      <c r="F94" s="6">
        <f t="shared" si="7"/>
        <v>2022</v>
      </c>
      <c r="G94" s="4" t="str">
        <f t="shared" si="8"/>
        <v>May</v>
      </c>
      <c r="H94" s="4" t="str">
        <f t="shared" si="9"/>
        <v>Q2</v>
      </c>
      <c r="I94" s="6">
        <f t="shared" si="10"/>
        <v>0</v>
      </c>
      <c r="J94" s="3">
        <v>1</v>
      </c>
      <c r="K94" s="8">
        <v>62</v>
      </c>
      <c r="L94" s="8">
        <f t="shared" si="11"/>
        <v>62</v>
      </c>
      <c r="M94" s="8">
        <v>62</v>
      </c>
      <c r="N94" s="3" t="str">
        <f t="shared" ca="1" si="12"/>
        <v>CHURNED</v>
      </c>
      <c r="O94" s="14" t="str">
        <f t="shared" si="13"/>
        <v>Not Retained</v>
      </c>
      <c r="P94" s="3" t="s">
        <v>350</v>
      </c>
      <c r="Q94" s="3" t="s">
        <v>48</v>
      </c>
      <c r="R94" s="3" t="s">
        <v>391</v>
      </c>
      <c r="S94" s="3">
        <v>41</v>
      </c>
      <c r="T94" s="3" t="s">
        <v>11</v>
      </c>
      <c r="U94" s="3" t="s">
        <v>392</v>
      </c>
      <c r="V94" s="3" t="s">
        <v>393</v>
      </c>
      <c r="W94" s="3" t="s">
        <v>329</v>
      </c>
      <c r="X94" s="3" t="s">
        <v>140</v>
      </c>
      <c r="Y94" s="3" t="s">
        <v>2049</v>
      </c>
      <c r="Z94" s="3" t="s">
        <v>2061</v>
      </c>
    </row>
    <row r="95" spans="1:26" ht="15" x14ac:dyDescent="0.3">
      <c r="A95" s="3">
        <v>12112</v>
      </c>
      <c r="B95" s="8">
        <v>50</v>
      </c>
      <c r="C95" s="3">
        <v>2</v>
      </c>
      <c r="D95" s="4">
        <v>44635.351284722223</v>
      </c>
      <c r="E95" s="4">
        <v>45366.351284722223</v>
      </c>
      <c r="F95" s="6">
        <f t="shared" si="7"/>
        <v>2024</v>
      </c>
      <c r="G95" s="4" t="str">
        <f t="shared" si="8"/>
        <v>Mar</v>
      </c>
      <c r="H95" s="4" t="str">
        <f t="shared" si="9"/>
        <v>Q1</v>
      </c>
      <c r="I95" s="6">
        <f t="shared" si="10"/>
        <v>732</v>
      </c>
      <c r="J95" s="3">
        <v>2</v>
      </c>
      <c r="K95" s="8">
        <v>50</v>
      </c>
      <c r="L95" s="8">
        <f t="shared" si="11"/>
        <v>25</v>
      </c>
      <c r="M95" s="8">
        <v>50</v>
      </c>
      <c r="N95" s="3" t="str">
        <f t="shared" ca="1" si="12"/>
        <v>CHURNED</v>
      </c>
      <c r="O95" s="14" t="str">
        <f t="shared" si="13"/>
        <v>Retained</v>
      </c>
      <c r="P95" s="3" t="s">
        <v>394</v>
      </c>
      <c r="Q95" s="3" t="s">
        <v>395</v>
      </c>
      <c r="R95" s="3" t="s">
        <v>396</v>
      </c>
      <c r="S95" s="3">
        <v>67</v>
      </c>
      <c r="T95" s="3" t="s">
        <v>19</v>
      </c>
      <c r="U95" s="3" t="s">
        <v>397</v>
      </c>
      <c r="V95" s="3" t="s">
        <v>393</v>
      </c>
      <c r="W95" s="3" t="s">
        <v>329</v>
      </c>
      <c r="X95" s="3" t="s">
        <v>140</v>
      </c>
      <c r="Y95" s="3" t="s">
        <v>2052</v>
      </c>
      <c r="Z95" s="3" t="s">
        <v>2061</v>
      </c>
    </row>
    <row r="96" spans="1:26" ht="15" x14ac:dyDescent="0.3">
      <c r="A96" s="3">
        <v>12280</v>
      </c>
      <c r="B96" s="8">
        <v>55</v>
      </c>
      <c r="C96" s="3">
        <v>3</v>
      </c>
      <c r="D96" s="4">
        <v>44774.574432870373</v>
      </c>
      <c r="E96" s="4">
        <v>45505.574432870373</v>
      </c>
      <c r="F96" s="6">
        <f t="shared" si="7"/>
        <v>2024</v>
      </c>
      <c r="G96" s="4" t="str">
        <f t="shared" si="8"/>
        <v>Aug</v>
      </c>
      <c r="H96" s="4" t="str">
        <f t="shared" si="9"/>
        <v>Q3</v>
      </c>
      <c r="I96" s="6">
        <f t="shared" si="10"/>
        <v>732</v>
      </c>
      <c r="J96" s="3">
        <v>3</v>
      </c>
      <c r="K96" s="8">
        <v>55</v>
      </c>
      <c r="L96" s="8">
        <f t="shared" si="11"/>
        <v>18.333333333333332</v>
      </c>
      <c r="M96" s="8">
        <v>55</v>
      </c>
      <c r="N96" s="3" t="str">
        <f t="shared" ca="1" si="12"/>
        <v>ACTIVE</v>
      </c>
      <c r="O96" s="14" t="str">
        <f t="shared" si="13"/>
        <v>Retained</v>
      </c>
      <c r="P96" s="3" t="s">
        <v>398</v>
      </c>
      <c r="Q96" s="3" t="s">
        <v>399</v>
      </c>
      <c r="R96" s="3" t="s">
        <v>400</v>
      </c>
      <c r="S96" s="3">
        <v>59</v>
      </c>
      <c r="T96" s="3" t="s">
        <v>11</v>
      </c>
      <c r="U96" s="3" t="s">
        <v>401</v>
      </c>
      <c r="V96" s="3" t="s">
        <v>402</v>
      </c>
      <c r="W96" s="3" t="s">
        <v>329</v>
      </c>
      <c r="X96" s="3" t="s">
        <v>140</v>
      </c>
      <c r="Y96" s="3" t="s">
        <v>2049</v>
      </c>
      <c r="Z96" s="3" t="s">
        <v>2067</v>
      </c>
    </row>
    <row r="97" spans="1:26" ht="15" x14ac:dyDescent="0.3">
      <c r="A97" s="3">
        <v>12587</v>
      </c>
      <c r="B97" s="8">
        <v>22.989999770000001</v>
      </c>
      <c r="C97" s="3">
        <v>4</v>
      </c>
      <c r="D97" s="4">
        <v>44461.044398148151</v>
      </c>
      <c r="E97" s="4">
        <v>45191.044398148151</v>
      </c>
      <c r="F97" s="6">
        <f t="shared" si="7"/>
        <v>2023</v>
      </c>
      <c r="G97" s="4" t="str">
        <f t="shared" si="8"/>
        <v>Sep</v>
      </c>
      <c r="H97" s="4" t="str">
        <f t="shared" si="9"/>
        <v>Q3</v>
      </c>
      <c r="I97" s="6">
        <f t="shared" si="10"/>
        <v>731</v>
      </c>
      <c r="J97" s="3">
        <v>4</v>
      </c>
      <c r="K97" s="8">
        <v>22.989999770000001</v>
      </c>
      <c r="L97" s="8">
        <f t="shared" si="11"/>
        <v>5.7474999425000002</v>
      </c>
      <c r="M97" s="8">
        <v>22.989999770000001</v>
      </c>
      <c r="N97" s="3" t="str">
        <f t="shared" ca="1" si="12"/>
        <v>CHURNED</v>
      </c>
      <c r="O97" s="14" t="str">
        <f t="shared" si="13"/>
        <v>Retained</v>
      </c>
      <c r="P97" s="3" t="s">
        <v>403</v>
      </c>
      <c r="Q97" s="3" t="s">
        <v>404</v>
      </c>
      <c r="R97" s="3" t="s">
        <v>405</v>
      </c>
      <c r="S97" s="3">
        <v>33</v>
      </c>
      <c r="T97" s="3" t="s">
        <v>11</v>
      </c>
      <c r="U97" s="3" t="s">
        <v>406</v>
      </c>
      <c r="V97" s="3" t="s">
        <v>407</v>
      </c>
      <c r="W97" s="3" t="s">
        <v>329</v>
      </c>
      <c r="X97" s="3" t="s">
        <v>140</v>
      </c>
      <c r="Y97" s="3" t="s">
        <v>2048</v>
      </c>
      <c r="Z97" s="3" t="s">
        <v>2055</v>
      </c>
    </row>
    <row r="98" spans="1:26" ht="15" x14ac:dyDescent="0.3">
      <c r="A98" s="3">
        <v>12881</v>
      </c>
      <c r="B98" s="8">
        <v>54</v>
      </c>
      <c r="C98" s="3">
        <v>5</v>
      </c>
      <c r="D98" s="4">
        <v>45305.584097222221</v>
      </c>
      <c r="E98" s="4">
        <v>45518.584097222221</v>
      </c>
      <c r="F98" s="6">
        <f t="shared" si="7"/>
        <v>2024</v>
      </c>
      <c r="G98" s="4" t="str">
        <f t="shared" si="8"/>
        <v>Aug</v>
      </c>
      <c r="H98" s="4" t="str">
        <f t="shared" si="9"/>
        <v>Q3</v>
      </c>
      <c r="I98" s="6">
        <f t="shared" si="10"/>
        <v>214</v>
      </c>
      <c r="J98" s="3">
        <v>5</v>
      </c>
      <c r="K98" s="8">
        <v>54</v>
      </c>
      <c r="L98" s="8">
        <f t="shared" si="11"/>
        <v>10.8</v>
      </c>
      <c r="M98" s="8">
        <v>54</v>
      </c>
      <c r="N98" s="3" t="str">
        <f t="shared" ca="1" si="12"/>
        <v>ACTIVE</v>
      </c>
      <c r="O98" s="14" t="str">
        <f t="shared" si="13"/>
        <v>Retained</v>
      </c>
      <c r="P98" s="3" t="s">
        <v>408</v>
      </c>
      <c r="Q98" s="3" t="s">
        <v>409</v>
      </c>
      <c r="R98" s="3" t="s">
        <v>410</v>
      </c>
      <c r="S98" s="3">
        <v>61</v>
      </c>
      <c r="T98" s="3" t="s">
        <v>19</v>
      </c>
      <c r="U98" s="3" t="s">
        <v>411</v>
      </c>
      <c r="V98" s="3" t="s">
        <v>412</v>
      </c>
      <c r="W98" s="3" t="s">
        <v>329</v>
      </c>
      <c r="X98" s="3" t="s">
        <v>140</v>
      </c>
      <c r="Y98" s="3" t="s">
        <v>2048</v>
      </c>
      <c r="Z98" s="3" t="s">
        <v>2055</v>
      </c>
    </row>
    <row r="99" spans="1:26" ht="15" x14ac:dyDescent="0.3">
      <c r="A99" s="3">
        <v>13251</v>
      </c>
      <c r="B99" s="8">
        <v>30.989999770000001</v>
      </c>
      <c r="C99" s="3">
        <v>3</v>
      </c>
      <c r="D99" s="4">
        <v>44251.675821759258</v>
      </c>
      <c r="E99" s="4">
        <v>44981.675821759258</v>
      </c>
      <c r="F99" s="6">
        <f t="shared" si="7"/>
        <v>2023</v>
      </c>
      <c r="G99" s="4" t="str">
        <f t="shared" si="8"/>
        <v>Feb</v>
      </c>
      <c r="H99" s="4" t="str">
        <f t="shared" si="9"/>
        <v>Q1</v>
      </c>
      <c r="I99" s="6">
        <f t="shared" si="10"/>
        <v>731</v>
      </c>
      <c r="J99" s="3">
        <v>3</v>
      </c>
      <c r="K99" s="8">
        <v>30.989999770000001</v>
      </c>
      <c r="L99" s="8">
        <f t="shared" si="11"/>
        <v>10.329999923333334</v>
      </c>
      <c r="M99" s="8">
        <v>30.989999770000001</v>
      </c>
      <c r="N99" s="3" t="str">
        <f t="shared" ca="1" si="12"/>
        <v>CHURNED</v>
      </c>
      <c r="O99" s="14" t="str">
        <f t="shared" si="13"/>
        <v>Retained</v>
      </c>
      <c r="P99" s="3" t="s">
        <v>175</v>
      </c>
      <c r="Q99" s="3" t="s">
        <v>413</v>
      </c>
      <c r="R99" s="3" t="s">
        <v>414</v>
      </c>
      <c r="S99" s="3">
        <v>53</v>
      </c>
      <c r="T99" s="3" t="s">
        <v>11</v>
      </c>
      <c r="U99" s="3" t="s">
        <v>415</v>
      </c>
      <c r="V99" s="3" t="s">
        <v>416</v>
      </c>
      <c r="W99" s="3" t="s">
        <v>329</v>
      </c>
      <c r="X99" s="3" t="s">
        <v>140</v>
      </c>
      <c r="Y99" s="3" t="s">
        <v>2050</v>
      </c>
      <c r="Z99" s="3" t="s">
        <v>2055</v>
      </c>
    </row>
    <row r="100" spans="1:26" ht="15" x14ac:dyDescent="0.3">
      <c r="A100" s="3">
        <v>13380</v>
      </c>
      <c r="B100" s="8">
        <v>48</v>
      </c>
      <c r="C100" s="3">
        <v>7</v>
      </c>
      <c r="D100" s="4">
        <v>44262.304270833331</v>
      </c>
      <c r="E100" s="4">
        <v>44627.304270833331</v>
      </c>
      <c r="F100" s="6">
        <f t="shared" si="7"/>
        <v>2022</v>
      </c>
      <c r="G100" s="4" t="str">
        <f t="shared" si="8"/>
        <v>Mar</v>
      </c>
      <c r="H100" s="4" t="str">
        <f t="shared" si="9"/>
        <v>Q1</v>
      </c>
      <c r="I100" s="6">
        <f t="shared" si="10"/>
        <v>366</v>
      </c>
      <c r="J100" s="3">
        <v>7</v>
      </c>
      <c r="K100" s="8">
        <v>48</v>
      </c>
      <c r="L100" s="8">
        <f t="shared" si="11"/>
        <v>6.8571428571428568</v>
      </c>
      <c r="M100" s="8">
        <v>48</v>
      </c>
      <c r="N100" s="3" t="str">
        <f t="shared" ca="1" si="12"/>
        <v>CHURNED</v>
      </c>
      <c r="O100" s="14" t="str">
        <f t="shared" si="13"/>
        <v>Retained</v>
      </c>
      <c r="P100" s="3" t="s">
        <v>417</v>
      </c>
      <c r="Q100" s="3" t="s">
        <v>418</v>
      </c>
      <c r="R100" s="3" t="s">
        <v>419</v>
      </c>
      <c r="S100" s="3">
        <v>65</v>
      </c>
      <c r="T100" s="3" t="s">
        <v>19</v>
      </c>
      <c r="U100" s="3" t="s">
        <v>420</v>
      </c>
      <c r="V100" s="3" t="s">
        <v>416</v>
      </c>
      <c r="W100" s="3" t="s">
        <v>329</v>
      </c>
      <c r="X100" s="3" t="s">
        <v>140</v>
      </c>
      <c r="Y100" s="3" t="s">
        <v>2049</v>
      </c>
      <c r="Z100" s="3" t="s">
        <v>2055</v>
      </c>
    </row>
    <row r="101" spans="1:26" ht="15" x14ac:dyDescent="0.3">
      <c r="A101" s="3">
        <v>13440</v>
      </c>
      <c r="B101" s="8">
        <v>24.5</v>
      </c>
      <c r="C101" s="3">
        <v>9</v>
      </c>
      <c r="D101" s="4">
        <v>44848.708182870374</v>
      </c>
      <c r="E101" s="4">
        <v>45213.708182870374</v>
      </c>
      <c r="F101" s="6">
        <f t="shared" si="7"/>
        <v>2023</v>
      </c>
      <c r="G101" s="4" t="str">
        <f t="shared" si="8"/>
        <v>Oct</v>
      </c>
      <c r="H101" s="4" t="str">
        <f t="shared" si="9"/>
        <v>Q4</v>
      </c>
      <c r="I101" s="6">
        <f t="shared" si="10"/>
        <v>366</v>
      </c>
      <c r="J101" s="3">
        <v>9</v>
      </c>
      <c r="K101" s="8">
        <v>24.5</v>
      </c>
      <c r="L101" s="8">
        <f t="shared" si="11"/>
        <v>2.7222222222222223</v>
      </c>
      <c r="M101" s="8">
        <v>24.5</v>
      </c>
      <c r="N101" s="3" t="str">
        <f t="shared" ca="1" si="12"/>
        <v>CHURNED</v>
      </c>
      <c r="O101" s="14" t="str">
        <f t="shared" si="13"/>
        <v>Retained</v>
      </c>
      <c r="P101" s="3" t="s">
        <v>108</v>
      </c>
      <c r="Q101" s="3" t="s">
        <v>421</v>
      </c>
      <c r="R101" s="3" t="s">
        <v>422</v>
      </c>
      <c r="S101" s="3">
        <v>44</v>
      </c>
      <c r="T101" s="3" t="s">
        <v>11</v>
      </c>
      <c r="U101" s="3" t="s">
        <v>423</v>
      </c>
      <c r="V101" s="3">
        <v>36303</v>
      </c>
      <c r="W101" s="3" t="s">
        <v>424</v>
      </c>
      <c r="X101" s="3" t="s">
        <v>425</v>
      </c>
      <c r="Y101" s="3" t="s">
        <v>2051</v>
      </c>
      <c r="Z101" s="3" t="s">
        <v>2055</v>
      </c>
    </row>
    <row r="102" spans="1:26" ht="15" x14ac:dyDescent="0.3">
      <c r="A102" s="3">
        <v>13448</v>
      </c>
      <c r="B102" s="8">
        <v>49.990001679999999</v>
      </c>
      <c r="C102" s="3">
        <v>8</v>
      </c>
      <c r="D102" s="4">
        <v>44212.324432870373</v>
      </c>
      <c r="E102" s="4">
        <v>45307.324432870373</v>
      </c>
      <c r="F102" s="6">
        <f t="shared" si="7"/>
        <v>2024</v>
      </c>
      <c r="G102" s="4" t="str">
        <f t="shared" si="8"/>
        <v>Jan</v>
      </c>
      <c r="H102" s="4" t="str">
        <f t="shared" si="9"/>
        <v>Q1</v>
      </c>
      <c r="I102" s="6">
        <f t="shared" si="10"/>
        <v>1096</v>
      </c>
      <c r="J102" s="3">
        <v>8</v>
      </c>
      <c r="K102" s="8">
        <v>49.990001679999999</v>
      </c>
      <c r="L102" s="8">
        <f t="shared" si="11"/>
        <v>6.2487502099999999</v>
      </c>
      <c r="M102" s="8">
        <v>49.990001679999999</v>
      </c>
      <c r="N102" s="3" t="str">
        <f t="shared" ca="1" si="12"/>
        <v>CHURNED</v>
      </c>
      <c r="O102" s="14" t="str">
        <f t="shared" si="13"/>
        <v>Retained</v>
      </c>
      <c r="P102" s="3" t="s">
        <v>426</v>
      </c>
      <c r="Q102" s="3" t="s">
        <v>427</v>
      </c>
      <c r="R102" s="3" t="s">
        <v>428</v>
      </c>
      <c r="S102" s="3">
        <v>55</v>
      </c>
      <c r="T102" s="3" t="s">
        <v>19</v>
      </c>
      <c r="U102" s="3" t="s">
        <v>429</v>
      </c>
      <c r="V102" s="3">
        <v>36303</v>
      </c>
      <c r="W102" s="3" t="s">
        <v>424</v>
      </c>
      <c r="X102" s="3" t="s">
        <v>425</v>
      </c>
      <c r="Y102" s="3" t="s">
        <v>2050</v>
      </c>
      <c r="Z102" s="3" t="s">
        <v>2055</v>
      </c>
    </row>
    <row r="103" spans="1:26" ht="15" x14ac:dyDescent="0.3">
      <c r="A103" s="3">
        <v>13586</v>
      </c>
      <c r="B103" s="8">
        <v>44.990001679999999</v>
      </c>
      <c r="C103" s="3">
        <v>1</v>
      </c>
      <c r="D103" s="4">
        <v>44390.645856481482</v>
      </c>
      <c r="E103" s="4">
        <v>44755.645856481482</v>
      </c>
      <c r="F103" s="6">
        <f t="shared" si="7"/>
        <v>2022</v>
      </c>
      <c r="G103" s="4" t="str">
        <f t="shared" si="8"/>
        <v>Jul</v>
      </c>
      <c r="H103" s="4" t="str">
        <f t="shared" si="9"/>
        <v>Q3</v>
      </c>
      <c r="I103" s="6">
        <f t="shared" si="10"/>
        <v>366</v>
      </c>
      <c r="J103" s="3">
        <v>1</v>
      </c>
      <c r="K103" s="8">
        <v>44.990001679999999</v>
      </c>
      <c r="L103" s="8">
        <f t="shared" si="11"/>
        <v>44.990001679999999</v>
      </c>
      <c r="M103" s="8">
        <v>44.990001679999999</v>
      </c>
      <c r="N103" s="3" t="str">
        <f t="shared" ca="1" si="12"/>
        <v>CHURNED</v>
      </c>
      <c r="O103" s="14" t="str">
        <f t="shared" si="13"/>
        <v>Retained</v>
      </c>
      <c r="P103" s="3" t="s">
        <v>87</v>
      </c>
      <c r="Q103" s="3" t="s">
        <v>430</v>
      </c>
      <c r="R103" s="3" t="s">
        <v>431</v>
      </c>
      <c r="S103" s="3">
        <v>38</v>
      </c>
      <c r="T103" s="3" t="s">
        <v>11</v>
      </c>
      <c r="U103" s="3" t="s">
        <v>432</v>
      </c>
      <c r="V103" s="3">
        <v>36303</v>
      </c>
      <c r="W103" s="3" t="s">
        <v>424</v>
      </c>
      <c r="X103" s="3" t="s">
        <v>425</v>
      </c>
      <c r="Y103" s="3" t="s">
        <v>2050</v>
      </c>
      <c r="Z103" s="3" t="s">
        <v>2055</v>
      </c>
    </row>
    <row r="104" spans="1:26" ht="15" x14ac:dyDescent="0.3">
      <c r="A104" s="3">
        <v>13838</v>
      </c>
      <c r="B104" s="8">
        <v>44.990001679999999</v>
      </c>
      <c r="C104" s="3">
        <v>2</v>
      </c>
      <c r="D104" s="4">
        <v>44596.069074074076</v>
      </c>
      <c r="E104" s="4">
        <v>44596.069074074076</v>
      </c>
      <c r="F104" s="6">
        <f t="shared" si="7"/>
        <v>2022</v>
      </c>
      <c r="G104" s="4" t="str">
        <f t="shared" si="8"/>
        <v>Feb</v>
      </c>
      <c r="H104" s="4" t="str">
        <f t="shared" si="9"/>
        <v>Q1</v>
      </c>
      <c r="I104" s="6">
        <f t="shared" si="10"/>
        <v>0</v>
      </c>
      <c r="J104" s="3">
        <v>2</v>
      </c>
      <c r="K104" s="8">
        <v>44.990001679999999</v>
      </c>
      <c r="L104" s="8">
        <f t="shared" si="11"/>
        <v>22.495000839999999</v>
      </c>
      <c r="M104" s="8">
        <v>44.990001679999999</v>
      </c>
      <c r="N104" s="3" t="str">
        <f t="shared" ca="1" si="12"/>
        <v>CHURNED</v>
      </c>
      <c r="O104" s="14" t="str">
        <f t="shared" si="13"/>
        <v>Not Retained</v>
      </c>
      <c r="P104" s="3" t="s">
        <v>433</v>
      </c>
      <c r="Q104" s="3" t="s">
        <v>434</v>
      </c>
      <c r="R104" s="3" t="s">
        <v>435</v>
      </c>
      <c r="S104" s="3">
        <v>18</v>
      </c>
      <c r="T104" s="3" t="s">
        <v>19</v>
      </c>
      <c r="U104" s="3" t="s">
        <v>436</v>
      </c>
      <c r="V104" s="3">
        <v>36303</v>
      </c>
      <c r="W104" s="3" t="s">
        <v>424</v>
      </c>
      <c r="X104" s="3" t="s">
        <v>425</v>
      </c>
      <c r="Y104" s="3" t="s">
        <v>2049</v>
      </c>
      <c r="Z104" s="3" t="s">
        <v>2055</v>
      </c>
    </row>
    <row r="105" spans="1:26" ht="15" x14ac:dyDescent="0.3">
      <c r="A105" s="3">
        <v>13976</v>
      </c>
      <c r="B105" s="8">
        <v>89</v>
      </c>
      <c r="C105" s="3">
        <v>4</v>
      </c>
      <c r="D105" s="4">
        <v>44208.173217592594</v>
      </c>
      <c r="E105" s="4">
        <v>44573.173217592594</v>
      </c>
      <c r="F105" s="6">
        <f t="shared" si="7"/>
        <v>2022</v>
      </c>
      <c r="G105" s="4" t="str">
        <f t="shared" si="8"/>
        <v>Jan</v>
      </c>
      <c r="H105" s="4" t="str">
        <f t="shared" si="9"/>
        <v>Q1</v>
      </c>
      <c r="I105" s="6">
        <f t="shared" si="10"/>
        <v>366</v>
      </c>
      <c r="J105" s="3">
        <v>4</v>
      </c>
      <c r="K105" s="8">
        <v>89</v>
      </c>
      <c r="L105" s="8">
        <f t="shared" si="11"/>
        <v>22.25</v>
      </c>
      <c r="M105" s="8">
        <v>89</v>
      </c>
      <c r="N105" s="3" t="str">
        <f t="shared" ca="1" si="12"/>
        <v>CHURNED</v>
      </c>
      <c r="O105" s="14" t="str">
        <f t="shared" si="13"/>
        <v>Retained</v>
      </c>
      <c r="P105" s="3" t="s">
        <v>437</v>
      </c>
      <c r="Q105" s="3" t="s">
        <v>438</v>
      </c>
      <c r="R105" s="3" t="s">
        <v>439</v>
      </c>
      <c r="S105" s="3">
        <v>38</v>
      </c>
      <c r="T105" s="3" t="s">
        <v>11</v>
      </c>
      <c r="U105" s="3" t="s">
        <v>440</v>
      </c>
      <c r="V105" s="3">
        <v>36303</v>
      </c>
      <c r="W105" s="3" t="s">
        <v>424</v>
      </c>
      <c r="X105" s="3" t="s">
        <v>425</v>
      </c>
      <c r="Y105" s="3" t="s">
        <v>2049</v>
      </c>
      <c r="Z105" s="3" t="s">
        <v>2055</v>
      </c>
    </row>
    <row r="106" spans="1:26" ht="15" x14ac:dyDescent="0.3">
      <c r="A106" s="3">
        <v>13982</v>
      </c>
      <c r="B106" s="8">
        <v>49.990001679999999</v>
      </c>
      <c r="C106" s="3">
        <v>5</v>
      </c>
      <c r="D106" s="4">
        <v>44399.39162037037</v>
      </c>
      <c r="E106" s="4">
        <v>45129.39162037037</v>
      </c>
      <c r="F106" s="6">
        <f t="shared" si="7"/>
        <v>2023</v>
      </c>
      <c r="G106" s="4" t="str">
        <f t="shared" si="8"/>
        <v>Jul</v>
      </c>
      <c r="H106" s="4" t="str">
        <f t="shared" si="9"/>
        <v>Q3</v>
      </c>
      <c r="I106" s="6">
        <f t="shared" si="10"/>
        <v>731</v>
      </c>
      <c r="J106" s="3">
        <v>5</v>
      </c>
      <c r="K106" s="8">
        <v>49.990001679999999</v>
      </c>
      <c r="L106" s="8">
        <f t="shared" si="11"/>
        <v>9.9980003360000005</v>
      </c>
      <c r="M106" s="8">
        <v>49.990001679999999</v>
      </c>
      <c r="N106" s="3" t="str">
        <f t="shared" ca="1" si="12"/>
        <v>CHURNED</v>
      </c>
      <c r="O106" s="14" t="str">
        <f t="shared" si="13"/>
        <v>Retained</v>
      </c>
      <c r="P106" s="3" t="s">
        <v>381</v>
      </c>
      <c r="Q106" s="3" t="s">
        <v>441</v>
      </c>
      <c r="R106" s="3" t="s">
        <v>442</v>
      </c>
      <c r="S106" s="3">
        <v>17</v>
      </c>
      <c r="T106" s="3" t="s">
        <v>11</v>
      </c>
      <c r="U106" s="3" t="s">
        <v>443</v>
      </c>
      <c r="V106" s="3">
        <v>36303</v>
      </c>
      <c r="W106" s="3" t="s">
        <v>424</v>
      </c>
      <c r="X106" s="3" t="s">
        <v>425</v>
      </c>
      <c r="Y106" s="3" t="s">
        <v>2052</v>
      </c>
      <c r="Z106" s="3" t="s">
        <v>2055</v>
      </c>
    </row>
    <row r="107" spans="1:26" ht="15" x14ac:dyDescent="0.3">
      <c r="A107" s="3">
        <v>14084</v>
      </c>
      <c r="B107" s="8">
        <v>22</v>
      </c>
      <c r="C107" s="3">
        <v>7</v>
      </c>
      <c r="D107" s="4">
        <v>45276.059930555559</v>
      </c>
      <c r="E107" s="4">
        <v>45276.059930555559</v>
      </c>
      <c r="F107" s="6">
        <f t="shared" si="7"/>
        <v>2023</v>
      </c>
      <c r="G107" s="4" t="str">
        <f t="shared" si="8"/>
        <v>Dec</v>
      </c>
      <c r="H107" s="4" t="str">
        <f t="shared" si="9"/>
        <v>Q4</v>
      </c>
      <c r="I107" s="6">
        <f t="shared" si="10"/>
        <v>0</v>
      </c>
      <c r="J107" s="3">
        <v>7</v>
      </c>
      <c r="K107" s="8">
        <v>22</v>
      </c>
      <c r="L107" s="8">
        <f t="shared" si="11"/>
        <v>3.1428571428571428</v>
      </c>
      <c r="M107" s="8">
        <v>22</v>
      </c>
      <c r="N107" s="3" t="str">
        <f t="shared" ca="1" si="12"/>
        <v>CHURNED</v>
      </c>
      <c r="O107" s="14" t="str">
        <f t="shared" si="13"/>
        <v>Not Retained</v>
      </c>
      <c r="P107" s="3" t="s">
        <v>444</v>
      </c>
      <c r="Q107" s="3" t="s">
        <v>266</v>
      </c>
      <c r="R107" s="3" t="s">
        <v>445</v>
      </c>
      <c r="S107" s="3">
        <v>28</v>
      </c>
      <c r="T107" s="3" t="s">
        <v>11</v>
      </c>
      <c r="U107" s="3" t="s">
        <v>446</v>
      </c>
      <c r="V107" s="3">
        <v>36801</v>
      </c>
      <c r="W107" s="3" t="s">
        <v>424</v>
      </c>
      <c r="X107" s="3" t="s">
        <v>425</v>
      </c>
      <c r="Y107" s="3" t="s">
        <v>2049</v>
      </c>
      <c r="Z107" s="3" t="s">
        <v>2055</v>
      </c>
    </row>
    <row r="108" spans="1:26" ht="15" x14ac:dyDescent="0.3">
      <c r="A108" s="3">
        <v>14159</v>
      </c>
      <c r="B108" s="8">
        <v>28</v>
      </c>
      <c r="C108" s="3">
        <v>3</v>
      </c>
      <c r="D108" s="4">
        <v>44870.559837962966</v>
      </c>
      <c r="E108" s="4">
        <v>45235.559837962966</v>
      </c>
      <c r="F108" s="6">
        <f t="shared" si="7"/>
        <v>2023</v>
      </c>
      <c r="G108" s="4" t="str">
        <f t="shared" si="8"/>
        <v>Nov</v>
      </c>
      <c r="H108" s="4" t="str">
        <f t="shared" si="9"/>
        <v>Q4</v>
      </c>
      <c r="I108" s="6">
        <f t="shared" si="10"/>
        <v>366</v>
      </c>
      <c r="J108" s="3">
        <v>3</v>
      </c>
      <c r="K108" s="8">
        <v>28</v>
      </c>
      <c r="L108" s="8">
        <f t="shared" si="11"/>
        <v>9.3333333333333339</v>
      </c>
      <c r="M108" s="8">
        <v>28</v>
      </c>
      <c r="N108" s="3" t="str">
        <f t="shared" ca="1" si="12"/>
        <v>CHURNED</v>
      </c>
      <c r="O108" s="14" t="str">
        <f t="shared" si="13"/>
        <v>Retained</v>
      </c>
      <c r="P108" s="3" t="s">
        <v>447</v>
      </c>
      <c r="Q108" s="3" t="s">
        <v>448</v>
      </c>
      <c r="R108" s="3" t="s">
        <v>449</v>
      </c>
      <c r="S108" s="3">
        <v>58</v>
      </c>
      <c r="T108" s="3" t="s">
        <v>19</v>
      </c>
      <c r="U108" s="3" t="s">
        <v>450</v>
      </c>
      <c r="V108" s="3">
        <v>36801</v>
      </c>
      <c r="W108" s="3" t="s">
        <v>424</v>
      </c>
      <c r="X108" s="3" t="s">
        <v>425</v>
      </c>
      <c r="Y108" s="3" t="s">
        <v>2048</v>
      </c>
      <c r="Z108" s="3" t="s">
        <v>2055</v>
      </c>
    </row>
    <row r="109" spans="1:26" ht="15" x14ac:dyDescent="0.3">
      <c r="A109" s="3">
        <v>14168</v>
      </c>
      <c r="B109" s="8">
        <v>31.979999540000001</v>
      </c>
      <c r="C109" s="3">
        <v>1</v>
      </c>
      <c r="D109" s="4">
        <v>44934.907997685186</v>
      </c>
      <c r="E109" s="4">
        <v>44934.907997685186</v>
      </c>
      <c r="F109" s="6">
        <f t="shared" si="7"/>
        <v>2023</v>
      </c>
      <c r="G109" s="4" t="str">
        <f t="shared" si="8"/>
        <v>Jan</v>
      </c>
      <c r="H109" s="4" t="str">
        <f t="shared" si="9"/>
        <v>Q1</v>
      </c>
      <c r="I109" s="6">
        <f t="shared" si="10"/>
        <v>0</v>
      </c>
      <c r="J109" s="3">
        <v>1</v>
      </c>
      <c r="K109" s="8">
        <v>31.979999540000001</v>
      </c>
      <c r="L109" s="8">
        <f t="shared" si="11"/>
        <v>31.979999540000001</v>
      </c>
      <c r="M109" s="8">
        <v>31.979999540000001</v>
      </c>
      <c r="N109" s="3" t="str">
        <f t="shared" ca="1" si="12"/>
        <v>CHURNED</v>
      </c>
      <c r="O109" s="14" t="str">
        <f t="shared" si="13"/>
        <v>Not Retained</v>
      </c>
      <c r="P109" s="3" t="s">
        <v>451</v>
      </c>
      <c r="Q109" s="3" t="s">
        <v>452</v>
      </c>
      <c r="R109" s="3" t="s">
        <v>453</v>
      </c>
      <c r="S109" s="3">
        <v>52</v>
      </c>
      <c r="T109" s="3" t="s">
        <v>19</v>
      </c>
      <c r="U109" s="3" t="s">
        <v>454</v>
      </c>
      <c r="V109" s="3">
        <v>36301</v>
      </c>
      <c r="W109" s="3" t="s">
        <v>424</v>
      </c>
      <c r="X109" s="3" t="s">
        <v>425</v>
      </c>
      <c r="Y109" s="3" t="s">
        <v>2049</v>
      </c>
      <c r="Z109" s="3" t="s">
        <v>2055</v>
      </c>
    </row>
    <row r="110" spans="1:26" ht="15" x14ac:dyDescent="0.3">
      <c r="A110" s="3">
        <v>14315</v>
      </c>
      <c r="B110" s="8">
        <v>64.949996949999999</v>
      </c>
      <c r="C110" s="3">
        <v>1</v>
      </c>
      <c r="D110" s="4">
        <v>44476.043217592596</v>
      </c>
      <c r="E110" s="4">
        <v>44476.043217592596</v>
      </c>
      <c r="F110" s="6">
        <f t="shared" si="7"/>
        <v>2021</v>
      </c>
      <c r="G110" s="4" t="str">
        <f t="shared" si="8"/>
        <v>Oct</v>
      </c>
      <c r="H110" s="4" t="str">
        <f t="shared" si="9"/>
        <v>Q4</v>
      </c>
      <c r="I110" s="6">
        <f t="shared" si="10"/>
        <v>0</v>
      </c>
      <c r="J110" s="3">
        <v>1</v>
      </c>
      <c r="K110" s="8">
        <v>64.949996949999999</v>
      </c>
      <c r="L110" s="8">
        <f t="shared" si="11"/>
        <v>64.949996949999999</v>
      </c>
      <c r="M110" s="8">
        <v>64.949996949999999</v>
      </c>
      <c r="N110" s="3" t="str">
        <f t="shared" ca="1" si="12"/>
        <v>CHURNED</v>
      </c>
      <c r="O110" s="14" t="str">
        <f t="shared" si="13"/>
        <v>Not Retained</v>
      </c>
      <c r="P110" s="3" t="s">
        <v>158</v>
      </c>
      <c r="Q110" s="3" t="s">
        <v>455</v>
      </c>
      <c r="R110" s="3" t="s">
        <v>456</v>
      </c>
      <c r="S110" s="3">
        <v>24</v>
      </c>
      <c r="T110" s="3" t="s">
        <v>19</v>
      </c>
      <c r="U110" s="3" t="s">
        <v>457</v>
      </c>
      <c r="V110" s="3">
        <v>36301</v>
      </c>
      <c r="W110" s="3" t="s">
        <v>424</v>
      </c>
      <c r="X110" s="3" t="s">
        <v>425</v>
      </c>
      <c r="Y110" s="3" t="s">
        <v>2049</v>
      </c>
      <c r="Z110" s="3" t="s">
        <v>2055</v>
      </c>
    </row>
    <row r="111" spans="1:26" ht="15" x14ac:dyDescent="0.3">
      <c r="A111" s="3">
        <v>14335</v>
      </c>
      <c r="B111" s="8">
        <v>29.989999770000001</v>
      </c>
      <c r="C111" s="3">
        <v>1</v>
      </c>
      <c r="D111" s="4">
        <v>44457.567013888889</v>
      </c>
      <c r="E111" s="4">
        <v>45187.567013888889</v>
      </c>
      <c r="F111" s="6">
        <f t="shared" si="7"/>
        <v>2023</v>
      </c>
      <c r="G111" s="4" t="str">
        <f t="shared" si="8"/>
        <v>Sep</v>
      </c>
      <c r="H111" s="4" t="str">
        <f t="shared" si="9"/>
        <v>Q3</v>
      </c>
      <c r="I111" s="6">
        <f t="shared" si="10"/>
        <v>731</v>
      </c>
      <c r="J111" s="3">
        <v>1</v>
      </c>
      <c r="K111" s="8">
        <v>29.989999770000001</v>
      </c>
      <c r="L111" s="8">
        <f t="shared" si="11"/>
        <v>29.989999770000001</v>
      </c>
      <c r="M111" s="8">
        <v>29.989999770000001</v>
      </c>
      <c r="N111" s="3" t="str">
        <f t="shared" ca="1" si="12"/>
        <v>CHURNED</v>
      </c>
      <c r="O111" s="14" t="str">
        <f t="shared" si="13"/>
        <v>Retained</v>
      </c>
      <c r="P111" s="3" t="s">
        <v>458</v>
      </c>
      <c r="Q111" s="3" t="s">
        <v>459</v>
      </c>
      <c r="R111" s="3" t="s">
        <v>460</v>
      </c>
      <c r="S111" s="3">
        <v>20</v>
      </c>
      <c r="T111" s="3" t="s">
        <v>11</v>
      </c>
      <c r="U111" s="3" t="s">
        <v>461</v>
      </c>
      <c r="V111" s="3">
        <v>36830</v>
      </c>
      <c r="W111" s="3" t="s">
        <v>424</v>
      </c>
      <c r="X111" s="3" t="s">
        <v>425</v>
      </c>
      <c r="Y111" s="3" t="s">
        <v>2048</v>
      </c>
      <c r="Z111" s="3" t="s">
        <v>2055</v>
      </c>
    </row>
    <row r="112" spans="1:26" ht="15" x14ac:dyDescent="0.3">
      <c r="A112" s="3">
        <v>14802</v>
      </c>
      <c r="B112" s="8">
        <v>70.949996949999999</v>
      </c>
      <c r="C112" s="3">
        <v>1</v>
      </c>
      <c r="D112" s="4">
        <v>45024.582094907404</v>
      </c>
      <c r="E112" s="4">
        <v>45024.582094907404</v>
      </c>
      <c r="F112" s="6">
        <f t="shared" si="7"/>
        <v>2023</v>
      </c>
      <c r="G112" s="4" t="str">
        <f t="shared" si="8"/>
        <v>Apr</v>
      </c>
      <c r="H112" s="4" t="str">
        <f t="shared" si="9"/>
        <v>Q2</v>
      </c>
      <c r="I112" s="6">
        <f t="shared" si="10"/>
        <v>0</v>
      </c>
      <c r="J112" s="3">
        <v>1</v>
      </c>
      <c r="K112" s="8">
        <v>70.949996949999999</v>
      </c>
      <c r="L112" s="8">
        <f t="shared" si="11"/>
        <v>70.949996949999999</v>
      </c>
      <c r="M112" s="8">
        <v>70.949996949999999</v>
      </c>
      <c r="N112" s="3" t="str">
        <f t="shared" ca="1" si="12"/>
        <v>CHURNED</v>
      </c>
      <c r="O112" s="14" t="str">
        <f t="shared" si="13"/>
        <v>Not Retained</v>
      </c>
      <c r="P112" s="3" t="s">
        <v>381</v>
      </c>
      <c r="Q112" s="3" t="s">
        <v>462</v>
      </c>
      <c r="R112" s="3" t="s">
        <v>463</v>
      </c>
      <c r="S112" s="3">
        <v>63</v>
      </c>
      <c r="T112" s="3" t="s">
        <v>11</v>
      </c>
      <c r="U112" s="3" t="s">
        <v>464</v>
      </c>
      <c r="V112" s="3">
        <v>36830</v>
      </c>
      <c r="W112" s="3" t="s">
        <v>424</v>
      </c>
      <c r="X112" s="3" t="s">
        <v>425</v>
      </c>
      <c r="Y112" s="3" t="s">
        <v>2052</v>
      </c>
      <c r="Z112" s="3" t="s">
        <v>2055</v>
      </c>
    </row>
    <row r="113" spans="1:26" ht="15" x14ac:dyDescent="0.3">
      <c r="A113" s="3">
        <v>14922</v>
      </c>
      <c r="B113" s="8">
        <v>25</v>
      </c>
      <c r="C113" s="3">
        <v>1</v>
      </c>
      <c r="D113" s="4">
        <v>44755.152754629627</v>
      </c>
      <c r="E113" s="4">
        <v>44755.152754629627</v>
      </c>
      <c r="F113" s="6">
        <f t="shared" si="7"/>
        <v>2022</v>
      </c>
      <c r="G113" s="4" t="str">
        <f t="shared" si="8"/>
        <v>Jul</v>
      </c>
      <c r="H113" s="4" t="str">
        <f t="shared" si="9"/>
        <v>Q3</v>
      </c>
      <c r="I113" s="6">
        <f t="shared" si="10"/>
        <v>0</v>
      </c>
      <c r="J113" s="3">
        <v>1</v>
      </c>
      <c r="K113" s="8">
        <v>25</v>
      </c>
      <c r="L113" s="8">
        <f t="shared" si="11"/>
        <v>25</v>
      </c>
      <c r="M113" s="8">
        <v>25</v>
      </c>
      <c r="N113" s="3" t="str">
        <f t="shared" ca="1" si="12"/>
        <v>CHURNED</v>
      </c>
      <c r="O113" s="14" t="str">
        <f t="shared" si="13"/>
        <v>Not Retained</v>
      </c>
      <c r="P113" s="3" t="s">
        <v>465</v>
      </c>
      <c r="Q113" s="3" t="s">
        <v>466</v>
      </c>
      <c r="R113" s="3" t="s">
        <v>467</v>
      </c>
      <c r="S113" s="3">
        <v>65</v>
      </c>
      <c r="T113" s="3" t="s">
        <v>11</v>
      </c>
      <c r="U113" s="3" t="s">
        <v>468</v>
      </c>
      <c r="V113" s="3">
        <v>36830</v>
      </c>
      <c r="W113" s="3" t="s">
        <v>424</v>
      </c>
      <c r="X113" s="3" t="s">
        <v>425</v>
      </c>
      <c r="Y113" s="3" t="s">
        <v>2048</v>
      </c>
      <c r="Z113" s="3" t="s">
        <v>2055</v>
      </c>
    </row>
    <row r="114" spans="1:26" ht="15" x14ac:dyDescent="0.3">
      <c r="A114" s="3">
        <v>14974</v>
      </c>
      <c r="B114" s="8">
        <v>25</v>
      </c>
      <c r="C114" s="3">
        <v>1</v>
      </c>
      <c r="D114" s="4">
        <v>44358.420543981483</v>
      </c>
      <c r="E114" s="4">
        <v>44358.420543981483</v>
      </c>
      <c r="F114" s="6">
        <f t="shared" si="7"/>
        <v>2021</v>
      </c>
      <c r="G114" s="4" t="str">
        <f t="shared" si="8"/>
        <v>Jun</v>
      </c>
      <c r="H114" s="4" t="str">
        <f t="shared" si="9"/>
        <v>Q2</v>
      </c>
      <c r="I114" s="6">
        <f t="shared" si="10"/>
        <v>0</v>
      </c>
      <c r="J114" s="3">
        <v>1</v>
      </c>
      <c r="K114" s="8">
        <v>25</v>
      </c>
      <c r="L114" s="8">
        <f t="shared" si="11"/>
        <v>25</v>
      </c>
      <c r="M114" s="8">
        <v>25</v>
      </c>
      <c r="N114" s="3" t="str">
        <f t="shared" ca="1" si="12"/>
        <v>CHURNED</v>
      </c>
      <c r="O114" s="14" t="str">
        <f t="shared" si="13"/>
        <v>Not Retained</v>
      </c>
      <c r="P114" s="3" t="s">
        <v>469</v>
      </c>
      <c r="Q114" s="3" t="s">
        <v>470</v>
      </c>
      <c r="R114" s="3" t="s">
        <v>471</v>
      </c>
      <c r="S114" s="3">
        <v>42</v>
      </c>
      <c r="T114" s="3" t="s">
        <v>11</v>
      </c>
      <c r="U114" s="3" t="s">
        <v>472</v>
      </c>
      <c r="V114" s="3">
        <v>36832</v>
      </c>
      <c r="W114" s="3" t="s">
        <v>424</v>
      </c>
      <c r="X114" s="3" t="s">
        <v>425</v>
      </c>
      <c r="Y114" s="3" t="s">
        <v>2051</v>
      </c>
      <c r="Z114" s="3" t="s">
        <v>2055</v>
      </c>
    </row>
    <row r="115" spans="1:26" ht="15" x14ac:dyDescent="0.3">
      <c r="A115" s="3">
        <v>15110</v>
      </c>
      <c r="B115" s="8">
        <v>43.990001679999999</v>
      </c>
      <c r="C115" s="3">
        <v>3</v>
      </c>
      <c r="D115" s="4">
        <v>44762.972812499997</v>
      </c>
      <c r="E115" s="4">
        <v>45127.972812499997</v>
      </c>
      <c r="F115" s="6">
        <f t="shared" si="7"/>
        <v>2023</v>
      </c>
      <c r="G115" s="4" t="str">
        <f t="shared" si="8"/>
        <v>Jul</v>
      </c>
      <c r="H115" s="4" t="str">
        <f t="shared" si="9"/>
        <v>Q3</v>
      </c>
      <c r="I115" s="6">
        <f t="shared" si="10"/>
        <v>366</v>
      </c>
      <c r="J115" s="3">
        <v>3</v>
      </c>
      <c r="K115" s="8">
        <v>43.990001679999999</v>
      </c>
      <c r="L115" s="8">
        <f t="shared" si="11"/>
        <v>14.663333893333332</v>
      </c>
      <c r="M115" s="8">
        <v>43.990001679999999</v>
      </c>
      <c r="N115" s="3" t="str">
        <f t="shared" ca="1" si="12"/>
        <v>CHURNED</v>
      </c>
      <c r="O115" s="14" t="str">
        <f t="shared" si="13"/>
        <v>Retained</v>
      </c>
      <c r="P115" s="3" t="s">
        <v>473</v>
      </c>
      <c r="Q115" s="3" t="s">
        <v>474</v>
      </c>
      <c r="R115" s="3" t="s">
        <v>475</v>
      </c>
      <c r="S115" s="3">
        <v>62</v>
      </c>
      <c r="T115" s="3" t="s">
        <v>11</v>
      </c>
      <c r="U115" s="3" t="s">
        <v>476</v>
      </c>
      <c r="V115" s="3">
        <v>36832</v>
      </c>
      <c r="W115" s="3" t="s">
        <v>424</v>
      </c>
      <c r="X115" s="3" t="s">
        <v>425</v>
      </c>
      <c r="Y115" s="3" t="s">
        <v>2050</v>
      </c>
      <c r="Z115" s="3" t="s">
        <v>2055</v>
      </c>
    </row>
    <row r="116" spans="1:26" ht="15" x14ac:dyDescent="0.3">
      <c r="A116" s="3">
        <v>15204</v>
      </c>
      <c r="B116" s="8">
        <v>98</v>
      </c>
      <c r="C116" s="3">
        <v>4</v>
      </c>
      <c r="D116" s="4">
        <v>44797.137395833335</v>
      </c>
      <c r="E116" s="4">
        <v>45162.137395833335</v>
      </c>
      <c r="F116" s="6">
        <f t="shared" si="7"/>
        <v>2023</v>
      </c>
      <c r="G116" s="4" t="str">
        <f t="shared" si="8"/>
        <v>Aug</v>
      </c>
      <c r="H116" s="4" t="str">
        <f t="shared" si="9"/>
        <v>Q3</v>
      </c>
      <c r="I116" s="6">
        <f t="shared" si="10"/>
        <v>366</v>
      </c>
      <c r="J116" s="3">
        <v>4</v>
      </c>
      <c r="K116" s="8">
        <v>98</v>
      </c>
      <c r="L116" s="8">
        <f t="shared" si="11"/>
        <v>24.5</v>
      </c>
      <c r="M116" s="8">
        <v>98</v>
      </c>
      <c r="N116" s="3" t="str">
        <f t="shared" ca="1" si="12"/>
        <v>CHURNED</v>
      </c>
      <c r="O116" s="14" t="str">
        <f t="shared" si="13"/>
        <v>Retained</v>
      </c>
      <c r="P116" s="3" t="s">
        <v>16</v>
      </c>
      <c r="Q116" s="3" t="s">
        <v>477</v>
      </c>
      <c r="R116" s="3" t="s">
        <v>478</v>
      </c>
      <c r="S116" s="3">
        <v>58</v>
      </c>
      <c r="T116" s="3" t="s">
        <v>19</v>
      </c>
      <c r="U116" s="3" t="s">
        <v>479</v>
      </c>
      <c r="V116" s="3">
        <v>36832</v>
      </c>
      <c r="W116" s="3" t="s">
        <v>424</v>
      </c>
      <c r="X116" s="3" t="s">
        <v>425</v>
      </c>
      <c r="Y116" s="3" t="s">
        <v>2049</v>
      </c>
      <c r="Z116" s="3" t="s">
        <v>2055</v>
      </c>
    </row>
    <row r="117" spans="1:26" ht="15" x14ac:dyDescent="0.3">
      <c r="A117" s="3">
        <v>15225</v>
      </c>
      <c r="B117" s="8">
        <v>39.400001529999997</v>
      </c>
      <c r="C117" s="3">
        <v>5</v>
      </c>
      <c r="D117" s="4">
        <v>44204.003101851849</v>
      </c>
      <c r="E117" s="4">
        <v>45299.003101851849</v>
      </c>
      <c r="F117" s="6">
        <f t="shared" si="7"/>
        <v>2024</v>
      </c>
      <c r="G117" s="4" t="str">
        <f t="shared" si="8"/>
        <v>Jan</v>
      </c>
      <c r="H117" s="4" t="str">
        <f t="shared" si="9"/>
        <v>Q1</v>
      </c>
      <c r="I117" s="6">
        <f t="shared" si="10"/>
        <v>1096</v>
      </c>
      <c r="J117" s="3">
        <v>5</v>
      </c>
      <c r="K117" s="8">
        <v>39.400001529999997</v>
      </c>
      <c r="L117" s="8">
        <f t="shared" si="11"/>
        <v>7.8800003059999995</v>
      </c>
      <c r="M117" s="8">
        <v>39.400001529999997</v>
      </c>
      <c r="N117" s="3" t="str">
        <f t="shared" ca="1" si="12"/>
        <v>CHURNED</v>
      </c>
      <c r="O117" s="14" t="str">
        <f t="shared" si="13"/>
        <v>Retained</v>
      </c>
      <c r="P117" s="3" t="s">
        <v>480</v>
      </c>
      <c r="Q117" s="3" t="s">
        <v>481</v>
      </c>
      <c r="R117" s="3" t="s">
        <v>482</v>
      </c>
      <c r="S117" s="3">
        <v>66</v>
      </c>
      <c r="T117" s="3" t="s">
        <v>19</v>
      </c>
      <c r="U117" s="3" t="s">
        <v>483</v>
      </c>
      <c r="V117" s="3">
        <v>36330</v>
      </c>
      <c r="W117" s="3" t="s">
        <v>424</v>
      </c>
      <c r="X117" s="3" t="s">
        <v>425</v>
      </c>
      <c r="Y117" s="3" t="s">
        <v>2050</v>
      </c>
      <c r="Z117" s="3" t="s">
        <v>2055</v>
      </c>
    </row>
    <row r="118" spans="1:26" ht="15" x14ac:dyDescent="0.3">
      <c r="A118" s="3">
        <v>15604</v>
      </c>
      <c r="B118" s="8">
        <v>32.560001370000002</v>
      </c>
      <c r="C118" s="3">
        <v>2</v>
      </c>
      <c r="D118" s="4">
        <v>45084.273506944446</v>
      </c>
      <c r="E118" s="4">
        <v>45267.273506944446</v>
      </c>
      <c r="F118" s="6">
        <f t="shared" si="7"/>
        <v>2023</v>
      </c>
      <c r="G118" s="4" t="str">
        <f t="shared" si="8"/>
        <v>Dec</v>
      </c>
      <c r="H118" s="4" t="str">
        <f t="shared" si="9"/>
        <v>Q4</v>
      </c>
      <c r="I118" s="6">
        <f t="shared" si="10"/>
        <v>184</v>
      </c>
      <c r="J118" s="3">
        <v>2</v>
      </c>
      <c r="K118" s="8">
        <v>32.560001370000002</v>
      </c>
      <c r="L118" s="8">
        <f t="shared" si="11"/>
        <v>16.280000685000001</v>
      </c>
      <c r="M118" s="8">
        <v>32.560001370000002</v>
      </c>
      <c r="N118" s="3" t="str">
        <f t="shared" ca="1" si="12"/>
        <v>CHURNED</v>
      </c>
      <c r="O118" s="14" t="str">
        <f t="shared" si="13"/>
        <v>Retained</v>
      </c>
      <c r="P118" s="3" t="s">
        <v>484</v>
      </c>
      <c r="Q118" s="3" t="s">
        <v>485</v>
      </c>
      <c r="R118" s="3" t="s">
        <v>486</v>
      </c>
      <c r="S118" s="3">
        <v>55</v>
      </c>
      <c r="T118" s="3" t="s">
        <v>11</v>
      </c>
      <c r="U118" s="3" t="s">
        <v>487</v>
      </c>
      <c r="V118" s="3">
        <v>36330</v>
      </c>
      <c r="W118" s="3" t="s">
        <v>424</v>
      </c>
      <c r="X118" s="3" t="s">
        <v>425</v>
      </c>
      <c r="Y118" s="3" t="s">
        <v>2048</v>
      </c>
      <c r="Z118" s="3" t="s">
        <v>2055</v>
      </c>
    </row>
    <row r="119" spans="1:26" ht="15" x14ac:dyDescent="0.3">
      <c r="A119" s="3">
        <v>16129</v>
      </c>
      <c r="B119" s="8">
        <v>34.990001679999999</v>
      </c>
      <c r="C119" s="3">
        <v>2</v>
      </c>
      <c r="D119" s="4">
        <v>44800.360081018516</v>
      </c>
      <c r="E119" s="4">
        <v>45165.360081018516</v>
      </c>
      <c r="F119" s="6">
        <f t="shared" si="7"/>
        <v>2023</v>
      </c>
      <c r="G119" s="4" t="str">
        <f t="shared" si="8"/>
        <v>Aug</v>
      </c>
      <c r="H119" s="4" t="str">
        <f t="shared" si="9"/>
        <v>Q3</v>
      </c>
      <c r="I119" s="6">
        <f t="shared" si="10"/>
        <v>366</v>
      </c>
      <c r="J119" s="3">
        <v>2</v>
      </c>
      <c r="K119" s="8">
        <v>34.990001679999999</v>
      </c>
      <c r="L119" s="8">
        <f t="shared" si="11"/>
        <v>17.495000839999999</v>
      </c>
      <c r="M119" s="8">
        <v>34.990001679999999</v>
      </c>
      <c r="N119" s="3" t="str">
        <f t="shared" ca="1" si="12"/>
        <v>CHURNED</v>
      </c>
      <c r="O119" s="14" t="str">
        <f t="shared" si="13"/>
        <v>Retained</v>
      </c>
      <c r="P119" s="3" t="s">
        <v>55</v>
      </c>
      <c r="Q119" s="3" t="s">
        <v>488</v>
      </c>
      <c r="R119" s="3" t="s">
        <v>489</v>
      </c>
      <c r="S119" s="3">
        <v>13</v>
      </c>
      <c r="T119" s="3" t="s">
        <v>19</v>
      </c>
      <c r="U119" s="3" t="s">
        <v>490</v>
      </c>
      <c r="V119" s="3">
        <v>36330</v>
      </c>
      <c r="W119" s="3" t="s">
        <v>424</v>
      </c>
      <c r="X119" s="3" t="s">
        <v>425</v>
      </c>
      <c r="Y119" s="3" t="s">
        <v>2050</v>
      </c>
      <c r="Z119" s="3" t="s">
        <v>2055</v>
      </c>
    </row>
    <row r="120" spans="1:26" ht="15" x14ac:dyDescent="0.3">
      <c r="A120" s="3">
        <v>16358</v>
      </c>
      <c r="B120" s="8">
        <v>18.899999619999999</v>
      </c>
      <c r="C120" s="3">
        <v>2</v>
      </c>
      <c r="D120" s="4">
        <v>44337.683888888889</v>
      </c>
      <c r="E120" s="4">
        <v>45067.683888888889</v>
      </c>
      <c r="F120" s="6">
        <f t="shared" si="7"/>
        <v>2023</v>
      </c>
      <c r="G120" s="4" t="str">
        <f t="shared" si="8"/>
        <v>May</v>
      </c>
      <c r="H120" s="4" t="str">
        <f t="shared" si="9"/>
        <v>Q2</v>
      </c>
      <c r="I120" s="6">
        <f t="shared" si="10"/>
        <v>731</v>
      </c>
      <c r="J120" s="3">
        <v>2</v>
      </c>
      <c r="K120" s="8">
        <v>18.899999619999999</v>
      </c>
      <c r="L120" s="8">
        <f t="shared" si="11"/>
        <v>9.4499998099999996</v>
      </c>
      <c r="M120" s="8">
        <v>18.899999619999999</v>
      </c>
      <c r="N120" s="3" t="str">
        <f t="shared" ca="1" si="12"/>
        <v>CHURNED</v>
      </c>
      <c r="O120" s="14" t="str">
        <f t="shared" si="13"/>
        <v>Retained</v>
      </c>
      <c r="P120" s="3" t="s">
        <v>84</v>
      </c>
      <c r="Q120" s="3" t="s">
        <v>491</v>
      </c>
      <c r="R120" s="3" t="s">
        <v>492</v>
      </c>
      <c r="S120" s="3">
        <v>24</v>
      </c>
      <c r="T120" s="3" t="s">
        <v>19</v>
      </c>
      <c r="U120" s="3" t="s">
        <v>493</v>
      </c>
      <c r="V120" s="3">
        <v>35160</v>
      </c>
      <c r="W120" s="3" t="s">
        <v>424</v>
      </c>
      <c r="X120" s="3" t="s">
        <v>425</v>
      </c>
      <c r="Y120" s="3" t="s">
        <v>2048</v>
      </c>
      <c r="Z120" s="3" t="s">
        <v>2055</v>
      </c>
    </row>
    <row r="121" spans="1:26" ht="15" x14ac:dyDescent="0.3">
      <c r="A121" s="3">
        <v>16475</v>
      </c>
      <c r="B121" s="8">
        <v>27.420000080000001</v>
      </c>
      <c r="C121" s="3">
        <v>2</v>
      </c>
      <c r="D121" s="4">
        <v>45262.491689814815</v>
      </c>
      <c r="E121" s="4">
        <v>45262.491689814815</v>
      </c>
      <c r="F121" s="6">
        <f t="shared" si="7"/>
        <v>2023</v>
      </c>
      <c r="G121" s="4" t="str">
        <f t="shared" si="8"/>
        <v>Dec</v>
      </c>
      <c r="H121" s="4" t="str">
        <f t="shared" si="9"/>
        <v>Q4</v>
      </c>
      <c r="I121" s="6">
        <f t="shared" si="10"/>
        <v>0</v>
      </c>
      <c r="J121" s="3">
        <v>2</v>
      </c>
      <c r="K121" s="8">
        <v>27.420000080000001</v>
      </c>
      <c r="L121" s="8">
        <f t="shared" si="11"/>
        <v>13.710000040000001</v>
      </c>
      <c r="M121" s="8">
        <v>27.420000080000001</v>
      </c>
      <c r="N121" s="3" t="str">
        <f t="shared" ca="1" si="12"/>
        <v>CHURNED</v>
      </c>
      <c r="O121" s="14" t="str">
        <f t="shared" si="13"/>
        <v>Not Retained</v>
      </c>
      <c r="P121" s="3" t="s">
        <v>433</v>
      </c>
      <c r="Q121" s="3" t="s">
        <v>112</v>
      </c>
      <c r="R121" s="3" t="s">
        <v>494</v>
      </c>
      <c r="S121" s="3">
        <v>15</v>
      </c>
      <c r="T121" s="3" t="s">
        <v>19</v>
      </c>
      <c r="U121" s="3" t="s">
        <v>495</v>
      </c>
      <c r="V121" s="3">
        <v>35160</v>
      </c>
      <c r="W121" s="3" t="s">
        <v>424</v>
      </c>
      <c r="X121" s="3" t="s">
        <v>425</v>
      </c>
      <c r="Y121" s="3" t="s">
        <v>2052</v>
      </c>
      <c r="Z121" s="3" t="s">
        <v>2055</v>
      </c>
    </row>
    <row r="122" spans="1:26" ht="15" x14ac:dyDescent="0.3">
      <c r="A122" s="3">
        <v>16558</v>
      </c>
      <c r="B122" s="8">
        <v>54.950000760000002</v>
      </c>
      <c r="C122" s="3">
        <v>2</v>
      </c>
      <c r="D122" s="4">
        <v>44978.973935185182</v>
      </c>
      <c r="E122" s="4">
        <v>44978.973935185182</v>
      </c>
      <c r="F122" s="6">
        <f t="shared" si="7"/>
        <v>2023</v>
      </c>
      <c r="G122" s="4" t="str">
        <f t="shared" si="8"/>
        <v>Feb</v>
      </c>
      <c r="H122" s="4" t="str">
        <f t="shared" si="9"/>
        <v>Q1</v>
      </c>
      <c r="I122" s="6">
        <f t="shared" si="10"/>
        <v>0</v>
      </c>
      <c r="J122" s="3">
        <v>2</v>
      </c>
      <c r="K122" s="8">
        <v>54.950000760000002</v>
      </c>
      <c r="L122" s="8">
        <f t="shared" si="11"/>
        <v>27.475000380000001</v>
      </c>
      <c r="M122" s="8">
        <v>54.950000760000002</v>
      </c>
      <c r="N122" s="3" t="str">
        <f t="shared" ca="1" si="12"/>
        <v>CHURNED</v>
      </c>
      <c r="O122" s="14" t="str">
        <f t="shared" si="13"/>
        <v>Not Retained</v>
      </c>
      <c r="P122" s="3" t="s">
        <v>496</v>
      </c>
      <c r="Q122" s="3" t="s">
        <v>497</v>
      </c>
      <c r="R122" s="3" t="s">
        <v>498</v>
      </c>
      <c r="S122" s="3">
        <v>66</v>
      </c>
      <c r="T122" s="3" t="s">
        <v>19</v>
      </c>
      <c r="U122" s="3" t="s">
        <v>499</v>
      </c>
      <c r="V122" s="3">
        <v>35160</v>
      </c>
      <c r="W122" s="3" t="s">
        <v>424</v>
      </c>
      <c r="X122" s="3" t="s">
        <v>425</v>
      </c>
      <c r="Y122" s="3" t="s">
        <v>2052</v>
      </c>
      <c r="Z122" s="3" t="s">
        <v>2055</v>
      </c>
    </row>
    <row r="123" spans="1:26" ht="15" x14ac:dyDescent="0.3">
      <c r="A123" s="3">
        <v>16870</v>
      </c>
      <c r="B123" s="8">
        <v>46</v>
      </c>
      <c r="C123" s="3">
        <v>2</v>
      </c>
      <c r="D123" s="4">
        <v>44456.668182870373</v>
      </c>
      <c r="E123" s="4">
        <v>44456.668182870373</v>
      </c>
      <c r="F123" s="6">
        <f t="shared" si="7"/>
        <v>2021</v>
      </c>
      <c r="G123" s="4" t="str">
        <f t="shared" si="8"/>
        <v>Sep</v>
      </c>
      <c r="H123" s="4" t="str">
        <f t="shared" si="9"/>
        <v>Q3</v>
      </c>
      <c r="I123" s="6">
        <f t="shared" si="10"/>
        <v>0</v>
      </c>
      <c r="J123" s="3">
        <v>2</v>
      </c>
      <c r="K123" s="8">
        <v>46</v>
      </c>
      <c r="L123" s="8">
        <f t="shared" si="11"/>
        <v>23</v>
      </c>
      <c r="M123" s="8">
        <v>46</v>
      </c>
      <c r="N123" s="3" t="str">
        <f t="shared" ca="1" si="12"/>
        <v>CHURNED</v>
      </c>
      <c r="O123" s="14" t="str">
        <f t="shared" si="13"/>
        <v>Not Retained</v>
      </c>
      <c r="P123" s="3" t="s">
        <v>500</v>
      </c>
      <c r="Q123" s="3" t="s">
        <v>501</v>
      </c>
      <c r="R123" s="3" t="s">
        <v>502</v>
      </c>
      <c r="S123" s="3">
        <v>40</v>
      </c>
      <c r="T123" s="3" t="s">
        <v>19</v>
      </c>
      <c r="U123" s="3" t="s">
        <v>503</v>
      </c>
      <c r="V123" s="3">
        <v>35160</v>
      </c>
      <c r="W123" s="3" t="s">
        <v>424</v>
      </c>
      <c r="X123" s="3" t="s">
        <v>425</v>
      </c>
      <c r="Y123" s="3" t="s">
        <v>2051</v>
      </c>
      <c r="Z123" s="3" t="s">
        <v>2055</v>
      </c>
    </row>
    <row r="124" spans="1:26" ht="15" x14ac:dyDescent="0.3">
      <c r="A124" s="3">
        <v>16898</v>
      </c>
      <c r="B124" s="8">
        <v>81.269996640000002</v>
      </c>
      <c r="C124" s="3">
        <v>2</v>
      </c>
      <c r="D124" s="4">
        <v>44503.073240740741</v>
      </c>
      <c r="E124" s="4">
        <v>44503.073240740741</v>
      </c>
      <c r="F124" s="6">
        <f t="shared" si="7"/>
        <v>2021</v>
      </c>
      <c r="G124" s="4" t="str">
        <f t="shared" si="8"/>
        <v>Nov</v>
      </c>
      <c r="H124" s="4" t="str">
        <f t="shared" si="9"/>
        <v>Q4</v>
      </c>
      <c r="I124" s="6">
        <f t="shared" si="10"/>
        <v>0</v>
      </c>
      <c r="J124" s="3">
        <v>2</v>
      </c>
      <c r="K124" s="8">
        <v>81.269996640000002</v>
      </c>
      <c r="L124" s="8">
        <f t="shared" si="11"/>
        <v>40.634998320000001</v>
      </c>
      <c r="M124" s="8">
        <v>81.269996640000002</v>
      </c>
      <c r="N124" s="3" t="str">
        <f t="shared" ca="1" si="12"/>
        <v>CHURNED</v>
      </c>
      <c r="O124" s="14" t="str">
        <f t="shared" si="13"/>
        <v>Not Retained</v>
      </c>
      <c r="P124" s="3" t="s">
        <v>504</v>
      </c>
      <c r="Q124" s="3" t="s">
        <v>505</v>
      </c>
      <c r="R124" s="3" t="s">
        <v>506</v>
      </c>
      <c r="S124" s="3">
        <v>27</v>
      </c>
      <c r="T124" s="3" t="s">
        <v>19</v>
      </c>
      <c r="U124" s="3" t="s">
        <v>507</v>
      </c>
      <c r="V124" s="3">
        <v>35160</v>
      </c>
      <c r="W124" s="3" t="s">
        <v>424</v>
      </c>
      <c r="X124" s="3" t="s">
        <v>425</v>
      </c>
      <c r="Y124" s="3" t="s">
        <v>2049</v>
      </c>
      <c r="Z124" s="3" t="s">
        <v>2055</v>
      </c>
    </row>
    <row r="125" spans="1:26" ht="15" x14ac:dyDescent="0.3">
      <c r="A125" s="3">
        <v>16943</v>
      </c>
      <c r="B125" s="8">
        <v>25</v>
      </c>
      <c r="C125" s="3">
        <v>2</v>
      </c>
      <c r="D125" s="4">
        <v>44337.268263888887</v>
      </c>
      <c r="E125" s="4">
        <v>44337.268263888887</v>
      </c>
      <c r="F125" s="6">
        <f t="shared" si="7"/>
        <v>2021</v>
      </c>
      <c r="G125" s="4" t="str">
        <f t="shared" si="8"/>
        <v>May</v>
      </c>
      <c r="H125" s="4" t="str">
        <f t="shared" si="9"/>
        <v>Q2</v>
      </c>
      <c r="I125" s="6">
        <f t="shared" si="10"/>
        <v>0</v>
      </c>
      <c r="J125" s="3">
        <v>2</v>
      </c>
      <c r="K125" s="8">
        <v>25</v>
      </c>
      <c r="L125" s="8">
        <f t="shared" si="11"/>
        <v>12.5</v>
      </c>
      <c r="M125" s="8">
        <v>25</v>
      </c>
      <c r="N125" s="3" t="str">
        <f t="shared" ca="1" si="12"/>
        <v>CHURNED</v>
      </c>
      <c r="O125" s="14" t="str">
        <f t="shared" si="13"/>
        <v>Not Retained</v>
      </c>
      <c r="P125" s="3" t="s">
        <v>508</v>
      </c>
      <c r="Q125" s="3" t="s">
        <v>509</v>
      </c>
      <c r="R125" s="3" t="s">
        <v>510</v>
      </c>
      <c r="S125" s="3">
        <v>54</v>
      </c>
      <c r="T125" s="3" t="s">
        <v>11</v>
      </c>
      <c r="U125" s="3" t="s">
        <v>511</v>
      </c>
      <c r="V125" s="3">
        <v>36117</v>
      </c>
      <c r="W125" s="3" t="s">
        <v>424</v>
      </c>
      <c r="X125" s="3" t="s">
        <v>425</v>
      </c>
      <c r="Y125" s="3" t="s">
        <v>2052</v>
      </c>
      <c r="Z125" s="3" t="s">
        <v>2055</v>
      </c>
    </row>
    <row r="126" spans="1:26" ht="15" x14ac:dyDescent="0.3">
      <c r="A126" s="3">
        <v>17028</v>
      </c>
      <c r="B126" s="8">
        <v>16.989999770000001</v>
      </c>
      <c r="C126" s="3">
        <v>1</v>
      </c>
      <c r="D126" s="4">
        <v>45293.150810185187</v>
      </c>
      <c r="E126" s="4">
        <v>45353.150810185187</v>
      </c>
      <c r="F126" s="6">
        <f t="shared" si="7"/>
        <v>2024</v>
      </c>
      <c r="G126" s="4" t="str">
        <f t="shared" si="8"/>
        <v>Mar</v>
      </c>
      <c r="H126" s="4" t="str">
        <f t="shared" si="9"/>
        <v>Q1</v>
      </c>
      <c r="I126" s="6">
        <f t="shared" si="10"/>
        <v>61</v>
      </c>
      <c r="J126" s="3">
        <v>1</v>
      </c>
      <c r="K126" s="8">
        <v>16.989999770000001</v>
      </c>
      <c r="L126" s="8">
        <f t="shared" si="11"/>
        <v>16.989999770000001</v>
      </c>
      <c r="M126" s="8">
        <v>16.989999770000001</v>
      </c>
      <c r="N126" s="3" t="str">
        <f t="shared" ca="1" si="12"/>
        <v>CHURNED</v>
      </c>
      <c r="O126" s="14" t="str">
        <f t="shared" si="13"/>
        <v>Retained</v>
      </c>
      <c r="P126" s="3" t="s">
        <v>51</v>
      </c>
      <c r="Q126" s="3" t="s">
        <v>512</v>
      </c>
      <c r="R126" s="3" t="s">
        <v>513</v>
      </c>
      <c r="S126" s="3">
        <v>68</v>
      </c>
      <c r="T126" s="3" t="s">
        <v>11</v>
      </c>
      <c r="U126" s="3" t="s">
        <v>514</v>
      </c>
      <c r="V126" s="3">
        <v>36117</v>
      </c>
      <c r="W126" s="3" t="s">
        <v>424</v>
      </c>
      <c r="X126" s="3" t="s">
        <v>425</v>
      </c>
      <c r="Y126" s="3" t="s">
        <v>2049</v>
      </c>
      <c r="Z126" s="3" t="s">
        <v>2055</v>
      </c>
    </row>
    <row r="127" spans="1:26" ht="15" x14ac:dyDescent="0.3">
      <c r="A127" s="3">
        <v>17045</v>
      </c>
      <c r="B127" s="8">
        <v>149.40999984999999</v>
      </c>
      <c r="C127" s="3">
        <v>3</v>
      </c>
      <c r="D127" s="4">
        <v>45184.147951388892</v>
      </c>
      <c r="E127" s="4">
        <v>45284.630266203705</v>
      </c>
      <c r="F127" s="6">
        <f t="shared" si="7"/>
        <v>2023</v>
      </c>
      <c r="G127" s="4" t="str">
        <f t="shared" si="8"/>
        <v>Dec</v>
      </c>
      <c r="H127" s="4" t="str">
        <f t="shared" si="9"/>
        <v>Q4</v>
      </c>
      <c r="I127" s="6">
        <f t="shared" si="10"/>
        <v>101</v>
      </c>
      <c r="J127" s="3">
        <v>3</v>
      </c>
      <c r="K127" s="8">
        <v>149.40999984999999</v>
      </c>
      <c r="L127" s="8">
        <f t="shared" si="11"/>
        <v>49.80333328333333</v>
      </c>
      <c r="M127" s="8">
        <v>149.40999984999999</v>
      </c>
      <c r="N127" s="3" t="str">
        <f t="shared" ca="1" si="12"/>
        <v>CHURNED</v>
      </c>
      <c r="O127" s="14" t="str">
        <f t="shared" si="13"/>
        <v>Retained</v>
      </c>
      <c r="P127" s="3" t="s">
        <v>515</v>
      </c>
      <c r="Q127" s="3" t="s">
        <v>516</v>
      </c>
      <c r="R127" s="3" t="s">
        <v>517</v>
      </c>
      <c r="S127" s="3">
        <v>23</v>
      </c>
      <c r="T127" s="3" t="s">
        <v>11</v>
      </c>
      <c r="U127" s="3" t="s">
        <v>518</v>
      </c>
      <c r="V127" s="3">
        <v>36117</v>
      </c>
      <c r="W127" s="3" t="s">
        <v>424</v>
      </c>
      <c r="X127" s="3" t="s">
        <v>425</v>
      </c>
      <c r="Y127" s="3" t="s">
        <v>2049</v>
      </c>
      <c r="Z127" s="3" t="s">
        <v>2055</v>
      </c>
    </row>
    <row r="128" spans="1:26" ht="15" x14ac:dyDescent="0.3">
      <c r="A128" s="3">
        <v>17068</v>
      </c>
      <c r="B128" s="8">
        <v>85</v>
      </c>
      <c r="C128" s="3">
        <v>1</v>
      </c>
      <c r="D128" s="4">
        <v>44415.326018518521</v>
      </c>
      <c r="E128" s="4">
        <v>44415.326018518521</v>
      </c>
      <c r="F128" s="6">
        <f t="shared" si="7"/>
        <v>2021</v>
      </c>
      <c r="G128" s="4" t="str">
        <f t="shared" si="8"/>
        <v>Aug</v>
      </c>
      <c r="H128" s="4" t="str">
        <f t="shared" si="9"/>
        <v>Q3</v>
      </c>
      <c r="I128" s="6">
        <f t="shared" si="10"/>
        <v>0</v>
      </c>
      <c r="J128" s="3">
        <v>1</v>
      </c>
      <c r="K128" s="8">
        <v>85</v>
      </c>
      <c r="L128" s="8">
        <f t="shared" si="11"/>
        <v>85</v>
      </c>
      <c r="M128" s="8">
        <v>85</v>
      </c>
      <c r="N128" s="3" t="str">
        <f t="shared" ca="1" si="12"/>
        <v>CHURNED</v>
      </c>
      <c r="O128" s="14" t="str">
        <f t="shared" si="13"/>
        <v>Not Retained</v>
      </c>
      <c r="P128" s="3" t="s">
        <v>519</v>
      </c>
      <c r="Q128" s="3" t="s">
        <v>520</v>
      </c>
      <c r="R128" s="3" t="s">
        <v>521</v>
      </c>
      <c r="S128" s="3">
        <v>25</v>
      </c>
      <c r="T128" s="3" t="s">
        <v>11</v>
      </c>
      <c r="U128" s="3" t="s">
        <v>522</v>
      </c>
      <c r="V128" s="3">
        <v>36116</v>
      </c>
      <c r="W128" s="3" t="s">
        <v>523</v>
      </c>
      <c r="X128" s="3" t="s">
        <v>425</v>
      </c>
      <c r="Y128" s="3" t="s">
        <v>2052</v>
      </c>
      <c r="Z128" s="3" t="s">
        <v>2055</v>
      </c>
    </row>
    <row r="129" spans="1:26" ht="15" x14ac:dyDescent="0.3">
      <c r="A129" s="3">
        <v>17398</v>
      </c>
      <c r="B129" s="8">
        <v>34.979999540000001</v>
      </c>
      <c r="C129" s="3">
        <v>1</v>
      </c>
      <c r="D129" s="4">
        <v>44583.357430555552</v>
      </c>
      <c r="E129" s="4">
        <v>44583.357430555552</v>
      </c>
      <c r="F129" s="6">
        <f t="shared" si="7"/>
        <v>2022</v>
      </c>
      <c r="G129" s="4" t="str">
        <f t="shared" si="8"/>
        <v>Jan</v>
      </c>
      <c r="H129" s="4" t="str">
        <f t="shared" si="9"/>
        <v>Q1</v>
      </c>
      <c r="I129" s="6">
        <f t="shared" si="10"/>
        <v>0</v>
      </c>
      <c r="J129" s="3">
        <v>1</v>
      </c>
      <c r="K129" s="8">
        <v>34.979999540000001</v>
      </c>
      <c r="L129" s="8">
        <f t="shared" si="11"/>
        <v>34.979999540000001</v>
      </c>
      <c r="M129" s="8">
        <v>34.979999540000001</v>
      </c>
      <c r="N129" s="3" t="str">
        <f t="shared" ca="1" si="12"/>
        <v>CHURNED</v>
      </c>
      <c r="O129" s="14" t="str">
        <f t="shared" si="13"/>
        <v>Not Retained</v>
      </c>
      <c r="P129" s="3" t="s">
        <v>524</v>
      </c>
      <c r="Q129" s="3" t="s">
        <v>525</v>
      </c>
      <c r="R129" s="3" t="s">
        <v>526</v>
      </c>
      <c r="S129" s="3">
        <v>62</v>
      </c>
      <c r="T129" s="3" t="s">
        <v>11</v>
      </c>
      <c r="U129" s="3" t="s">
        <v>527</v>
      </c>
      <c r="V129" s="3">
        <v>36116</v>
      </c>
      <c r="W129" s="3" t="s">
        <v>523</v>
      </c>
      <c r="X129" s="3" t="s">
        <v>425</v>
      </c>
      <c r="Y129" s="3" t="s">
        <v>2049</v>
      </c>
      <c r="Z129" s="3" t="s">
        <v>2055</v>
      </c>
    </row>
    <row r="130" spans="1:26" ht="15" x14ac:dyDescent="0.3">
      <c r="A130" s="3">
        <v>17519</v>
      </c>
      <c r="B130" s="8">
        <v>49.990001679999999</v>
      </c>
      <c r="C130" s="3">
        <v>1</v>
      </c>
      <c r="D130" s="4">
        <v>44904.411192129628</v>
      </c>
      <c r="E130" s="4">
        <v>44904.411192129628</v>
      </c>
      <c r="F130" s="6">
        <f t="shared" si="7"/>
        <v>2022</v>
      </c>
      <c r="G130" s="4" t="str">
        <f t="shared" si="8"/>
        <v>Dec</v>
      </c>
      <c r="H130" s="4" t="str">
        <f t="shared" si="9"/>
        <v>Q4</v>
      </c>
      <c r="I130" s="6">
        <f t="shared" si="10"/>
        <v>0</v>
      </c>
      <c r="J130" s="3">
        <v>1</v>
      </c>
      <c r="K130" s="8">
        <v>49.990001679999999</v>
      </c>
      <c r="L130" s="8">
        <f t="shared" si="11"/>
        <v>49.990001679999999</v>
      </c>
      <c r="M130" s="8">
        <v>49.990001679999999</v>
      </c>
      <c r="N130" s="3" t="str">
        <f t="shared" ca="1" si="12"/>
        <v>CHURNED</v>
      </c>
      <c r="O130" s="14" t="str">
        <f t="shared" si="13"/>
        <v>Not Retained</v>
      </c>
      <c r="P130" s="3" t="s">
        <v>528</v>
      </c>
      <c r="Q130" s="3" t="s">
        <v>529</v>
      </c>
      <c r="R130" s="3" t="s">
        <v>530</v>
      </c>
      <c r="S130" s="3">
        <v>54</v>
      </c>
      <c r="T130" s="3" t="s">
        <v>19</v>
      </c>
      <c r="U130" s="3" t="s">
        <v>531</v>
      </c>
      <c r="V130" s="3">
        <v>36116</v>
      </c>
      <c r="W130" s="3" t="s">
        <v>523</v>
      </c>
      <c r="X130" s="3" t="s">
        <v>425</v>
      </c>
      <c r="Y130" s="3" t="s">
        <v>2052</v>
      </c>
      <c r="Z130" s="3" t="s">
        <v>2066</v>
      </c>
    </row>
    <row r="131" spans="1:26" ht="15" x14ac:dyDescent="0.3">
      <c r="A131" s="3">
        <v>17692</v>
      </c>
      <c r="B131" s="8">
        <v>44.979999540000001</v>
      </c>
      <c r="C131" s="3">
        <v>1</v>
      </c>
      <c r="D131" s="4">
        <v>45308.600682870368</v>
      </c>
      <c r="E131" s="4">
        <v>45308.600682870368</v>
      </c>
      <c r="F131" s="6">
        <f t="shared" ref="F131:F194" si="14">YEAR(E131)</f>
        <v>2024</v>
      </c>
      <c r="G131" s="4" t="str">
        <f t="shared" ref="G131:G194" si="15">TEXT(E131,"MMM")</f>
        <v>Jan</v>
      </c>
      <c r="H131" s="4" t="str">
        <f t="shared" ref="H131:H194" si="16">"Q"&amp;ROUNDUP(MONTH(E131)/3,0)</f>
        <v>Q1</v>
      </c>
      <c r="I131" s="6">
        <f t="shared" ref="I131:I194" si="17">IF(D131&lt;&gt;E131,DATEDIF($D131,$E131,"d")+1,0)</f>
        <v>0</v>
      </c>
      <c r="J131" s="3">
        <v>1</v>
      </c>
      <c r="K131" s="8">
        <v>44.979999540000001</v>
      </c>
      <c r="L131" s="8">
        <f t="shared" ref="L131:L194" si="18">B131/C131</f>
        <v>44.979999540000001</v>
      </c>
      <c r="M131" s="8">
        <v>44.979999540000001</v>
      </c>
      <c r="N131" s="3" t="str">
        <f t="shared" ref="N131:N194" ca="1" si="19">IF($E131 &lt; TODAY() - 180, "CHURNED", "ACTIVE")</f>
        <v>CHURNED</v>
      </c>
      <c r="O131" s="14" t="str">
        <f t="shared" ref="O131:O194" si="20">IF(E131 &gt; D131, "Retained", "Not Retained")</f>
        <v>Not Retained</v>
      </c>
      <c r="P131" s="3" t="s">
        <v>532</v>
      </c>
      <c r="Q131" s="3" t="s">
        <v>533</v>
      </c>
      <c r="R131" s="3" t="s">
        <v>534</v>
      </c>
      <c r="S131" s="3">
        <v>32</v>
      </c>
      <c r="T131" s="3" t="s">
        <v>19</v>
      </c>
      <c r="U131" s="3" t="s">
        <v>535</v>
      </c>
      <c r="V131" s="3">
        <v>36116</v>
      </c>
      <c r="W131" s="3" t="s">
        <v>523</v>
      </c>
      <c r="X131" s="3" t="s">
        <v>425</v>
      </c>
      <c r="Y131" s="3" t="s">
        <v>2052</v>
      </c>
      <c r="Z131" s="3" t="s">
        <v>2059</v>
      </c>
    </row>
    <row r="132" spans="1:26" ht="15" x14ac:dyDescent="0.3">
      <c r="A132" s="3">
        <v>17775</v>
      </c>
      <c r="B132" s="8">
        <v>74.990001680000006</v>
      </c>
      <c r="C132" s="3">
        <v>2</v>
      </c>
      <c r="D132" s="4">
        <v>44212.606909722221</v>
      </c>
      <c r="E132" s="4">
        <v>44212.65415509259</v>
      </c>
      <c r="F132" s="6">
        <f t="shared" si="14"/>
        <v>2021</v>
      </c>
      <c r="G132" s="4" t="str">
        <f t="shared" si="15"/>
        <v>Jan</v>
      </c>
      <c r="H132" s="4" t="str">
        <f t="shared" si="16"/>
        <v>Q1</v>
      </c>
      <c r="I132" s="6">
        <f t="shared" si="17"/>
        <v>1</v>
      </c>
      <c r="J132" s="3">
        <v>2</v>
      </c>
      <c r="K132" s="8">
        <v>74.990001680000006</v>
      </c>
      <c r="L132" s="8">
        <f t="shared" si="18"/>
        <v>37.495000840000003</v>
      </c>
      <c r="M132" s="8">
        <v>74.990001680000006</v>
      </c>
      <c r="N132" s="3" t="str">
        <f t="shared" ca="1" si="19"/>
        <v>CHURNED</v>
      </c>
      <c r="O132" s="14" t="str">
        <f t="shared" si="20"/>
        <v>Retained</v>
      </c>
      <c r="P132" s="3" t="s">
        <v>171</v>
      </c>
      <c r="Q132" s="3" t="s">
        <v>536</v>
      </c>
      <c r="R132" s="3" t="s">
        <v>537</v>
      </c>
      <c r="S132" s="3">
        <v>57</v>
      </c>
      <c r="T132" s="3" t="s">
        <v>11</v>
      </c>
      <c r="U132" s="3" t="s">
        <v>538</v>
      </c>
      <c r="V132" s="3">
        <v>36116</v>
      </c>
      <c r="W132" s="3" t="s">
        <v>523</v>
      </c>
      <c r="X132" s="3" t="s">
        <v>425</v>
      </c>
      <c r="Y132" s="3" t="s">
        <v>2050</v>
      </c>
      <c r="Z132" s="3" t="s">
        <v>2068</v>
      </c>
    </row>
    <row r="133" spans="1:26" ht="15" x14ac:dyDescent="0.3">
      <c r="A133" s="3">
        <v>18368</v>
      </c>
      <c r="B133" s="8">
        <v>55.990001679999999</v>
      </c>
      <c r="C133" s="3">
        <v>1</v>
      </c>
      <c r="D133" s="4">
        <v>45091.318437499998</v>
      </c>
      <c r="E133" s="4">
        <v>45091.318437499998</v>
      </c>
      <c r="F133" s="6">
        <f t="shared" si="14"/>
        <v>2023</v>
      </c>
      <c r="G133" s="4" t="str">
        <f t="shared" si="15"/>
        <v>Jun</v>
      </c>
      <c r="H133" s="4" t="str">
        <f t="shared" si="16"/>
        <v>Q2</v>
      </c>
      <c r="I133" s="6">
        <f t="shared" si="17"/>
        <v>0</v>
      </c>
      <c r="J133" s="3">
        <v>1</v>
      </c>
      <c r="K133" s="8">
        <v>55.990001679999999</v>
      </c>
      <c r="L133" s="8">
        <f t="shared" si="18"/>
        <v>55.990001679999999</v>
      </c>
      <c r="M133" s="8">
        <v>55.990001679999999</v>
      </c>
      <c r="N133" s="3" t="str">
        <f t="shared" ca="1" si="19"/>
        <v>CHURNED</v>
      </c>
      <c r="O133" s="14" t="str">
        <f t="shared" si="20"/>
        <v>Not Retained</v>
      </c>
      <c r="P133" s="3" t="s">
        <v>87</v>
      </c>
      <c r="Q133" s="3" t="s">
        <v>539</v>
      </c>
      <c r="R133" s="3" t="s">
        <v>540</v>
      </c>
      <c r="S133" s="3">
        <v>14</v>
      </c>
      <c r="T133" s="3" t="s">
        <v>11</v>
      </c>
      <c r="U133" s="3" t="s">
        <v>541</v>
      </c>
      <c r="V133" s="3">
        <v>36116</v>
      </c>
      <c r="W133" s="3" t="s">
        <v>523</v>
      </c>
      <c r="X133" s="3" t="s">
        <v>425</v>
      </c>
      <c r="Y133" s="3" t="s">
        <v>2051</v>
      </c>
      <c r="Z133" s="3" t="s">
        <v>2068</v>
      </c>
    </row>
    <row r="134" spans="1:26" ht="15" x14ac:dyDescent="0.3">
      <c r="A134" s="3">
        <v>18801</v>
      </c>
      <c r="B134" s="8">
        <v>98</v>
      </c>
      <c r="C134" s="3">
        <v>3</v>
      </c>
      <c r="D134" s="4">
        <v>45016.111273148148</v>
      </c>
      <c r="E134" s="4">
        <v>45016.111273148148</v>
      </c>
      <c r="F134" s="6">
        <f t="shared" si="14"/>
        <v>2023</v>
      </c>
      <c r="G134" s="4" t="str">
        <f t="shared" si="15"/>
        <v>Mar</v>
      </c>
      <c r="H134" s="4" t="str">
        <f t="shared" si="16"/>
        <v>Q1</v>
      </c>
      <c r="I134" s="6">
        <f t="shared" si="17"/>
        <v>0</v>
      </c>
      <c r="J134" s="3">
        <v>3</v>
      </c>
      <c r="K134" s="8">
        <v>98</v>
      </c>
      <c r="L134" s="8">
        <f t="shared" si="18"/>
        <v>32.666666666666664</v>
      </c>
      <c r="M134" s="8">
        <v>98</v>
      </c>
      <c r="N134" s="3" t="str">
        <f t="shared" ca="1" si="19"/>
        <v>CHURNED</v>
      </c>
      <c r="O134" s="14" t="str">
        <f t="shared" si="20"/>
        <v>Not Retained</v>
      </c>
      <c r="P134" s="3" t="s">
        <v>408</v>
      </c>
      <c r="Q134" s="3" t="s">
        <v>413</v>
      </c>
      <c r="R134" s="3" t="s">
        <v>542</v>
      </c>
      <c r="S134" s="3">
        <v>16</v>
      </c>
      <c r="T134" s="3" t="s">
        <v>19</v>
      </c>
      <c r="U134" s="3" t="s">
        <v>543</v>
      </c>
      <c r="V134" s="3">
        <v>36116</v>
      </c>
      <c r="W134" s="3" t="s">
        <v>523</v>
      </c>
      <c r="X134" s="3" t="s">
        <v>425</v>
      </c>
      <c r="Y134" s="3" t="s">
        <v>2051</v>
      </c>
      <c r="Z134" s="3" t="s">
        <v>2068</v>
      </c>
    </row>
    <row r="135" spans="1:26" ht="15" x14ac:dyDescent="0.3">
      <c r="A135" s="3">
        <v>19078</v>
      </c>
      <c r="B135" s="8">
        <v>33.97000122</v>
      </c>
      <c r="C135" s="3">
        <v>3</v>
      </c>
      <c r="D135" s="4">
        <v>44413.681527777779</v>
      </c>
      <c r="E135" s="4">
        <v>44413.681527777779</v>
      </c>
      <c r="F135" s="6">
        <f t="shared" si="14"/>
        <v>2021</v>
      </c>
      <c r="G135" s="4" t="str">
        <f t="shared" si="15"/>
        <v>Aug</v>
      </c>
      <c r="H135" s="4" t="str">
        <f t="shared" si="16"/>
        <v>Q3</v>
      </c>
      <c r="I135" s="6">
        <f t="shared" si="17"/>
        <v>0</v>
      </c>
      <c r="J135" s="3">
        <v>3</v>
      </c>
      <c r="K135" s="8">
        <v>33.97000122</v>
      </c>
      <c r="L135" s="8">
        <f t="shared" si="18"/>
        <v>11.323333740000001</v>
      </c>
      <c r="M135" s="8">
        <v>33.97000122</v>
      </c>
      <c r="N135" s="3" t="str">
        <f t="shared" ca="1" si="19"/>
        <v>CHURNED</v>
      </c>
      <c r="O135" s="14" t="str">
        <f t="shared" si="20"/>
        <v>Not Retained</v>
      </c>
      <c r="P135" s="3" t="s">
        <v>444</v>
      </c>
      <c r="Q135" s="3" t="s">
        <v>413</v>
      </c>
      <c r="R135" s="3" t="s">
        <v>544</v>
      </c>
      <c r="S135" s="3">
        <v>30</v>
      </c>
      <c r="T135" s="3" t="s">
        <v>11</v>
      </c>
      <c r="U135" s="3" t="s">
        <v>545</v>
      </c>
      <c r="V135" s="3">
        <v>36116</v>
      </c>
      <c r="W135" s="3" t="s">
        <v>523</v>
      </c>
      <c r="X135" s="3" t="s">
        <v>425</v>
      </c>
      <c r="Y135" s="3" t="s">
        <v>2052</v>
      </c>
      <c r="Z135" s="3" t="s">
        <v>2068</v>
      </c>
    </row>
    <row r="136" spans="1:26" ht="15" x14ac:dyDescent="0.3">
      <c r="A136" s="3">
        <v>19382</v>
      </c>
      <c r="B136" s="8">
        <v>19.5</v>
      </c>
      <c r="C136" s="3">
        <v>1</v>
      </c>
      <c r="D136" s="4">
        <v>45226.650266203702</v>
      </c>
      <c r="E136" s="4">
        <v>45226.650266203702</v>
      </c>
      <c r="F136" s="6">
        <f t="shared" si="14"/>
        <v>2023</v>
      </c>
      <c r="G136" s="4" t="str">
        <f t="shared" si="15"/>
        <v>Oct</v>
      </c>
      <c r="H136" s="4" t="str">
        <f t="shared" si="16"/>
        <v>Q4</v>
      </c>
      <c r="I136" s="6">
        <f t="shared" si="17"/>
        <v>0</v>
      </c>
      <c r="J136" s="3">
        <v>1</v>
      </c>
      <c r="K136" s="8">
        <v>19.5</v>
      </c>
      <c r="L136" s="8">
        <f t="shared" si="18"/>
        <v>19.5</v>
      </c>
      <c r="M136" s="8">
        <v>19.5</v>
      </c>
      <c r="N136" s="3" t="str">
        <f t="shared" ca="1" si="19"/>
        <v>CHURNED</v>
      </c>
      <c r="O136" s="14" t="str">
        <f t="shared" si="20"/>
        <v>Not Retained</v>
      </c>
      <c r="P136" s="3" t="s">
        <v>546</v>
      </c>
      <c r="Q136" s="3" t="s">
        <v>547</v>
      </c>
      <c r="R136" s="3" t="s">
        <v>548</v>
      </c>
      <c r="S136" s="3">
        <v>18</v>
      </c>
      <c r="T136" s="3" t="s">
        <v>11</v>
      </c>
      <c r="U136" s="3" t="s">
        <v>549</v>
      </c>
      <c r="V136" s="3">
        <v>36116</v>
      </c>
      <c r="W136" s="3" t="s">
        <v>523</v>
      </c>
      <c r="X136" s="3" t="s">
        <v>425</v>
      </c>
      <c r="Y136" s="3" t="s">
        <v>2051</v>
      </c>
      <c r="Z136" s="3" t="s">
        <v>2068</v>
      </c>
    </row>
    <row r="137" spans="1:26" ht="15" x14ac:dyDescent="0.3">
      <c r="A137" s="3">
        <v>19546</v>
      </c>
      <c r="B137" s="8">
        <v>22</v>
      </c>
      <c r="C137" s="3">
        <v>3</v>
      </c>
      <c r="D137" s="4">
        <v>45094.647800925923</v>
      </c>
      <c r="E137" s="4">
        <v>45094.647800925923</v>
      </c>
      <c r="F137" s="6">
        <f t="shared" si="14"/>
        <v>2023</v>
      </c>
      <c r="G137" s="4" t="str">
        <f t="shared" si="15"/>
        <v>Jun</v>
      </c>
      <c r="H137" s="4" t="str">
        <f t="shared" si="16"/>
        <v>Q2</v>
      </c>
      <c r="I137" s="6">
        <f t="shared" si="17"/>
        <v>0</v>
      </c>
      <c r="J137" s="3">
        <v>3</v>
      </c>
      <c r="K137" s="8">
        <v>22</v>
      </c>
      <c r="L137" s="8">
        <f t="shared" si="18"/>
        <v>7.333333333333333</v>
      </c>
      <c r="M137" s="8">
        <v>22</v>
      </c>
      <c r="N137" s="3" t="str">
        <f t="shared" ca="1" si="19"/>
        <v>CHURNED</v>
      </c>
      <c r="O137" s="14" t="str">
        <f t="shared" si="20"/>
        <v>Not Retained</v>
      </c>
      <c r="P137" s="3" t="s">
        <v>302</v>
      </c>
      <c r="Q137" s="3" t="s">
        <v>550</v>
      </c>
      <c r="R137" s="3" t="s">
        <v>551</v>
      </c>
      <c r="S137" s="3">
        <v>18</v>
      </c>
      <c r="T137" s="3" t="s">
        <v>11</v>
      </c>
      <c r="U137" s="3" t="s">
        <v>552</v>
      </c>
      <c r="V137" s="3">
        <v>36109</v>
      </c>
      <c r="W137" s="3" t="s">
        <v>523</v>
      </c>
      <c r="X137" s="3" t="s">
        <v>425</v>
      </c>
      <c r="Y137" s="3" t="s">
        <v>2051</v>
      </c>
      <c r="Z137" s="3" t="s">
        <v>2068</v>
      </c>
    </row>
    <row r="138" spans="1:26" ht="15" x14ac:dyDescent="0.3">
      <c r="A138" s="3">
        <v>19796</v>
      </c>
      <c r="B138" s="8">
        <v>22</v>
      </c>
      <c r="C138" s="3">
        <v>2</v>
      </c>
      <c r="D138" s="4">
        <v>44473.643599537034</v>
      </c>
      <c r="E138" s="4">
        <v>44473.643599537034</v>
      </c>
      <c r="F138" s="6">
        <f t="shared" si="14"/>
        <v>2021</v>
      </c>
      <c r="G138" s="4" t="str">
        <f t="shared" si="15"/>
        <v>Oct</v>
      </c>
      <c r="H138" s="4" t="str">
        <f t="shared" si="16"/>
        <v>Q4</v>
      </c>
      <c r="I138" s="6">
        <f t="shared" si="17"/>
        <v>0</v>
      </c>
      <c r="J138" s="3">
        <v>2</v>
      </c>
      <c r="K138" s="8">
        <v>22</v>
      </c>
      <c r="L138" s="8">
        <f t="shared" si="18"/>
        <v>11</v>
      </c>
      <c r="M138" s="8">
        <v>22</v>
      </c>
      <c r="N138" s="3" t="str">
        <f t="shared" ca="1" si="19"/>
        <v>CHURNED</v>
      </c>
      <c r="O138" s="14" t="str">
        <f t="shared" si="20"/>
        <v>Not Retained</v>
      </c>
      <c r="P138" s="3" t="s">
        <v>553</v>
      </c>
      <c r="Q138" s="3" t="s">
        <v>554</v>
      </c>
      <c r="R138" s="3" t="s">
        <v>555</v>
      </c>
      <c r="S138" s="3">
        <v>48</v>
      </c>
      <c r="T138" s="3" t="s">
        <v>11</v>
      </c>
      <c r="U138" s="3" t="s">
        <v>556</v>
      </c>
      <c r="V138" s="3">
        <v>36109</v>
      </c>
      <c r="W138" s="3" t="s">
        <v>523</v>
      </c>
      <c r="X138" s="3" t="s">
        <v>425</v>
      </c>
      <c r="Y138" s="3" t="s">
        <v>2048</v>
      </c>
      <c r="Z138" s="3" t="s">
        <v>2067</v>
      </c>
    </row>
    <row r="139" spans="1:26" ht="15" x14ac:dyDescent="0.3">
      <c r="A139" s="3">
        <v>20096</v>
      </c>
      <c r="B139" s="8">
        <v>67.989997860000003</v>
      </c>
      <c r="C139" s="3">
        <v>2</v>
      </c>
      <c r="D139" s="4">
        <v>45144.295567129629</v>
      </c>
      <c r="E139" s="4">
        <v>45144.295567129629</v>
      </c>
      <c r="F139" s="6">
        <f t="shared" si="14"/>
        <v>2023</v>
      </c>
      <c r="G139" s="4" t="str">
        <f t="shared" si="15"/>
        <v>Aug</v>
      </c>
      <c r="H139" s="4" t="str">
        <f t="shared" si="16"/>
        <v>Q3</v>
      </c>
      <c r="I139" s="6">
        <f t="shared" si="17"/>
        <v>0</v>
      </c>
      <c r="J139" s="3">
        <v>2</v>
      </c>
      <c r="K139" s="8">
        <v>67.989997860000003</v>
      </c>
      <c r="L139" s="8">
        <f t="shared" si="18"/>
        <v>33.994998930000001</v>
      </c>
      <c r="M139" s="8">
        <v>67.989997860000003</v>
      </c>
      <c r="N139" s="3" t="str">
        <f t="shared" ca="1" si="19"/>
        <v>CHURNED</v>
      </c>
      <c r="O139" s="14" t="str">
        <f t="shared" si="20"/>
        <v>Not Retained</v>
      </c>
      <c r="P139" s="3" t="s">
        <v>55</v>
      </c>
      <c r="Q139" s="3" t="s">
        <v>247</v>
      </c>
      <c r="R139" s="3" t="s">
        <v>557</v>
      </c>
      <c r="S139" s="3">
        <v>41</v>
      </c>
      <c r="T139" s="3" t="s">
        <v>19</v>
      </c>
      <c r="U139" s="3" t="s">
        <v>558</v>
      </c>
      <c r="V139" s="3">
        <v>36109</v>
      </c>
      <c r="W139" s="3" t="s">
        <v>523</v>
      </c>
      <c r="X139" s="3" t="s">
        <v>425</v>
      </c>
      <c r="Y139" s="3" t="s">
        <v>2049</v>
      </c>
      <c r="Z139" s="3" t="s">
        <v>2067</v>
      </c>
    </row>
    <row r="140" spans="1:26" ht="15" x14ac:dyDescent="0.3">
      <c r="A140" s="3">
        <v>20175</v>
      </c>
      <c r="B140" s="8">
        <v>25</v>
      </c>
      <c r="C140" s="3">
        <v>2</v>
      </c>
      <c r="D140" s="4">
        <v>45290.915659722225</v>
      </c>
      <c r="E140" s="4">
        <v>45290.915659722225</v>
      </c>
      <c r="F140" s="6">
        <f t="shared" si="14"/>
        <v>2023</v>
      </c>
      <c r="G140" s="4" t="str">
        <f t="shared" si="15"/>
        <v>Dec</v>
      </c>
      <c r="H140" s="4" t="str">
        <f t="shared" si="16"/>
        <v>Q4</v>
      </c>
      <c r="I140" s="6">
        <f t="shared" si="17"/>
        <v>0</v>
      </c>
      <c r="J140" s="3">
        <v>2</v>
      </c>
      <c r="K140" s="8">
        <v>25</v>
      </c>
      <c r="L140" s="8">
        <f t="shared" si="18"/>
        <v>12.5</v>
      </c>
      <c r="M140" s="8">
        <v>25</v>
      </c>
      <c r="N140" s="3" t="str">
        <f t="shared" ca="1" si="19"/>
        <v>CHURNED</v>
      </c>
      <c r="O140" s="14" t="str">
        <f t="shared" si="20"/>
        <v>Not Retained</v>
      </c>
      <c r="P140" s="3" t="s">
        <v>321</v>
      </c>
      <c r="Q140" s="3" t="s">
        <v>559</v>
      </c>
      <c r="R140" s="3" t="s">
        <v>560</v>
      </c>
      <c r="S140" s="3">
        <v>17</v>
      </c>
      <c r="T140" s="3" t="s">
        <v>11</v>
      </c>
      <c r="U140" s="3" t="s">
        <v>561</v>
      </c>
      <c r="V140" s="3">
        <v>35811</v>
      </c>
      <c r="W140" s="3" t="s">
        <v>523</v>
      </c>
      <c r="X140" s="3" t="s">
        <v>425</v>
      </c>
      <c r="Y140" s="3" t="s">
        <v>2048</v>
      </c>
      <c r="Z140" s="3" t="s">
        <v>2067</v>
      </c>
    </row>
    <row r="141" spans="1:26" ht="15" x14ac:dyDescent="0.3">
      <c r="A141" s="3">
        <v>20208</v>
      </c>
      <c r="B141" s="8">
        <v>28.489999770000001</v>
      </c>
      <c r="C141" s="3">
        <v>2</v>
      </c>
      <c r="D141" s="4">
        <v>44876.014444444445</v>
      </c>
      <c r="E141" s="4">
        <v>44876.014444444445</v>
      </c>
      <c r="F141" s="6">
        <f t="shared" si="14"/>
        <v>2022</v>
      </c>
      <c r="G141" s="4" t="str">
        <f t="shared" si="15"/>
        <v>Nov</v>
      </c>
      <c r="H141" s="4" t="str">
        <f t="shared" si="16"/>
        <v>Q4</v>
      </c>
      <c r="I141" s="6">
        <f t="shared" si="17"/>
        <v>0</v>
      </c>
      <c r="J141" s="3">
        <v>2</v>
      </c>
      <c r="K141" s="8">
        <v>28.489999770000001</v>
      </c>
      <c r="L141" s="8">
        <f t="shared" si="18"/>
        <v>14.244999885</v>
      </c>
      <c r="M141" s="8">
        <v>28.489999770000001</v>
      </c>
      <c r="N141" s="3" t="str">
        <f t="shared" ca="1" si="19"/>
        <v>CHURNED</v>
      </c>
      <c r="O141" s="14" t="str">
        <f t="shared" si="20"/>
        <v>Not Retained</v>
      </c>
      <c r="P141" s="3" t="s">
        <v>562</v>
      </c>
      <c r="Q141" s="3" t="s">
        <v>459</v>
      </c>
      <c r="R141" s="3" t="s">
        <v>563</v>
      </c>
      <c r="S141" s="3">
        <v>36</v>
      </c>
      <c r="T141" s="3" t="s">
        <v>11</v>
      </c>
      <c r="U141" s="3" t="s">
        <v>564</v>
      </c>
      <c r="V141" s="3">
        <v>35811</v>
      </c>
      <c r="W141" s="3" t="s">
        <v>523</v>
      </c>
      <c r="X141" s="3" t="s">
        <v>425</v>
      </c>
      <c r="Y141" s="3" t="s">
        <v>2052</v>
      </c>
      <c r="Z141" s="3" t="s">
        <v>2067</v>
      </c>
    </row>
    <row r="142" spans="1:26" ht="15" x14ac:dyDescent="0.3">
      <c r="A142" s="3">
        <v>20210</v>
      </c>
      <c r="B142" s="8">
        <v>16.989999770000001</v>
      </c>
      <c r="C142" s="3">
        <v>2</v>
      </c>
      <c r="D142" s="4">
        <v>44788.64875</v>
      </c>
      <c r="E142" s="4">
        <v>44788.64875</v>
      </c>
      <c r="F142" s="6">
        <f t="shared" si="14"/>
        <v>2022</v>
      </c>
      <c r="G142" s="4" t="str">
        <f t="shared" si="15"/>
        <v>Aug</v>
      </c>
      <c r="H142" s="4" t="str">
        <f t="shared" si="16"/>
        <v>Q3</v>
      </c>
      <c r="I142" s="6">
        <f t="shared" si="17"/>
        <v>0</v>
      </c>
      <c r="J142" s="3">
        <v>2</v>
      </c>
      <c r="K142" s="8">
        <v>16.989999770000001</v>
      </c>
      <c r="L142" s="8">
        <f t="shared" si="18"/>
        <v>8.4949998850000004</v>
      </c>
      <c r="M142" s="8">
        <v>16.989999770000001</v>
      </c>
      <c r="N142" s="3" t="str">
        <f t="shared" ca="1" si="19"/>
        <v>CHURNED</v>
      </c>
      <c r="O142" s="14" t="str">
        <f t="shared" si="20"/>
        <v>Not Retained</v>
      </c>
      <c r="P142" s="3" t="s">
        <v>74</v>
      </c>
      <c r="Q142" s="3" t="s">
        <v>565</v>
      </c>
      <c r="R142" s="3" t="s">
        <v>566</v>
      </c>
      <c r="S142" s="3">
        <v>64</v>
      </c>
      <c r="T142" s="3" t="s">
        <v>19</v>
      </c>
      <c r="U142" s="3" t="s">
        <v>567</v>
      </c>
      <c r="V142" s="3">
        <v>35811</v>
      </c>
      <c r="W142" s="3" t="s">
        <v>523</v>
      </c>
      <c r="X142" s="3" t="s">
        <v>425</v>
      </c>
      <c r="Y142" s="3" t="s">
        <v>2051</v>
      </c>
      <c r="Z142" s="3" t="s">
        <v>2067</v>
      </c>
    </row>
    <row r="143" spans="1:26" ht="15" x14ac:dyDescent="0.3">
      <c r="A143" s="3">
        <v>20268</v>
      </c>
      <c r="B143" s="8">
        <v>28</v>
      </c>
      <c r="C143" s="3">
        <v>2</v>
      </c>
      <c r="D143" s="4">
        <v>45090.42324074074</v>
      </c>
      <c r="E143" s="4">
        <v>45090.42324074074</v>
      </c>
      <c r="F143" s="6">
        <f t="shared" si="14"/>
        <v>2023</v>
      </c>
      <c r="G143" s="4" t="str">
        <f t="shared" si="15"/>
        <v>Jun</v>
      </c>
      <c r="H143" s="4" t="str">
        <f t="shared" si="16"/>
        <v>Q2</v>
      </c>
      <c r="I143" s="6">
        <f t="shared" si="17"/>
        <v>0</v>
      </c>
      <c r="J143" s="3">
        <v>2</v>
      </c>
      <c r="K143" s="8">
        <v>28</v>
      </c>
      <c r="L143" s="8">
        <f t="shared" si="18"/>
        <v>14</v>
      </c>
      <c r="M143" s="8">
        <v>28</v>
      </c>
      <c r="N143" s="3" t="str">
        <f t="shared" ca="1" si="19"/>
        <v>CHURNED</v>
      </c>
      <c r="O143" s="14" t="str">
        <f t="shared" si="20"/>
        <v>Not Retained</v>
      </c>
      <c r="P143" s="3" t="s">
        <v>568</v>
      </c>
      <c r="Q143" s="3" t="s">
        <v>569</v>
      </c>
      <c r="R143" s="3" t="s">
        <v>570</v>
      </c>
      <c r="S143" s="3">
        <v>16</v>
      </c>
      <c r="T143" s="3" t="s">
        <v>19</v>
      </c>
      <c r="U143" s="3" t="s">
        <v>571</v>
      </c>
      <c r="V143" s="3">
        <v>35803</v>
      </c>
      <c r="W143" s="3" t="s">
        <v>523</v>
      </c>
      <c r="X143" s="3" t="s">
        <v>425</v>
      </c>
      <c r="Y143" s="3" t="s">
        <v>2052</v>
      </c>
      <c r="Z143" s="3" t="s">
        <v>2067</v>
      </c>
    </row>
    <row r="144" spans="1:26" ht="15" x14ac:dyDescent="0.3">
      <c r="A144" s="3">
        <v>20420</v>
      </c>
      <c r="B144" s="8">
        <v>25</v>
      </c>
      <c r="C144" s="3">
        <v>1</v>
      </c>
      <c r="D144" s="4">
        <v>44688.11041666667</v>
      </c>
      <c r="E144" s="4">
        <v>44688.11041666667</v>
      </c>
      <c r="F144" s="6">
        <f t="shared" si="14"/>
        <v>2022</v>
      </c>
      <c r="G144" s="4" t="str">
        <f t="shared" si="15"/>
        <v>May</v>
      </c>
      <c r="H144" s="4" t="str">
        <f t="shared" si="16"/>
        <v>Q2</v>
      </c>
      <c r="I144" s="6">
        <f t="shared" si="17"/>
        <v>0</v>
      </c>
      <c r="J144" s="3">
        <v>1</v>
      </c>
      <c r="K144" s="8">
        <v>25</v>
      </c>
      <c r="L144" s="8">
        <f t="shared" si="18"/>
        <v>25</v>
      </c>
      <c r="M144" s="8">
        <v>25</v>
      </c>
      <c r="N144" s="3" t="str">
        <f t="shared" ca="1" si="19"/>
        <v>CHURNED</v>
      </c>
      <c r="O144" s="14" t="str">
        <f t="shared" si="20"/>
        <v>Not Retained</v>
      </c>
      <c r="P144" s="3" t="s">
        <v>572</v>
      </c>
      <c r="Q144" s="3" t="s">
        <v>168</v>
      </c>
      <c r="R144" s="3" t="s">
        <v>573</v>
      </c>
      <c r="S144" s="3">
        <v>20</v>
      </c>
      <c r="T144" s="3" t="s">
        <v>19</v>
      </c>
      <c r="U144" s="3" t="s">
        <v>574</v>
      </c>
      <c r="V144" s="3">
        <v>35803</v>
      </c>
      <c r="W144" s="3" t="s">
        <v>523</v>
      </c>
      <c r="X144" s="3" t="s">
        <v>425</v>
      </c>
      <c r="Y144" s="3" t="s">
        <v>2050</v>
      </c>
      <c r="Z144" s="3" t="s">
        <v>2058</v>
      </c>
    </row>
    <row r="145" spans="1:26" ht="15" x14ac:dyDescent="0.3">
      <c r="A145" s="3">
        <v>20665</v>
      </c>
      <c r="B145" s="8">
        <v>33.97000122</v>
      </c>
      <c r="C145" s="3">
        <v>2</v>
      </c>
      <c r="D145" s="4">
        <v>44964.268807870372</v>
      </c>
      <c r="E145" s="4">
        <v>44964.268807870372</v>
      </c>
      <c r="F145" s="6">
        <f t="shared" si="14"/>
        <v>2023</v>
      </c>
      <c r="G145" s="4" t="str">
        <f t="shared" si="15"/>
        <v>Feb</v>
      </c>
      <c r="H145" s="4" t="str">
        <f t="shared" si="16"/>
        <v>Q1</v>
      </c>
      <c r="I145" s="6">
        <f t="shared" si="17"/>
        <v>0</v>
      </c>
      <c r="J145" s="3">
        <v>2</v>
      </c>
      <c r="K145" s="8">
        <v>33.97000122</v>
      </c>
      <c r="L145" s="8">
        <f t="shared" si="18"/>
        <v>16.98500061</v>
      </c>
      <c r="M145" s="8">
        <v>33.97000122</v>
      </c>
      <c r="N145" s="3" t="str">
        <f t="shared" ca="1" si="19"/>
        <v>CHURNED</v>
      </c>
      <c r="O145" s="14" t="str">
        <f t="shared" si="20"/>
        <v>Not Retained</v>
      </c>
      <c r="P145" s="3" t="s">
        <v>575</v>
      </c>
      <c r="Q145" s="3" t="s">
        <v>576</v>
      </c>
      <c r="R145" s="3" t="s">
        <v>577</v>
      </c>
      <c r="S145" s="3">
        <v>20</v>
      </c>
      <c r="T145" s="3" t="s">
        <v>19</v>
      </c>
      <c r="U145" s="3" t="s">
        <v>578</v>
      </c>
      <c r="V145" s="3">
        <v>35801</v>
      </c>
      <c r="W145" s="3" t="s">
        <v>523</v>
      </c>
      <c r="X145" s="3" t="s">
        <v>425</v>
      </c>
      <c r="Y145" s="3" t="s">
        <v>2048</v>
      </c>
      <c r="Z145" s="3" t="s">
        <v>2053</v>
      </c>
    </row>
    <row r="146" spans="1:26" ht="15" x14ac:dyDescent="0.3">
      <c r="A146" s="3">
        <v>20683</v>
      </c>
      <c r="B146" s="8">
        <v>24.530000690000001</v>
      </c>
      <c r="C146" s="3">
        <v>2</v>
      </c>
      <c r="D146" s="4">
        <v>45202.602708333332</v>
      </c>
      <c r="E146" s="4">
        <v>45202.602708333332</v>
      </c>
      <c r="F146" s="6">
        <f t="shared" si="14"/>
        <v>2023</v>
      </c>
      <c r="G146" s="4" t="str">
        <f t="shared" si="15"/>
        <v>Oct</v>
      </c>
      <c r="H146" s="4" t="str">
        <f t="shared" si="16"/>
        <v>Q4</v>
      </c>
      <c r="I146" s="6">
        <f t="shared" si="17"/>
        <v>0</v>
      </c>
      <c r="J146" s="3">
        <v>2</v>
      </c>
      <c r="K146" s="8">
        <v>24.530000690000001</v>
      </c>
      <c r="L146" s="8">
        <f t="shared" si="18"/>
        <v>12.265000345000001</v>
      </c>
      <c r="M146" s="8">
        <v>24.530000690000001</v>
      </c>
      <c r="N146" s="3" t="str">
        <f t="shared" ca="1" si="19"/>
        <v>CHURNED</v>
      </c>
      <c r="O146" s="14" t="str">
        <f t="shared" si="20"/>
        <v>Not Retained</v>
      </c>
      <c r="P146" s="3" t="s">
        <v>579</v>
      </c>
      <c r="Q146" s="3" t="s">
        <v>580</v>
      </c>
      <c r="R146" s="3" t="s">
        <v>581</v>
      </c>
      <c r="S146" s="3">
        <v>58</v>
      </c>
      <c r="T146" s="3" t="s">
        <v>19</v>
      </c>
      <c r="U146" s="3" t="s">
        <v>582</v>
      </c>
      <c r="V146" s="3">
        <v>35801</v>
      </c>
      <c r="W146" s="3" t="s">
        <v>523</v>
      </c>
      <c r="X146" s="3" t="s">
        <v>425</v>
      </c>
      <c r="Y146" s="3" t="s">
        <v>2048</v>
      </c>
      <c r="Z146" s="3" t="s">
        <v>2059</v>
      </c>
    </row>
    <row r="147" spans="1:26" ht="15" x14ac:dyDescent="0.3">
      <c r="A147" s="3">
        <v>20804</v>
      </c>
      <c r="B147" s="8">
        <v>20.100000380000001</v>
      </c>
      <c r="C147" s="3">
        <v>2</v>
      </c>
      <c r="D147" s="4">
        <v>45333.063449074078</v>
      </c>
      <c r="E147" s="4">
        <v>45515.063449074078</v>
      </c>
      <c r="F147" s="6">
        <f t="shared" si="14"/>
        <v>2024</v>
      </c>
      <c r="G147" s="4" t="str">
        <f t="shared" si="15"/>
        <v>Aug</v>
      </c>
      <c r="H147" s="4" t="str">
        <f t="shared" si="16"/>
        <v>Q3</v>
      </c>
      <c r="I147" s="6">
        <f t="shared" si="17"/>
        <v>183</v>
      </c>
      <c r="J147" s="3">
        <v>2</v>
      </c>
      <c r="K147" s="8">
        <v>20.100000380000001</v>
      </c>
      <c r="L147" s="8">
        <f t="shared" si="18"/>
        <v>10.05000019</v>
      </c>
      <c r="M147" s="8">
        <v>20.100000380000001</v>
      </c>
      <c r="N147" s="3" t="str">
        <f t="shared" ca="1" si="19"/>
        <v>ACTIVE</v>
      </c>
      <c r="O147" s="14" t="str">
        <f t="shared" si="20"/>
        <v>Retained</v>
      </c>
      <c r="P147" s="3" t="s">
        <v>583</v>
      </c>
      <c r="Q147" s="3" t="s">
        <v>559</v>
      </c>
      <c r="R147" s="3" t="s">
        <v>584</v>
      </c>
      <c r="S147" s="3">
        <v>15</v>
      </c>
      <c r="T147" s="3" t="s">
        <v>19</v>
      </c>
      <c r="U147" s="3" t="s">
        <v>585</v>
      </c>
      <c r="V147" s="3">
        <v>35801</v>
      </c>
      <c r="W147" s="3" t="s">
        <v>523</v>
      </c>
      <c r="X147" s="3" t="s">
        <v>425</v>
      </c>
      <c r="Y147" s="3" t="s">
        <v>2052</v>
      </c>
      <c r="Z147" s="3" t="s">
        <v>2059</v>
      </c>
    </row>
    <row r="148" spans="1:26" ht="15" x14ac:dyDescent="0.3">
      <c r="A148" s="3">
        <v>20906</v>
      </c>
      <c r="B148" s="8">
        <v>42</v>
      </c>
      <c r="C148" s="3">
        <v>1</v>
      </c>
      <c r="D148" s="4">
        <v>45271.327638888892</v>
      </c>
      <c r="E148" s="4">
        <v>45271.327638888892</v>
      </c>
      <c r="F148" s="6">
        <f t="shared" si="14"/>
        <v>2023</v>
      </c>
      <c r="G148" s="4" t="str">
        <f t="shared" si="15"/>
        <v>Dec</v>
      </c>
      <c r="H148" s="4" t="str">
        <f t="shared" si="16"/>
        <v>Q4</v>
      </c>
      <c r="I148" s="6">
        <f t="shared" si="17"/>
        <v>0</v>
      </c>
      <c r="J148" s="3">
        <v>1</v>
      </c>
      <c r="K148" s="8">
        <v>42</v>
      </c>
      <c r="L148" s="8">
        <f t="shared" si="18"/>
        <v>42</v>
      </c>
      <c r="M148" s="8">
        <v>42</v>
      </c>
      <c r="N148" s="3" t="str">
        <f t="shared" ca="1" si="19"/>
        <v>CHURNED</v>
      </c>
      <c r="O148" s="14" t="str">
        <f t="shared" si="20"/>
        <v>Not Retained</v>
      </c>
      <c r="P148" s="3" t="s">
        <v>586</v>
      </c>
      <c r="Q148" s="3" t="s">
        <v>587</v>
      </c>
      <c r="R148" s="3" t="s">
        <v>588</v>
      </c>
      <c r="S148" s="3">
        <v>68</v>
      </c>
      <c r="T148" s="3" t="s">
        <v>11</v>
      </c>
      <c r="U148" s="3" t="s">
        <v>589</v>
      </c>
      <c r="V148" s="3">
        <v>35801</v>
      </c>
      <c r="W148" s="3" t="s">
        <v>523</v>
      </c>
      <c r="X148" s="3" t="s">
        <v>425</v>
      </c>
      <c r="Y148" s="3" t="s">
        <v>2050</v>
      </c>
      <c r="Z148" s="3" t="s">
        <v>2069</v>
      </c>
    </row>
    <row r="149" spans="1:26" ht="15" x14ac:dyDescent="0.3">
      <c r="A149" s="3">
        <v>21040</v>
      </c>
      <c r="B149" s="8">
        <v>24.989999770000001</v>
      </c>
      <c r="C149" s="3">
        <v>1</v>
      </c>
      <c r="D149" s="4">
        <v>45373.129872685182</v>
      </c>
      <c r="E149" s="4">
        <v>45557.129872685182</v>
      </c>
      <c r="F149" s="6">
        <f t="shared" si="14"/>
        <v>2024</v>
      </c>
      <c r="G149" s="4" t="str">
        <f t="shared" si="15"/>
        <v>Sep</v>
      </c>
      <c r="H149" s="4" t="str">
        <f t="shared" si="16"/>
        <v>Q3</v>
      </c>
      <c r="I149" s="6">
        <f t="shared" si="17"/>
        <v>185</v>
      </c>
      <c r="J149" s="3">
        <v>1</v>
      </c>
      <c r="K149" s="8">
        <v>24.989999770000001</v>
      </c>
      <c r="L149" s="8">
        <f t="shared" si="18"/>
        <v>24.989999770000001</v>
      </c>
      <c r="M149" s="8">
        <v>24.989999770000001</v>
      </c>
      <c r="N149" s="3" t="str">
        <f t="shared" ca="1" si="19"/>
        <v>ACTIVE</v>
      </c>
      <c r="O149" s="14" t="str">
        <f t="shared" si="20"/>
        <v>Retained</v>
      </c>
      <c r="P149" s="3" t="s">
        <v>354</v>
      </c>
      <c r="Q149" s="3" t="s">
        <v>112</v>
      </c>
      <c r="R149" s="3" t="s">
        <v>590</v>
      </c>
      <c r="S149" s="3">
        <v>56</v>
      </c>
      <c r="T149" s="3" t="s">
        <v>11</v>
      </c>
      <c r="U149" s="3" t="s">
        <v>591</v>
      </c>
      <c r="V149" s="3">
        <v>35801</v>
      </c>
      <c r="W149" s="3" t="s">
        <v>523</v>
      </c>
      <c r="X149" s="3" t="s">
        <v>425</v>
      </c>
      <c r="Y149" s="3" t="s">
        <v>2052</v>
      </c>
      <c r="Z149" s="3" t="s">
        <v>2058</v>
      </c>
    </row>
    <row r="150" spans="1:26" ht="15" x14ac:dyDescent="0.3">
      <c r="A150" s="3">
        <v>21502</v>
      </c>
      <c r="B150" s="8">
        <v>29.989999770000001</v>
      </c>
      <c r="C150" s="3">
        <v>1</v>
      </c>
      <c r="D150" s="4">
        <v>44989.655624999999</v>
      </c>
      <c r="E150" s="4">
        <v>44989.655624999999</v>
      </c>
      <c r="F150" s="6">
        <f t="shared" si="14"/>
        <v>2023</v>
      </c>
      <c r="G150" s="4" t="str">
        <f t="shared" si="15"/>
        <v>Mar</v>
      </c>
      <c r="H150" s="4" t="str">
        <f t="shared" si="16"/>
        <v>Q1</v>
      </c>
      <c r="I150" s="6">
        <f t="shared" si="17"/>
        <v>0</v>
      </c>
      <c r="J150" s="3">
        <v>1</v>
      </c>
      <c r="K150" s="8">
        <v>29.989999770000001</v>
      </c>
      <c r="L150" s="8">
        <f t="shared" si="18"/>
        <v>29.989999770000001</v>
      </c>
      <c r="M150" s="8">
        <v>29.989999770000001</v>
      </c>
      <c r="N150" s="3" t="str">
        <f t="shared" ca="1" si="19"/>
        <v>CHURNED</v>
      </c>
      <c r="O150" s="14" t="str">
        <f t="shared" si="20"/>
        <v>Not Retained</v>
      </c>
      <c r="P150" s="3" t="s">
        <v>67</v>
      </c>
      <c r="Q150" s="3" t="s">
        <v>477</v>
      </c>
      <c r="R150" s="3" t="s">
        <v>592</v>
      </c>
      <c r="S150" s="3">
        <v>41</v>
      </c>
      <c r="T150" s="3" t="s">
        <v>19</v>
      </c>
      <c r="U150" s="3" t="s">
        <v>593</v>
      </c>
      <c r="V150" s="3">
        <v>35801</v>
      </c>
      <c r="W150" s="3" t="s">
        <v>523</v>
      </c>
      <c r="X150" s="3" t="s">
        <v>425</v>
      </c>
      <c r="Y150" s="3" t="s">
        <v>2048</v>
      </c>
      <c r="Z150" s="3" t="s">
        <v>2058</v>
      </c>
    </row>
    <row r="151" spans="1:26" ht="15" x14ac:dyDescent="0.3">
      <c r="A151" s="3">
        <v>21935</v>
      </c>
      <c r="B151" s="8">
        <v>89</v>
      </c>
      <c r="C151" s="3">
        <v>1</v>
      </c>
      <c r="D151" s="4">
        <v>45211.649317129632</v>
      </c>
      <c r="E151" s="4">
        <v>45211.649317129632</v>
      </c>
      <c r="F151" s="6">
        <f t="shared" si="14"/>
        <v>2023</v>
      </c>
      <c r="G151" s="4" t="str">
        <f t="shared" si="15"/>
        <v>Oct</v>
      </c>
      <c r="H151" s="4" t="str">
        <f t="shared" si="16"/>
        <v>Q4</v>
      </c>
      <c r="I151" s="6">
        <f t="shared" si="17"/>
        <v>0</v>
      </c>
      <c r="J151" s="3">
        <v>1</v>
      </c>
      <c r="K151" s="8">
        <v>89</v>
      </c>
      <c r="L151" s="8">
        <f t="shared" si="18"/>
        <v>89</v>
      </c>
      <c r="M151" s="8">
        <v>89</v>
      </c>
      <c r="N151" s="3" t="str">
        <f t="shared" ca="1" si="19"/>
        <v>CHURNED</v>
      </c>
      <c r="O151" s="14" t="str">
        <f t="shared" si="20"/>
        <v>Not Retained</v>
      </c>
      <c r="P151" s="3" t="s">
        <v>286</v>
      </c>
      <c r="Q151" s="3" t="s">
        <v>22</v>
      </c>
      <c r="R151" s="3" t="s">
        <v>594</v>
      </c>
      <c r="S151" s="3">
        <v>63</v>
      </c>
      <c r="T151" s="3" t="s">
        <v>11</v>
      </c>
      <c r="U151" s="3" t="s">
        <v>595</v>
      </c>
      <c r="V151" s="3">
        <v>35801</v>
      </c>
      <c r="W151" s="3" t="s">
        <v>523</v>
      </c>
      <c r="X151" s="3" t="s">
        <v>425</v>
      </c>
      <c r="Y151" s="3" t="s">
        <v>2051</v>
      </c>
      <c r="Z151" s="3" t="s">
        <v>2058</v>
      </c>
    </row>
    <row r="152" spans="1:26" ht="15" x14ac:dyDescent="0.3">
      <c r="A152" s="3">
        <v>21974</v>
      </c>
      <c r="B152" s="8">
        <v>6.9899997709999999</v>
      </c>
      <c r="C152" s="3">
        <v>1</v>
      </c>
      <c r="D152" s="4">
        <v>44612.636458333334</v>
      </c>
      <c r="E152" s="4">
        <v>44612.636458333334</v>
      </c>
      <c r="F152" s="6">
        <f t="shared" si="14"/>
        <v>2022</v>
      </c>
      <c r="G152" s="4" t="str">
        <f t="shared" si="15"/>
        <v>Feb</v>
      </c>
      <c r="H152" s="4" t="str">
        <f t="shared" si="16"/>
        <v>Q1</v>
      </c>
      <c r="I152" s="6">
        <f t="shared" si="17"/>
        <v>0</v>
      </c>
      <c r="J152" s="3">
        <v>1</v>
      </c>
      <c r="K152" s="8">
        <v>6.9899997709999999</v>
      </c>
      <c r="L152" s="8">
        <f t="shared" si="18"/>
        <v>6.9899997709999999</v>
      </c>
      <c r="M152" s="8">
        <v>6.9899997709999999</v>
      </c>
      <c r="N152" s="3" t="str">
        <f t="shared" ca="1" si="19"/>
        <v>CHURNED</v>
      </c>
      <c r="O152" s="14" t="str">
        <f t="shared" si="20"/>
        <v>Not Retained</v>
      </c>
      <c r="P152" s="3" t="s">
        <v>596</v>
      </c>
      <c r="Q152" s="3" t="s">
        <v>430</v>
      </c>
      <c r="R152" s="3" t="s">
        <v>597</v>
      </c>
      <c r="S152" s="3">
        <v>64</v>
      </c>
      <c r="T152" s="3" t="s">
        <v>11</v>
      </c>
      <c r="U152" s="3" t="s">
        <v>598</v>
      </c>
      <c r="V152" s="3">
        <v>35801</v>
      </c>
      <c r="W152" s="3" t="s">
        <v>523</v>
      </c>
      <c r="X152" s="3" t="s">
        <v>425</v>
      </c>
      <c r="Y152" s="3" t="s">
        <v>2052</v>
      </c>
      <c r="Z152" s="3" t="s">
        <v>2058</v>
      </c>
    </row>
    <row r="153" spans="1:26" ht="15" x14ac:dyDescent="0.3">
      <c r="A153" s="3">
        <v>22043</v>
      </c>
      <c r="B153" s="8">
        <v>22</v>
      </c>
      <c r="C153" s="3">
        <v>1</v>
      </c>
      <c r="D153" s="4">
        <v>45181.475370370368</v>
      </c>
      <c r="E153" s="4">
        <v>45547.475370370368</v>
      </c>
      <c r="F153" s="6">
        <f t="shared" si="14"/>
        <v>2024</v>
      </c>
      <c r="G153" s="4" t="str">
        <f t="shared" si="15"/>
        <v>Sep</v>
      </c>
      <c r="H153" s="4" t="str">
        <f t="shared" si="16"/>
        <v>Q3</v>
      </c>
      <c r="I153" s="6">
        <f t="shared" si="17"/>
        <v>367</v>
      </c>
      <c r="J153" s="3">
        <v>1</v>
      </c>
      <c r="K153" s="8">
        <v>22</v>
      </c>
      <c r="L153" s="8">
        <f t="shared" si="18"/>
        <v>22</v>
      </c>
      <c r="M153" s="8">
        <v>22</v>
      </c>
      <c r="N153" s="3" t="str">
        <f t="shared" ca="1" si="19"/>
        <v>ACTIVE</v>
      </c>
      <c r="O153" s="14" t="str">
        <f t="shared" si="20"/>
        <v>Retained</v>
      </c>
      <c r="P153" s="3" t="s">
        <v>246</v>
      </c>
      <c r="Q153" s="3" t="s">
        <v>599</v>
      </c>
      <c r="R153" s="3" t="s">
        <v>600</v>
      </c>
      <c r="S153" s="3">
        <v>61</v>
      </c>
      <c r="T153" s="3" t="s">
        <v>19</v>
      </c>
      <c r="U153" s="3" t="s">
        <v>601</v>
      </c>
      <c r="V153" s="3">
        <v>35801</v>
      </c>
      <c r="W153" s="3" t="s">
        <v>523</v>
      </c>
      <c r="X153" s="3" t="s">
        <v>425</v>
      </c>
      <c r="Y153" s="3" t="s">
        <v>2050</v>
      </c>
      <c r="Z153" s="3" t="s">
        <v>2055</v>
      </c>
    </row>
    <row r="154" spans="1:26" ht="15" x14ac:dyDescent="0.3">
      <c r="A154" s="3">
        <v>22077</v>
      </c>
      <c r="B154" s="8">
        <v>69</v>
      </c>
      <c r="C154" s="3">
        <v>1</v>
      </c>
      <c r="D154" s="4">
        <v>45024.592060185183</v>
      </c>
      <c r="E154" s="4">
        <v>45390.592060185183</v>
      </c>
      <c r="F154" s="6">
        <f t="shared" si="14"/>
        <v>2024</v>
      </c>
      <c r="G154" s="4" t="str">
        <f t="shared" si="15"/>
        <v>Apr</v>
      </c>
      <c r="H154" s="4" t="str">
        <f t="shared" si="16"/>
        <v>Q2</v>
      </c>
      <c r="I154" s="6">
        <f t="shared" si="17"/>
        <v>367</v>
      </c>
      <c r="J154" s="3">
        <v>1</v>
      </c>
      <c r="K154" s="8">
        <v>69</v>
      </c>
      <c r="L154" s="8">
        <f t="shared" si="18"/>
        <v>69</v>
      </c>
      <c r="M154" s="8">
        <v>69</v>
      </c>
      <c r="N154" s="3" t="str">
        <f t="shared" ca="1" si="19"/>
        <v>ACTIVE</v>
      </c>
      <c r="O154" s="14" t="str">
        <f t="shared" si="20"/>
        <v>Retained</v>
      </c>
      <c r="P154" s="3" t="s">
        <v>158</v>
      </c>
      <c r="Q154" s="3" t="s">
        <v>602</v>
      </c>
      <c r="R154" s="3" t="s">
        <v>603</v>
      </c>
      <c r="S154" s="3">
        <v>34</v>
      </c>
      <c r="T154" s="3" t="s">
        <v>19</v>
      </c>
      <c r="U154" s="3" t="s">
        <v>604</v>
      </c>
      <c r="V154" s="3">
        <v>35802</v>
      </c>
      <c r="W154" s="3" t="s">
        <v>523</v>
      </c>
      <c r="X154" s="3" t="s">
        <v>425</v>
      </c>
      <c r="Y154" s="3" t="s">
        <v>2052</v>
      </c>
      <c r="Z154" s="3" t="s">
        <v>2055</v>
      </c>
    </row>
    <row r="155" spans="1:26" ht="15" x14ac:dyDescent="0.3">
      <c r="A155" s="3">
        <v>22114</v>
      </c>
      <c r="B155" s="8">
        <v>14.899999619999999</v>
      </c>
      <c r="C155" s="3">
        <v>1</v>
      </c>
      <c r="D155" s="4">
        <v>45050.310717592591</v>
      </c>
      <c r="E155" s="4">
        <v>45416.310717592591</v>
      </c>
      <c r="F155" s="6">
        <f t="shared" si="14"/>
        <v>2024</v>
      </c>
      <c r="G155" s="4" t="str">
        <f t="shared" si="15"/>
        <v>May</v>
      </c>
      <c r="H155" s="4" t="str">
        <f t="shared" si="16"/>
        <v>Q2</v>
      </c>
      <c r="I155" s="6">
        <f t="shared" si="17"/>
        <v>367</v>
      </c>
      <c r="J155" s="3">
        <v>1</v>
      </c>
      <c r="K155" s="8">
        <v>14.899999619999999</v>
      </c>
      <c r="L155" s="8">
        <f t="shared" si="18"/>
        <v>14.899999619999999</v>
      </c>
      <c r="M155" s="8">
        <v>14.899999619999999</v>
      </c>
      <c r="N155" s="3" t="str">
        <f t="shared" ca="1" si="19"/>
        <v>ACTIVE</v>
      </c>
      <c r="O155" s="14" t="str">
        <f t="shared" si="20"/>
        <v>Retained</v>
      </c>
      <c r="P155" s="3" t="s">
        <v>605</v>
      </c>
      <c r="Q155" s="3" t="s">
        <v>606</v>
      </c>
      <c r="R155" s="3" t="s">
        <v>607</v>
      </c>
      <c r="S155" s="3">
        <v>57</v>
      </c>
      <c r="T155" s="3" t="s">
        <v>11</v>
      </c>
      <c r="U155" s="3" t="s">
        <v>608</v>
      </c>
      <c r="V155" s="3">
        <v>35802</v>
      </c>
      <c r="W155" s="3" t="s">
        <v>523</v>
      </c>
      <c r="X155" s="3" t="s">
        <v>425</v>
      </c>
      <c r="Y155" s="3" t="s">
        <v>2050</v>
      </c>
      <c r="Z155" s="3" t="s">
        <v>2055</v>
      </c>
    </row>
    <row r="156" spans="1:26" ht="15" x14ac:dyDescent="0.3">
      <c r="A156" s="3">
        <v>22115</v>
      </c>
      <c r="B156" s="8">
        <v>19.450000760000002</v>
      </c>
      <c r="C156" s="3">
        <v>1</v>
      </c>
      <c r="D156" s="4">
        <v>44944.00513888889</v>
      </c>
      <c r="E156" s="4">
        <v>45430.00513888889</v>
      </c>
      <c r="F156" s="6">
        <f t="shared" si="14"/>
        <v>2024</v>
      </c>
      <c r="G156" s="4" t="str">
        <f t="shared" si="15"/>
        <v>May</v>
      </c>
      <c r="H156" s="4" t="str">
        <f t="shared" si="16"/>
        <v>Q2</v>
      </c>
      <c r="I156" s="6">
        <f t="shared" si="17"/>
        <v>487</v>
      </c>
      <c r="J156" s="3">
        <v>1</v>
      </c>
      <c r="K156" s="8">
        <v>19.450000760000002</v>
      </c>
      <c r="L156" s="8">
        <f t="shared" si="18"/>
        <v>19.450000760000002</v>
      </c>
      <c r="M156" s="8">
        <v>19.450000760000002</v>
      </c>
      <c r="N156" s="3" t="str">
        <f t="shared" ca="1" si="19"/>
        <v>ACTIVE</v>
      </c>
      <c r="O156" s="14" t="str">
        <f t="shared" si="20"/>
        <v>Retained</v>
      </c>
      <c r="P156" s="3" t="s">
        <v>609</v>
      </c>
      <c r="Q156" s="3" t="s">
        <v>610</v>
      </c>
      <c r="R156" s="3" t="s">
        <v>611</v>
      </c>
      <c r="S156" s="3">
        <v>22</v>
      </c>
      <c r="T156" s="3" t="s">
        <v>11</v>
      </c>
      <c r="U156" s="3" t="s">
        <v>612</v>
      </c>
      <c r="V156" s="3">
        <v>35173</v>
      </c>
      <c r="W156" s="3" t="s">
        <v>523</v>
      </c>
      <c r="X156" s="3" t="s">
        <v>425</v>
      </c>
      <c r="Y156" s="3" t="s">
        <v>2050</v>
      </c>
      <c r="Z156" s="3" t="s">
        <v>2055</v>
      </c>
    </row>
    <row r="157" spans="1:26" ht="15" x14ac:dyDescent="0.3">
      <c r="A157" s="3">
        <v>22452</v>
      </c>
      <c r="B157" s="8">
        <v>27.93000031</v>
      </c>
      <c r="C157" s="3">
        <v>1</v>
      </c>
      <c r="D157" s="4">
        <v>44433.291134259256</v>
      </c>
      <c r="E157" s="4">
        <v>44433.291134259256</v>
      </c>
      <c r="F157" s="6">
        <f t="shared" si="14"/>
        <v>2021</v>
      </c>
      <c r="G157" s="4" t="str">
        <f t="shared" si="15"/>
        <v>Aug</v>
      </c>
      <c r="H157" s="4" t="str">
        <f t="shared" si="16"/>
        <v>Q3</v>
      </c>
      <c r="I157" s="6">
        <f t="shared" si="17"/>
        <v>0</v>
      </c>
      <c r="J157" s="3">
        <v>1</v>
      </c>
      <c r="K157" s="8">
        <v>27.93000031</v>
      </c>
      <c r="L157" s="8">
        <f t="shared" si="18"/>
        <v>27.93000031</v>
      </c>
      <c r="M157" s="8">
        <v>27.93000031</v>
      </c>
      <c r="N157" s="3" t="str">
        <f t="shared" ca="1" si="19"/>
        <v>CHURNED</v>
      </c>
      <c r="O157" s="14" t="str">
        <f t="shared" si="20"/>
        <v>Not Retained</v>
      </c>
      <c r="P157" s="3" t="s">
        <v>302</v>
      </c>
      <c r="Q157" s="3" t="s">
        <v>613</v>
      </c>
      <c r="R157" s="3" t="s">
        <v>614</v>
      </c>
      <c r="S157" s="3">
        <v>68</v>
      </c>
      <c r="T157" s="3" t="s">
        <v>11</v>
      </c>
      <c r="U157" s="3" t="s">
        <v>615</v>
      </c>
      <c r="V157" s="3">
        <v>35173</v>
      </c>
      <c r="W157" s="3" t="s">
        <v>523</v>
      </c>
      <c r="X157" s="3" t="s">
        <v>425</v>
      </c>
      <c r="Y157" s="3" t="s">
        <v>2049</v>
      </c>
      <c r="Z157" s="3" t="s">
        <v>2055</v>
      </c>
    </row>
    <row r="158" spans="1:26" ht="15" x14ac:dyDescent="0.3">
      <c r="A158" s="3">
        <v>22528</v>
      </c>
      <c r="B158" s="8">
        <v>5.9499998090000004</v>
      </c>
      <c r="C158" s="3">
        <v>1</v>
      </c>
      <c r="D158" s="4">
        <v>44500.060254629629</v>
      </c>
      <c r="E158" s="4">
        <v>44500.060254629629</v>
      </c>
      <c r="F158" s="6">
        <f t="shared" si="14"/>
        <v>2021</v>
      </c>
      <c r="G158" s="4" t="str">
        <f t="shared" si="15"/>
        <v>Oct</v>
      </c>
      <c r="H158" s="4" t="str">
        <f t="shared" si="16"/>
        <v>Q4</v>
      </c>
      <c r="I158" s="6">
        <f t="shared" si="17"/>
        <v>0</v>
      </c>
      <c r="J158" s="3">
        <v>1</v>
      </c>
      <c r="K158" s="8">
        <v>5.9499998090000004</v>
      </c>
      <c r="L158" s="8">
        <f t="shared" si="18"/>
        <v>5.9499998090000004</v>
      </c>
      <c r="M158" s="8">
        <v>5.9499998090000004</v>
      </c>
      <c r="N158" s="3" t="str">
        <f t="shared" ca="1" si="19"/>
        <v>CHURNED</v>
      </c>
      <c r="O158" s="14" t="str">
        <f t="shared" si="20"/>
        <v>Not Retained</v>
      </c>
      <c r="P158" s="3" t="s">
        <v>616</v>
      </c>
      <c r="Q158" s="3" t="s">
        <v>617</v>
      </c>
      <c r="R158" s="3" t="s">
        <v>618</v>
      </c>
      <c r="S158" s="3">
        <v>50</v>
      </c>
      <c r="T158" s="3" t="s">
        <v>19</v>
      </c>
      <c r="U158" s="3" t="s">
        <v>619</v>
      </c>
      <c r="V158" s="3">
        <v>35173</v>
      </c>
      <c r="W158" s="3" t="s">
        <v>523</v>
      </c>
      <c r="X158" s="3" t="s">
        <v>425</v>
      </c>
      <c r="Y158" s="3" t="s">
        <v>2049</v>
      </c>
      <c r="Z158" s="3" t="s">
        <v>2055</v>
      </c>
    </row>
    <row r="159" spans="1:26" ht="15" x14ac:dyDescent="0.3">
      <c r="A159" s="3">
        <v>22540</v>
      </c>
      <c r="B159" s="8">
        <v>38</v>
      </c>
      <c r="C159" s="3">
        <v>1</v>
      </c>
      <c r="D159" s="4">
        <v>45273</v>
      </c>
      <c r="E159" s="4">
        <v>45273</v>
      </c>
      <c r="F159" s="6">
        <f t="shared" si="14"/>
        <v>2023</v>
      </c>
      <c r="G159" s="4" t="str">
        <f t="shared" si="15"/>
        <v>Dec</v>
      </c>
      <c r="H159" s="4" t="str">
        <f t="shared" si="16"/>
        <v>Q4</v>
      </c>
      <c r="I159" s="6">
        <f t="shared" si="17"/>
        <v>0</v>
      </c>
      <c r="J159" s="3">
        <v>1</v>
      </c>
      <c r="K159" s="8">
        <v>38</v>
      </c>
      <c r="L159" s="8">
        <f t="shared" si="18"/>
        <v>38</v>
      </c>
      <c r="M159" s="8">
        <v>38</v>
      </c>
      <c r="N159" s="3" t="str">
        <f t="shared" ca="1" si="19"/>
        <v>CHURNED</v>
      </c>
      <c r="O159" s="14" t="str">
        <f t="shared" si="20"/>
        <v>Not Retained</v>
      </c>
      <c r="P159" s="3" t="s">
        <v>620</v>
      </c>
      <c r="Q159" s="3" t="s">
        <v>621</v>
      </c>
      <c r="R159" s="3" t="s">
        <v>622</v>
      </c>
      <c r="S159" s="3">
        <v>38</v>
      </c>
      <c r="T159" s="3" t="s">
        <v>19</v>
      </c>
      <c r="U159" s="3" t="s">
        <v>623</v>
      </c>
      <c r="V159" s="3">
        <v>36067</v>
      </c>
      <c r="W159" s="3" t="s">
        <v>523</v>
      </c>
      <c r="X159" s="3" t="s">
        <v>425</v>
      </c>
      <c r="Y159" s="3" t="s">
        <v>2051</v>
      </c>
      <c r="Z159" s="3" t="s">
        <v>2055</v>
      </c>
    </row>
    <row r="160" spans="1:26" ht="15" x14ac:dyDescent="0.3">
      <c r="A160" s="3">
        <v>22756</v>
      </c>
      <c r="B160" s="8">
        <v>4.9899997709999999</v>
      </c>
      <c r="C160" s="3">
        <v>1</v>
      </c>
      <c r="D160" s="4">
        <v>45127.457546296297</v>
      </c>
      <c r="E160" s="4">
        <v>45127.457546296297</v>
      </c>
      <c r="F160" s="6">
        <f t="shared" si="14"/>
        <v>2023</v>
      </c>
      <c r="G160" s="4" t="str">
        <f t="shared" si="15"/>
        <v>Jul</v>
      </c>
      <c r="H160" s="4" t="str">
        <f t="shared" si="16"/>
        <v>Q3</v>
      </c>
      <c r="I160" s="6">
        <f t="shared" si="17"/>
        <v>0</v>
      </c>
      <c r="J160" s="3">
        <v>1</v>
      </c>
      <c r="K160" s="8">
        <v>4.9899997709999999</v>
      </c>
      <c r="L160" s="8">
        <f t="shared" si="18"/>
        <v>4.9899997709999999</v>
      </c>
      <c r="M160" s="8">
        <v>4.9899997709999999</v>
      </c>
      <c r="N160" s="3" t="str">
        <f t="shared" ca="1" si="19"/>
        <v>CHURNED</v>
      </c>
      <c r="O160" s="14" t="str">
        <f t="shared" si="20"/>
        <v>Not Retained</v>
      </c>
      <c r="P160" s="3" t="s">
        <v>624</v>
      </c>
      <c r="Q160" s="3" t="s">
        <v>625</v>
      </c>
      <c r="R160" s="3" t="s">
        <v>626</v>
      </c>
      <c r="S160" s="3">
        <v>51</v>
      </c>
      <c r="T160" s="3" t="s">
        <v>19</v>
      </c>
      <c r="U160" s="3" t="s">
        <v>627</v>
      </c>
      <c r="V160" s="3">
        <v>36067</v>
      </c>
      <c r="W160" s="3" t="s">
        <v>523</v>
      </c>
      <c r="X160" s="3" t="s">
        <v>425</v>
      </c>
      <c r="Y160" s="3" t="s">
        <v>2048</v>
      </c>
      <c r="Z160" s="3" t="s">
        <v>2055</v>
      </c>
    </row>
    <row r="161" spans="1:26" ht="15" x14ac:dyDescent="0.3">
      <c r="A161" s="3">
        <v>22859</v>
      </c>
      <c r="B161" s="8">
        <v>98</v>
      </c>
      <c r="C161" s="3">
        <v>1</v>
      </c>
      <c r="D161" s="4">
        <v>45286.681655092594</v>
      </c>
      <c r="E161" s="4">
        <v>45286.681655092594</v>
      </c>
      <c r="F161" s="6">
        <f t="shared" si="14"/>
        <v>2023</v>
      </c>
      <c r="G161" s="4" t="str">
        <f t="shared" si="15"/>
        <v>Dec</v>
      </c>
      <c r="H161" s="4" t="str">
        <f t="shared" si="16"/>
        <v>Q4</v>
      </c>
      <c r="I161" s="6">
        <f t="shared" si="17"/>
        <v>0</v>
      </c>
      <c r="J161" s="3">
        <v>1</v>
      </c>
      <c r="K161" s="8">
        <v>98</v>
      </c>
      <c r="L161" s="8">
        <f t="shared" si="18"/>
        <v>98</v>
      </c>
      <c r="M161" s="8">
        <v>98</v>
      </c>
      <c r="N161" s="3" t="str">
        <f t="shared" ca="1" si="19"/>
        <v>CHURNED</v>
      </c>
      <c r="O161" s="14" t="str">
        <f t="shared" si="20"/>
        <v>Not Retained</v>
      </c>
      <c r="P161" s="3" t="s">
        <v>532</v>
      </c>
      <c r="Q161" s="3" t="s">
        <v>628</v>
      </c>
      <c r="R161" s="3" t="s">
        <v>629</v>
      </c>
      <c r="S161" s="3">
        <v>64</v>
      </c>
      <c r="T161" s="3" t="s">
        <v>19</v>
      </c>
      <c r="U161" s="3" t="s">
        <v>630</v>
      </c>
      <c r="V161" s="3">
        <v>36067</v>
      </c>
      <c r="W161" s="3" t="s">
        <v>523</v>
      </c>
      <c r="X161" s="3" t="s">
        <v>425</v>
      </c>
      <c r="Y161" s="3" t="s">
        <v>2050</v>
      </c>
      <c r="Z161" s="3" t="s">
        <v>2055</v>
      </c>
    </row>
    <row r="162" spans="1:26" ht="15" x14ac:dyDescent="0.3">
      <c r="A162" s="3">
        <v>23176</v>
      </c>
      <c r="B162" s="8">
        <v>49</v>
      </c>
      <c r="C162" s="3">
        <v>1</v>
      </c>
      <c r="D162" s="4">
        <v>44774.17255787037</v>
      </c>
      <c r="E162" s="4">
        <v>44774.17255787037</v>
      </c>
      <c r="F162" s="6">
        <f t="shared" si="14"/>
        <v>2022</v>
      </c>
      <c r="G162" s="4" t="str">
        <f t="shared" si="15"/>
        <v>Aug</v>
      </c>
      <c r="H162" s="4" t="str">
        <f t="shared" si="16"/>
        <v>Q3</v>
      </c>
      <c r="I162" s="6">
        <f t="shared" si="17"/>
        <v>0</v>
      </c>
      <c r="J162" s="3">
        <v>1</v>
      </c>
      <c r="K162" s="8">
        <v>49</v>
      </c>
      <c r="L162" s="8">
        <f t="shared" si="18"/>
        <v>49</v>
      </c>
      <c r="M162" s="8">
        <v>49</v>
      </c>
      <c r="N162" s="3" t="str">
        <f t="shared" ca="1" si="19"/>
        <v>CHURNED</v>
      </c>
      <c r="O162" s="14" t="str">
        <f t="shared" si="20"/>
        <v>Not Retained</v>
      </c>
      <c r="P162" s="3" t="s">
        <v>631</v>
      </c>
      <c r="Q162" s="3" t="s">
        <v>459</v>
      </c>
      <c r="R162" s="3" t="s">
        <v>632</v>
      </c>
      <c r="S162" s="3">
        <v>70</v>
      </c>
      <c r="T162" s="3" t="s">
        <v>19</v>
      </c>
      <c r="U162" s="3" t="s">
        <v>633</v>
      </c>
      <c r="V162" s="3">
        <v>36067</v>
      </c>
      <c r="W162" s="3" t="s">
        <v>523</v>
      </c>
      <c r="X162" s="3" t="s">
        <v>425</v>
      </c>
      <c r="Y162" s="3" t="s">
        <v>2051</v>
      </c>
      <c r="Z162" s="3" t="s">
        <v>2055</v>
      </c>
    </row>
    <row r="163" spans="1:26" ht="15" x14ac:dyDescent="0.3">
      <c r="A163" s="3">
        <v>23205</v>
      </c>
      <c r="B163" s="8">
        <v>39.5</v>
      </c>
      <c r="C163" s="3">
        <v>1</v>
      </c>
      <c r="D163" s="4">
        <v>45072.717858796299</v>
      </c>
      <c r="E163" s="4">
        <v>45072.717858796299</v>
      </c>
      <c r="F163" s="6">
        <f t="shared" si="14"/>
        <v>2023</v>
      </c>
      <c r="G163" s="4" t="str">
        <f t="shared" si="15"/>
        <v>May</v>
      </c>
      <c r="H163" s="4" t="str">
        <f t="shared" si="16"/>
        <v>Q2</v>
      </c>
      <c r="I163" s="6">
        <f t="shared" si="17"/>
        <v>0</v>
      </c>
      <c r="J163" s="3">
        <v>1</v>
      </c>
      <c r="K163" s="8">
        <v>39.5</v>
      </c>
      <c r="L163" s="8">
        <f t="shared" si="18"/>
        <v>39.5</v>
      </c>
      <c r="M163" s="8">
        <v>39.5</v>
      </c>
      <c r="N163" s="3" t="str">
        <f t="shared" ca="1" si="19"/>
        <v>CHURNED</v>
      </c>
      <c r="O163" s="14" t="str">
        <f t="shared" si="20"/>
        <v>Not Retained</v>
      </c>
      <c r="P163" s="3" t="s">
        <v>444</v>
      </c>
      <c r="Q163" s="3" t="s">
        <v>634</v>
      </c>
      <c r="R163" s="3" t="s">
        <v>635</v>
      </c>
      <c r="S163" s="3">
        <v>29</v>
      </c>
      <c r="T163" s="3" t="s">
        <v>11</v>
      </c>
      <c r="U163" s="3" t="s">
        <v>636</v>
      </c>
      <c r="V163" s="3">
        <v>35810</v>
      </c>
      <c r="W163" s="3" t="s">
        <v>523</v>
      </c>
      <c r="X163" s="3" t="s">
        <v>425</v>
      </c>
      <c r="Y163" s="3" t="s">
        <v>2049</v>
      </c>
      <c r="Z163" s="3" t="s">
        <v>2055</v>
      </c>
    </row>
    <row r="164" spans="1:26" ht="15" x14ac:dyDescent="0.3">
      <c r="A164" s="3">
        <v>23281</v>
      </c>
      <c r="B164" s="8">
        <v>59.450000760000002</v>
      </c>
      <c r="C164" s="3">
        <v>2</v>
      </c>
      <c r="D164" s="4">
        <v>44784.544386574074</v>
      </c>
      <c r="E164" s="4">
        <v>45150.57545138889</v>
      </c>
      <c r="F164" s="6">
        <f t="shared" si="14"/>
        <v>2023</v>
      </c>
      <c r="G164" s="4" t="str">
        <f t="shared" si="15"/>
        <v>Aug</v>
      </c>
      <c r="H164" s="4" t="str">
        <f t="shared" si="16"/>
        <v>Q3</v>
      </c>
      <c r="I164" s="6">
        <f t="shared" si="17"/>
        <v>367</v>
      </c>
      <c r="J164" s="3">
        <v>2</v>
      </c>
      <c r="K164" s="8">
        <v>59.450000760000002</v>
      </c>
      <c r="L164" s="8">
        <f t="shared" si="18"/>
        <v>29.725000380000001</v>
      </c>
      <c r="M164" s="8">
        <v>59.450000760000002</v>
      </c>
      <c r="N164" s="3" t="str">
        <f t="shared" ca="1" si="19"/>
        <v>CHURNED</v>
      </c>
      <c r="O164" s="14" t="str">
        <f t="shared" si="20"/>
        <v>Retained</v>
      </c>
      <c r="P164" s="3" t="s">
        <v>437</v>
      </c>
      <c r="Q164" s="3" t="s">
        <v>637</v>
      </c>
      <c r="R164" s="3" t="s">
        <v>638</v>
      </c>
      <c r="S164" s="3">
        <v>64</v>
      </c>
      <c r="T164" s="3" t="s">
        <v>11</v>
      </c>
      <c r="U164" s="3" t="s">
        <v>639</v>
      </c>
      <c r="V164" s="3">
        <v>35810</v>
      </c>
      <c r="W164" s="3" t="s">
        <v>523</v>
      </c>
      <c r="X164" s="3" t="s">
        <v>425</v>
      </c>
      <c r="Y164" s="3" t="s">
        <v>2049</v>
      </c>
      <c r="Z164" s="3" t="s">
        <v>2055</v>
      </c>
    </row>
    <row r="165" spans="1:26" ht="15" x14ac:dyDescent="0.3">
      <c r="A165" s="3">
        <v>23396</v>
      </c>
      <c r="B165" s="8">
        <v>59.990001679999999</v>
      </c>
      <c r="C165" s="3">
        <v>1</v>
      </c>
      <c r="D165" s="4">
        <v>44930.075787037036</v>
      </c>
      <c r="E165" s="4">
        <v>44930.075787037036</v>
      </c>
      <c r="F165" s="6">
        <f t="shared" si="14"/>
        <v>2023</v>
      </c>
      <c r="G165" s="4" t="str">
        <f t="shared" si="15"/>
        <v>Jan</v>
      </c>
      <c r="H165" s="4" t="str">
        <f t="shared" si="16"/>
        <v>Q1</v>
      </c>
      <c r="I165" s="6">
        <f t="shared" si="17"/>
        <v>0</v>
      </c>
      <c r="J165" s="3">
        <v>1</v>
      </c>
      <c r="K165" s="8">
        <v>59.990001679999999</v>
      </c>
      <c r="L165" s="8">
        <f t="shared" si="18"/>
        <v>59.990001679999999</v>
      </c>
      <c r="M165" s="8">
        <v>59.990001679999999</v>
      </c>
      <c r="N165" s="3" t="str">
        <f t="shared" ca="1" si="19"/>
        <v>CHURNED</v>
      </c>
      <c r="O165" s="14" t="str">
        <f t="shared" si="20"/>
        <v>Not Retained</v>
      </c>
      <c r="P165" s="3" t="s">
        <v>640</v>
      </c>
      <c r="Q165" s="3" t="s">
        <v>641</v>
      </c>
      <c r="R165" s="3" t="s">
        <v>642</v>
      </c>
      <c r="S165" s="3">
        <v>48</v>
      </c>
      <c r="T165" s="3" t="s">
        <v>19</v>
      </c>
      <c r="U165" s="3" t="s">
        <v>643</v>
      </c>
      <c r="V165" s="3">
        <v>35810</v>
      </c>
      <c r="W165" s="3" t="s">
        <v>523</v>
      </c>
      <c r="X165" s="3" t="s">
        <v>425</v>
      </c>
      <c r="Y165" s="3" t="s">
        <v>2049</v>
      </c>
      <c r="Z165" s="3" t="s">
        <v>2055</v>
      </c>
    </row>
    <row r="166" spans="1:26" ht="15" x14ac:dyDescent="0.3">
      <c r="A166" s="3">
        <v>23696</v>
      </c>
      <c r="B166" s="8">
        <v>79.949996949999999</v>
      </c>
      <c r="C166" s="3">
        <v>1</v>
      </c>
      <c r="D166" s="4">
        <v>44593.296666666669</v>
      </c>
      <c r="E166" s="4">
        <v>44593.296666666669</v>
      </c>
      <c r="F166" s="6">
        <f t="shared" si="14"/>
        <v>2022</v>
      </c>
      <c r="G166" s="4" t="str">
        <f t="shared" si="15"/>
        <v>Feb</v>
      </c>
      <c r="H166" s="4" t="str">
        <f t="shared" si="16"/>
        <v>Q1</v>
      </c>
      <c r="I166" s="6">
        <f t="shared" si="17"/>
        <v>0</v>
      </c>
      <c r="J166" s="3">
        <v>1</v>
      </c>
      <c r="K166" s="8">
        <v>79.949996949999999</v>
      </c>
      <c r="L166" s="8">
        <f t="shared" si="18"/>
        <v>79.949996949999999</v>
      </c>
      <c r="M166" s="8">
        <v>79.949996949999999</v>
      </c>
      <c r="N166" s="3" t="str">
        <f t="shared" ca="1" si="19"/>
        <v>CHURNED</v>
      </c>
      <c r="O166" s="14" t="str">
        <f t="shared" si="20"/>
        <v>Not Retained</v>
      </c>
      <c r="P166" s="3" t="s">
        <v>644</v>
      </c>
      <c r="Q166" s="3" t="s">
        <v>645</v>
      </c>
      <c r="R166" s="3" t="s">
        <v>646</v>
      </c>
      <c r="S166" s="3">
        <v>15</v>
      </c>
      <c r="T166" s="3" t="s">
        <v>11</v>
      </c>
      <c r="U166" s="3" t="s">
        <v>647</v>
      </c>
      <c r="V166" s="3">
        <v>35810</v>
      </c>
      <c r="W166" s="3" t="s">
        <v>523</v>
      </c>
      <c r="X166" s="3" t="s">
        <v>425</v>
      </c>
      <c r="Y166" s="3" t="s">
        <v>2051</v>
      </c>
      <c r="Z166" s="3" t="s">
        <v>2055</v>
      </c>
    </row>
    <row r="167" spans="1:26" ht="15" x14ac:dyDescent="0.3">
      <c r="A167" s="3">
        <v>23906</v>
      </c>
      <c r="B167" s="8">
        <v>25</v>
      </c>
      <c r="C167" s="3">
        <v>1</v>
      </c>
      <c r="D167" s="4">
        <v>44465.284594907411</v>
      </c>
      <c r="E167" s="4">
        <v>44465.284594907411</v>
      </c>
      <c r="F167" s="6">
        <f t="shared" si="14"/>
        <v>2021</v>
      </c>
      <c r="G167" s="4" t="str">
        <f t="shared" si="15"/>
        <v>Sep</v>
      </c>
      <c r="H167" s="4" t="str">
        <f t="shared" si="16"/>
        <v>Q3</v>
      </c>
      <c r="I167" s="6">
        <f t="shared" si="17"/>
        <v>0</v>
      </c>
      <c r="J167" s="3">
        <v>1</v>
      </c>
      <c r="K167" s="8">
        <v>25</v>
      </c>
      <c r="L167" s="8">
        <f t="shared" si="18"/>
        <v>25</v>
      </c>
      <c r="M167" s="8">
        <v>25</v>
      </c>
      <c r="N167" s="3" t="str">
        <f t="shared" ca="1" si="19"/>
        <v>CHURNED</v>
      </c>
      <c r="O167" s="14" t="str">
        <f t="shared" si="20"/>
        <v>Not Retained</v>
      </c>
      <c r="P167" s="3" t="s">
        <v>398</v>
      </c>
      <c r="Q167" s="3" t="s">
        <v>60</v>
      </c>
      <c r="R167" s="3" t="s">
        <v>648</v>
      </c>
      <c r="S167" s="3">
        <v>32</v>
      </c>
      <c r="T167" s="3" t="s">
        <v>11</v>
      </c>
      <c r="U167" s="3" t="s">
        <v>649</v>
      </c>
      <c r="V167" s="3">
        <v>35805</v>
      </c>
      <c r="W167" s="3" t="s">
        <v>523</v>
      </c>
      <c r="X167" s="3" t="s">
        <v>425</v>
      </c>
      <c r="Y167" s="3" t="s">
        <v>2048</v>
      </c>
      <c r="Z167" s="3" t="s">
        <v>2055</v>
      </c>
    </row>
    <row r="168" spans="1:26" ht="15" x14ac:dyDescent="0.3">
      <c r="A168" s="3">
        <v>24447</v>
      </c>
      <c r="B168" s="8">
        <v>99.949996949999999</v>
      </c>
      <c r="C168" s="3">
        <v>1</v>
      </c>
      <c r="D168" s="4">
        <v>45268.728703703702</v>
      </c>
      <c r="E168" s="4">
        <v>45268.728703703702</v>
      </c>
      <c r="F168" s="6">
        <f t="shared" si="14"/>
        <v>2023</v>
      </c>
      <c r="G168" s="4" t="str">
        <f t="shared" si="15"/>
        <v>Dec</v>
      </c>
      <c r="H168" s="4" t="str">
        <f t="shared" si="16"/>
        <v>Q4</v>
      </c>
      <c r="I168" s="6">
        <f t="shared" si="17"/>
        <v>0</v>
      </c>
      <c r="J168" s="3">
        <v>1</v>
      </c>
      <c r="K168" s="8">
        <v>99.949996949999999</v>
      </c>
      <c r="L168" s="8">
        <f t="shared" si="18"/>
        <v>99.949996949999999</v>
      </c>
      <c r="M168" s="8">
        <v>99.949996949999999</v>
      </c>
      <c r="N168" s="3" t="str">
        <f t="shared" ca="1" si="19"/>
        <v>CHURNED</v>
      </c>
      <c r="O168" s="14" t="str">
        <f t="shared" si="20"/>
        <v>Not Retained</v>
      </c>
      <c r="P168" s="3" t="s">
        <v>95</v>
      </c>
      <c r="Q168" s="3" t="s">
        <v>358</v>
      </c>
      <c r="R168" s="3" t="s">
        <v>650</v>
      </c>
      <c r="S168" s="3">
        <v>54</v>
      </c>
      <c r="T168" s="3" t="s">
        <v>11</v>
      </c>
      <c r="U168" s="3" t="s">
        <v>651</v>
      </c>
      <c r="V168" s="3">
        <v>35805</v>
      </c>
      <c r="W168" s="3" t="s">
        <v>652</v>
      </c>
      <c r="X168" s="3" t="s">
        <v>425</v>
      </c>
      <c r="Y168" s="3" t="s">
        <v>2050</v>
      </c>
      <c r="Z168" s="3" t="s">
        <v>2055</v>
      </c>
    </row>
    <row r="169" spans="1:26" ht="15" x14ac:dyDescent="0.3">
      <c r="A169" s="3">
        <v>24558</v>
      </c>
      <c r="B169" s="8">
        <v>64.800003050000001</v>
      </c>
      <c r="C169" s="3">
        <v>1</v>
      </c>
      <c r="D169" s="4">
        <v>45284.351203703707</v>
      </c>
      <c r="E169" s="4">
        <v>45284.351203703707</v>
      </c>
      <c r="F169" s="6">
        <f t="shared" si="14"/>
        <v>2023</v>
      </c>
      <c r="G169" s="4" t="str">
        <f t="shared" si="15"/>
        <v>Dec</v>
      </c>
      <c r="H169" s="4" t="str">
        <f t="shared" si="16"/>
        <v>Q4</v>
      </c>
      <c r="I169" s="6">
        <f t="shared" si="17"/>
        <v>0</v>
      </c>
      <c r="J169" s="3">
        <v>1</v>
      </c>
      <c r="K169" s="8">
        <v>64.800003050000001</v>
      </c>
      <c r="L169" s="8">
        <f t="shared" si="18"/>
        <v>64.800003050000001</v>
      </c>
      <c r="M169" s="8">
        <v>64.800003050000001</v>
      </c>
      <c r="N169" s="3" t="str">
        <f t="shared" ca="1" si="19"/>
        <v>CHURNED</v>
      </c>
      <c r="O169" s="14" t="str">
        <f t="shared" si="20"/>
        <v>Not Retained</v>
      </c>
      <c r="P169" s="3" t="s">
        <v>16</v>
      </c>
      <c r="Q169" s="3" t="s">
        <v>355</v>
      </c>
      <c r="R169" s="3" t="s">
        <v>653</v>
      </c>
      <c r="S169" s="3">
        <v>47</v>
      </c>
      <c r="T169" s="3" t="s">
        <v>19</v>
      </c>
      <c r="U169" s="3" t="s">
        <v>654</v>
      </c>
      <c r="V169" s="3">
        <v>35805</v>
      </c>
      <c r="W169" s="3" t="s">
        <v>652</v>
      </c>
      <c r="X169" s="3" t="s">
        <v>425</v>
      </c>
      <c r="Y169" s="3" t="s">
        <v>2050</v>
      </c>
      <c r="Z169" s="3" t="s">
        <v>2055</v>
      </c>
    </row>
    <row r="170" spans="1:26" ht="15" x14ac:dyDescent="0.3">
      <c r="A170" s="3">
        <v>24609</v>
      </c>
      <c r="B170" s="8">
        <v>19.989999770000001</v>
      </c>
      <c r="C170" s="3">
        <v>1</v>
      </c>
      <c r="D170" s="4">
        <v>45307.273344907408</v>
      </c>
      <c r="E170" s="4">
        <v>45307.273344907408</v>
      </c>
      <c r="F170" s="6">
        <f t="shared" si="14"/>
        <v>2024</v>
      </c>
      <c r="G170" s="4" t="str">
        <f t="shared" si="15"/>
        <v>Jan</v>
      </c>
      <c r="H170" s="4" t="str">
        <f t="shared" si="16"/>
        <v>Q1</v>
      </c>
      <c r="I170" s="6">
        <f t="shared" si="17"/>
        <v>0</v>
      </c>
      <c r="J170" s="3">
        <v>1</v>
      </c>
      <c r="K170" s="8">
        <v>19.989999770000001</v>
      </c>
      <c r="L170" s="8">
        <f t="shared" si="18"/>
        <v>19.989999770000001</v>
      </c>
      <c r="M170" s="8">
        <v>19.989999770000001</v>
      </c>
      <c r="N170" s="3" t="str">
        <f t="shared" ca="1" si="19"/>
        <v>CHURNED</v>
      </c>
      <c r="O170" s="14" t="str">
        <f t="shared" si="20"/>
        <v>Not Retained</v>
      </c>
      <c r="P170" s="3" t="s">
        <v>444</v>
      </c>
      <c r="Q170" s="3" t="s">
        <v>655</v>
      </c>
      <c r="R170" s="3" t="s">
        <v>656</v>
      </c>
      <c r="S170" s="3">
        <v>34</v>
      </c>
      <c r="T170" s="3" t="s">
        <v>11</v>
      </c>
      <c r="U170" s="3" t="s">
        <v>657</v>
      </c>
      <c r="V170" s="3">
        <v>35242</v>
      </c>
      <c r="W170" s="3" t="s">
        <v>652</v>
      </c>
      <c r="X170" s="3" t="s">
        <v>425</v>
      </c>
      <c r="Y170" s="3" t="s">
        <v>2048</v>
      </c>
      <c r="Z170" s="3" t="s">
        <v>2055</v>
      </c>
    </row>
    <row r="171" spans="1:26" ht="15" x14ac:dyDescent="0.3">
      <c r="A171" s="3">
        <v>24681</v>
      </c>
      <c r="B171" s="8">
        <v>46.659999849999998</v>
      </c>
      <c r="C171" s="3">
        <v>4</v>
      </c>
      <c r="D171" s="4">
        <v>44424.623460648145</v>
      </c>
      <c r="E171" s="4">
        <v>44789.623460648145</v>
      </c>
      <c r="F171" s="6">
        <f t="shared" si="14"/>
        <v>2022</v>
      </c>
      <c r="G171" s="4" t="str">
        <f t="shared" si="15"/>
        <v>Aug</v>
      </c>
      <c r="H171" s="4" t="str">
        <f t="shared" si="16"/>
        <v>Q3</v>
      </c>
      <c r="I171" s="6">
        <f t="shared" si="17"/>
        <v>366</v>
      </c>
      <c r="J171" s="3">
        <v>4</v>
      </c>
      <c r="K171" s="8">
        <v>46.659999849999998</v>
      </c>
      <c r="L171" s="8">
        <f t="shared" si="18"/>
        <v>11.6649999625</v>
      </c>
      <c r="M171" s="8">
        <v>46.659999849999998</v>
      </c>
      <c r="N171" s="3" t="str">
        <f t="shared" ca="1" si="19"/>
        <v>CHURNED</v>
      </c>
      <c r="O171" s="14" t="str">
        <f t="shared" si="20"/>
        <v>Retained</v>
      </c>
      <c r="P171" s="3" t="s">
        <v>426</v>
      </c>
      <c r="Q171" s="3" t="s">
        <v>317</v>
      </c>
      <c r="R171" s="3" t="s">
        <v>658</v>
      </c>
      <c r="S171" s="3">
        <v>57</v>
      </c>
      <c r="T171" s="3" t="s">
        <v>19</v>
      </c>
      <c r="U171" s="3" t="s">
        <v>659</v>
      </c>
      <c r="V171" s="3">
        <v>35242</v>
      </c>
      <c r="W171" s="3" t="s">
        <v>652</v>
      </c>
      <c r="X171" s="3" t="s">
        <v>425</v>
      </c>
      <c r="Y171" s="3" t="s">
        <v>2049</v>
      </c>
      <c r="Z171" s="3" t="s">
        <v>2053</v>
      </c>
    </row>
    <row r="172" spans="1:26" ht="15" x14ac:dyDescent="0.3">
      <c r="A172" s="3">
        <v>24933</v>
      </c>
      <c r="B172" s="8">
        <v>75</v>
      </c>
      <c r="C172" s="3">
        <v>4</v>
      </c>
      <c r="D172" s="4">
        <v>44696.52144675926</v>
      </c>
      <c r="E172" s="4">
        <v>45061.52144675926</v>
      </c>
      <c r="F172" s="6">
        <f t="shared" si="14"/>
        <v>2023</v>
      </c>
      <c r="G172" s="4" t="str">
        <f t="shared" si="15"/>
        <v>May</v>
      </c>
      <c r="H172" s="4" t="str">
        <f t="shared" si="16"/>
        <v>Q2</v>
      </c>
      <c r="I172" s="6">
        <f t="shared" si="17"/>
        <v>366</v>
      </c>
      <c r="J172" s="3">
        <v>4</v>
      </c>
      <c r="K172" s="8">
        <v>75</v>
      </c>
      <c r="L172" s="8">
        <f t="shared" si="18"/>
        <v>18.75</v>
      </c>
      <c r="M172" s="8">
        <v>75</v>
      </c>
      <c r="N172" s="3" t="str">
        <f t="shared" ca="1" si="19"/>
        <v>CHURNED</v>
      </c>
      <c r="O172" s="14" t="str">
        <f t="shared" si="20"/>
        <v>Retained</v>
      </c>
      <c r="P172" s="3" t="s">
        <v>660</v>
      </c>
      <c r="Q172" s="3" t="s">
        <v>661</v>
      </c>
      <c r="R172" s="3" t="s">
        <v>662</v>
      </c>
      <c r="S172" s="3">
        <v>44</v>
      </c>
      <c r="T172" s="3" t="s">
        <v>11</v>
      </c>
      <c r="U172" s="3" t="s">
        <v>663</v>
      </c>
      <c r="V172" s="3">
        <v>35242</v>
      </c>
      <c r="W172" s="3" t="s">
        <v>652</v>
      </c>
      <c r="X172" s="3" t="s">
        <v>425</v>
      </c>
      <c r="Y172" s="3" t="s">
        <v>2048</v>
      </c>
      <c r="Z172" s="3" t="s">
        <v>2053</v>
      </c>
    </row>
    <row r="173" spans="1:26" ht="15" x14ac:dyDescent="0.3">
      <c r="A173" s="3">
        <v>25022</v>
      </c>
      <c r="B173" s="8">
        <v>161.98999977</v>
      </c>
      <c r="C173" s="3">
        <v>4</v>
      </c>
      <c r="D173" s="4">
        <v>44560.019733796296</v>
      </c>
      <c r="E173" s="4">
        <v>45290.019733796296</v>
      </c>
      <c r="F173" s="6">
        <f t="shared" si="14"/>
        <v>2023</v>
      </c>
      <c r="G173" s="4" t="str">
        <f t="shared" si="15"/>
        <v>Dec</v>
      </c>
      <c r="H173" s="4" t="str">
        <f t="shared" si="16"/>
        <v>Q4</v>
      </c>
      <c r="I173" s="6">
        <f t="shared" si="17"/>
        <v>731</v>
      </c>
      <c r="J173" s="3">
        <v>4</v>
      </c>
      <c r="K173" s="8">
        <v>161.98999977</v>
      </c>
      <c r="L173" s="8">
        <f t="shared" si="18"/>
        <v>40.497499942499999</v>
      </c>
      <c r="M173" s="8">
        <v>161.98999977</v>
      </c>
      <c r="N173" s="3" t="str">
        <f t="shared" ca="1" si="19"/>
        <v>CHURNED</v>
      </c>
      <c r="O173" s="14" t="str">
        <f t="shared" si="20"/>
        <v>Retained</v>
      </c>
      <c r="P173" s="3" t="s">
        <v>223</v>
      </c>
      <c r="Q173" s="3" t="s">
        <v>340</v>
      </c>
      <c r="R173" s="3" t="s">
        <v>664</v>
      </c>
      <c r="S173" s="3">
        <v>34</v>
      </c>
      <c r="T173" s="3" t="s">
        <v>11</v>
      </c>
      <c r="U173" s="3" t="s">
        <v>665</v>
      </c>
      <c r="V173" s="3">
        <v>35242</v>
      </c>
      <c r="W173" s="3" t="s">
        <v>652</v>
      </c>
      <c r="X173" s="3" t="s">
        <v>425</v>
      </c>
      <c r="Y173" s="3" t="s">
        <v>2050</v>
      </c>
      <c r="Z173" s="3" t="s">
        <v>2053</v>
      </c>
    </row>
    <row r="174" spans="1:26" ht="15" x14ac:dyDescent="0.3">
      <c r="A174" s="3">
        <v>25871</v>
      </c>
      <c r="B174" s="8">
        <v>447.99000167999998</v>
      </c>
      <c r="C174" s="3">
        <v>4</v>
      </c>
      <c r="D174" s="4">
        <v>44290.443796296298</v>
      </c>
      <c r="E174" s="4">
        <v>45020.443796296298</v>
      </c>
      <c r="F174" s="6">
        <f t="shared" si="14"/>
        <v>2023</v>
      </c>
      <c r="G174" s="4" t="str">
        <f t="shared" si="15"/>
        <v>Apr</v>
      </c>
      <c r="H174" s="4" t="str">
        <f t="shared" si="16"/>
        <v>Q2</v>
      </c>
      <c r="I174" s="6">
        <f t="shared" si="17"/>
        <v>731</v>
      </c>
      <c r="J174" s="3">
        <v>4</v>
      </c>
      <c r="K174" s="8">
        <v>447.99000167999998</v>
      </c>
      <c r="L174" s="8">
        <f t="shared" si="18"/>
        <v>111.99750041999999</v>
      </c>
      <c r="M174" s="8">
        <v>447.99000167999998</v>
      </c>
      <c r="N174" s="3" t="str">
        <f t="shared" ca="1" si="19"/>
        <v>CHURNED</v>
      </c>
      <c r="O174" s="14" t="str">
        <f t="shared" si="20"/>
        <v>Retained</v>
      </c>
      <c r="P174" s="3" t="s">
        <v>158</v>
      </c>
      <c r="Q174" s="3" t="s">
        <v>666</v>
      </c>
      <c r="R174" s="3" t="s">
        <v>667</v>
      </c>
      <c r="S174" s="3">
        <v>45</v>
      </c>
      <c r="T174" s="3" t="s">
        <v>19</v>
      </c>
      <c r="U174" s="3" t="s">
        <v>668</v>
      </c>
      <c r="V174" s="3">
        <v>35215</v>
      </c>
      <c r="W174" s="3" t="s">
        <v>652</v>
      </c>
      <c r="X174" s="3" t="s">
        <v>425</v>
      </c>
      <c r="Y174" s="3" t="s">
        <v>2048</v>
      </c>
      <c r="Z174" s="3" t="s">
        <v>2053</v>
      </c>
    </row>
    <row r="175" spans="1:26" ht="15" x14ac:dyDescent="0.3">
      <c r="A175" s="3">
        <v>25955</v>
      </c>
      <c r="B175" s="8">
        <v>723.98999786000002</v>
      </c>
      <c r="C175" s="3">
        <v>4</v>
      </c>
      <c r="D175" s="4">
        <v>44619.602164351854</v>
      </c>
      <c r="E175" s="4">
        <v>44984.602164351854</v>
      </c>
      <c r="F175" s="6">
        <f t="shared" si="14"/>
        <v>2023</v>
      </c>
      <c r="G175" s="4" t="str">
        <f t="shared" si="15"/>
        <v>Feb</v>
      </c>
      <c r="H175" s="4" t="str">
        <f t="shared" si="16"/>
        <v>Q1</v>
      </c>
      <c r="I175" s="6">
        <f t="shared" si="17"/>
        <v>366</v>
      </c>
      <c r="J175" s="3">
        <v>4</v>
      </c>
      <c r="K175" s="8">
        <v>723.98999786000002</v>
      </c>
      <c r="L175" s="8">
        <f t="shared" si="18"/>
        <v>180.997499465</v>
      </c>
      <c r="M175" s="8">
        <v>723.98999786000002</v>
      </c>
      <c r="N175" s="3" t="str">
        <f t="shared" ca="1" si="19"/>
        <v>CHURNED</v>
      </c>
      <c r="O175" s="14" t="str">
        <f t="shared" si="20"/>
        <v>Retained</v>
      </c>
      <c r="P175" s="3" t="s">
        <v>572</v>
      </c>
      <c r="Q175" s="3" t="s">
        <v>88</v>
      </c>
      <c r="R175" s="3" t="s">
        <v>669</v>
      </c>
      <c r="S175" s="3">
        <v>28</v>
      </c>
      <c r="T175" s="3" t="s">
        <v>19</v>
      </c>
      <c r="U175" s="3" t="s">
        <v>670</v>
      </c>
      <c r="V175" s="3">
        <v>35758</v>
      </c>
      <c r="W175" s="3" t="s">
        <v>652</v>
      </c>
      <c r="X175" s="3" t="s">
        <v>425</v>
      </c>
      <c r="Y175" s="3" t="s">
        <v>2050</v>
      </c>
      <c r="Z175" s="3" t="s">
        <v>2053</v>
      </c>
    </row>
    <row r="176" spans="1:26" ht="15" x14ac:dyDescent="0.3">
      <c r="A176" s="3">
        <v>26054</v>
      </c>
      <c r="B176" s="8">
        <v>119.98999977</v>
      </c>
      <c r="C176" s="3">
        <v>4</v>
      </c>
      <c r="D176" s="4">
        <v>44506.048657407409</v>
      </c>
      <c r="E176" s="4">
        <v>44871.048657407409</v>
      </c>
      <c r="F176" s="6">
        <f t="shared" si="14"/>
        <v>2022</v>
      </c>
      <c r="G176" s="4" t="str">
        <f t="shared" si="15"/>
        <v>Nov</v>
      </c>
      <c r="H176" s="4" t="str">
        <f t="shared" si="16"/>
        <v>Q4</v>
      </c>
      <c r="I176" s="6">
        <f t="shared" si="17"/>
        <v>366</v>
      </c>
      <c r="J176" s="3">
        <v>4</v>
      </c>
      <c r="K176" s="8">
        <v>119.98999977</v>
      </c>
      <c r="L176" s="8">
        <f t="shared" si="18"/>
        <v>29.997499942499999</v>
      </c>
      <c r="M176" s="8">
        <v>119.98999977</v>
      </c>
      <c r="N176" s="3" t="str">
        <f t="shared" ca="1" si="19"/>
        <v>CHURNED</v>
      </c>
      <c r="O176" s="14" t="str">
        <f t="shared" si="20"/>
        <v>Retained</v>
      </c>
      <c r="P176" s="3" t="s">
        <v>671</v>
      </c>
      <c r="Q176" s="3" t="s">
        <v>672</v>
      </c>
      <c r="R176" s="3" t="s">
        <v>673</v>
      </c>
      <c r="S176" s="3">
        <v>49</v>
      </c>
      <c r="T176" s="3" t="s">
        <v>19</v>
      </c>
      <c r="U176" s="3" t="s">
        <v>674</v>
      </c>
      <c r="V176" s="3">
        <v>35758</v>
      </c>
      <c r="W176" s="3" t="s">
        <v>652</v>
      </c>
      <c r="X176" s="3" t="s">
        <v>425</v>
      </c>
      <c r="Y176" s="3" t="s">
        <v>2049</v>
      </c>
      <c r="Z176" s="3" t="s">
        <v>2053</v>
      </c>
    </row>
    <row r="177" spans="1:26" ht="15" x14ac:dyDescent="0.3">
      <c r="A177" s="3">
        <v>26090</v>
      </c>
      <c r="B177" s="8">
        <v>115</v>
      </c>
      <c r="C177" s="3">
        <v>4</v>
      </c>
      <c r="D177" s="4">
        <v>44315.988877314812</v>
      </c>
      <c r="E177" s="4">
        <v>45045.988877314812</v>
      </c>
      <c r="F177" s="6">
        <f t="shared" si="14"/>
        <v>2023</v>
      </c>
      <c r="G177" s="4" t="str">
        <f t="shared" si="15"/>
        <v>Apr</v>
      </c>
      <c r="H177" s="4" t="str">
        <f t="shared" si="16"/>
        <v>Q2</v>
      </c>
      <c r="I177" s="6">
        <f t="shared" si="17"/>
        <v>731</v>
      </c>
      <c r="J177" s="3">
        <v>4</v>
      </c>
      <c r="K177" s="8">
        <v>115</v>
      </c>
      <c r="L177" s="8">
        <f t="shared" si="18"/>
        <v>28.75</v>
      </c>
      <c r="M177" s="8">
        <v>115</v>
      </c>
      <c r="N177" s="3" t="str">
        <f t="shared" ca="1" si="19"/>
        <v>CHURNED</v>
      </c>
      <c r="O177" s="14" t="str">
        <f t="shared" si="20"/>
        <v>Retained</v>
      </c>
      <c r="P177" s="3" t="s">
        <v>562</v>
      </c>
      <c r="Q177" s="3" t="s">
        <v>254</v>
      </c>
      <c r="R177" s="3" t="s">
        <v>675</v>
      </c>
      <c r="S177" s="3">
        <v>24</v>
      </c>
      <c r="T177" s="3" t="s">
        <v>11</v>
      </c>
      <c r="U177" s="3" t="s">
        <v>676</v>
      </c>
      <c r="V177" s="3">
        <v>35758</v>
      </c>
      <c r="W177" s="3" t="s">
        <v>652</v>
      </c>
      <c r="X177" s="3" t="s">
        <v>425</v>
      </c>
      <c r="Y177" s="3" t="s">
        <v>2051</v>
      </c>
      <c r="Z177" s="3" t="s">
        <v>2054</v>
      </c>
    </row>
    <row r="178" spans="1:26" ht="15" x14ac:dyDescent="0.3">
      <c r="A178" s="3">
        <v>26143</v>
      </c>
      <c r="B178" s="8">
        <v>95</v>
      </c>
      <c r="C178" s="3">
        <v>4</v>
      </c>
      <c r="D178" s="4">
        <v>44252.62400462963</v>
      </c>
      <c r="E178" s="4">
        <v>44617.62400462963</v>
      </c>
      <c r="F178" s="6">
        <f t="shared" si="14"/>
        <v>2022</v>
      </c>
      <c r="G178" s="4" t="str">
        <f t="shared" si="15"/>
        <v>Feb</v>
      </c>
      <c r="H178" s="4" t="str">
        <f t="shared" si="16"/>
        <v>Q1</v>
      </c>
      <c r="I178" s="6">
        <f t="shared" si="17"/>
        <v>366</v>
      </c>
      <c r="J178" s="3">
        <v>4</v>
      </c>
      <c r="K178" s="8">
        <v>95</v>
      </c>
      <c r="L178" s="8">
        <f t="shared" si="18"/>
        <v>23.75</v>
      </c>
      <c r="M178" s="8">
        <v>95</v>
      </c>
      <c r="N178" s="3" t="str">
        <f t="shared" ca="1" si="19"/>
        <v>CHURNED</v>
      </c>
      <c r="O178" s="14" t="str">
        <f t="shared" si="20"/>
        <v>Retained</v>
      </c>
      <c r="P178" s="3" t="s">
        <v>677</v>
      </c>
      <c r="Q178" s="3" t="s">
        <v>678</v>
      </c>
      <c r="R178" s="3" t="s">
        <v>679</v>
      </c>
      <c r="S178" s="3">
        <v>64</v>
      </c>
      <c r="T178" s="3" t="s">
        <v>11</v>
      </c>
      <c r="U178" s="3" t="s">
        <v>680</v>
      </c>
      <c r="V178" s="3">
        <v>35758</v>
      </c>
      <c r="W178" s="3" t="s">
        <v>652</v>
      </c>
      <c r="X178" s="3" t="s">
        <v>425</v>
      </c>
      <c r="Y178" s="3" t="s">
        <v>2050</v>
      </c>
      <c r="Z178" s="3" t="s">
        <v>2053</v>
      </c>
    </row>
    <row r="179" spans="1:26" ht="15" x14ac:dyDescent="0.3">
      <c r="A179" s="3">
        <v>26489</v>
      </c>
      <c r="B179" s="8">
        <v>38</v>
      </c>
      <c r="C179" s="3">
        <v>2</v>
      </c>
      <c r="D179" s="4">
        <v>44463.136145833334</v>
      </c>
      <c r="E179" s="4">
        <v>45193.136145833334</v>
      </c>
      <c r="F179" s="6">
        <f t="shared" si="14"/>
        <v>2023</v>
      </c>
      <c r="G179" s="4" t="str">
        <f t="shared" si="15"/>
        <v>Sep</v>
      </c>
      <c r="H179" s="4" t="str">
        <f t="shared" si="16"/>
        <v>Q3</v>
      </c>
      <c r="I179" s="6">
        <f t="shared" si="17"/>
        <v>731</v>
      </c>
      <c r="J179" s="3">
        <v>2</v>
      </c>
      <c r="K179" s="8">
        <v>38</v>
      </c>
      <c r="L179" s="8">
        <f t="shared" si="18"/>
        <v>19</v>
      </c>
      <c r="M179" s="8">
        <v>38</v>
      </c>
      <c r="N179" s="3" t="str">
        <f t="shared" ca="1" si="19"/>
        <v>CHURNED</v>
      </c>
      <c r="O179" s="14" t="str">
        <f t="shared" si="20"/>
        <v>Retained</v>
      </c>
      <c r="P179" s="3" t="s">
        <v>681</v>
      </c>
      <c r="Q179" s="3" t="s">
        <v>682</v>
      </c>
      <c r="R179" s="3" t="s">
        <v>683</v>
      </c>
      <c r="S179" s="3">
        <v>38</v>
      </c>
      <c r="T179" s="3" t="s">
        <v>19</v>
      </c>
      <c r="U179" s="3" t="s">
        <v>684</v>
      </c>
      <c r="V179" s="3">
        <v>35758</v>
      </c>
      <c r="W179" s="3" t="s">
        <v>652</v>
      </c>
      <c r="X179" s="3" t="s">
        <v>425</v>
      </c>
      <c r="Y179" s="3" t="s">
        <v>2052</v>
      </c>
      <c r="Z179" s="3" t="s">
        <v>2067</v>
      </c>
    </row>
    <row r="180" spans="1:26" ht="15" x14ac:dyDescent="0.3">
      <c r="A180" s="3">
        <v>26579</v>
      </c>
      <c r="B180" s="8">
        <v>26</v>
      </c>
      <c r="C180" s="3">
        <v>3</v>
      </c>
      <c r="D180" s="4">
        <v>44836.993055555555</v>
      </c>
      <c r="E180" s="4">
        <v>44836.993055555555</v>
      </c>
      <c r="F180" s="6">
        <f t="shared" si="14"/>
        <v>2022</v>
      </c>
      <c r="G180" s="4" t="str">
        <f t="shared" si="15"/>
        <v>Oct</v>
      </c>
      <c r="H180" s="4" t="str">
        <f t="shared" si="16"/>
        <v>Q4</v>
      </c>
      <c r="I180" s="6">
        <f t="shared" si="17"/>
        <v>0</v>
      </c>
      <c r="J180" s="3">
        <v>3</v>
      </c>
      <c r="K180" s="8">
        <v>26</v>
      </c>
      <c r="L180" s="8">
        <f t="shared" si="18"/>
        <v>8.6666666666666661</v>
      </c>
      <c r="M180" s="8">
        <v>26</v>
      </c>
      <c r="N180" s="3" t="str">
        <f t="shared" ca="1" si="19"/>
        <v>CHURNED</v>
      </c>
      <c r="O180" s="14" t="str">
        <f t="shared" si="20"/>
        <v>Not Retained</v>
      </c>
      <c r="P180" s="3" t="s">
        <v>215</v>
      </c>
      <c r="Q180" s="3" t="s">
        <v>685</v>
      </c>
      <c r="R180" s="3" t="s">
        <v>686</v>
      </c>
      <c r="S180" s="3">
        <v>56</v>
      </c>
      <c r="T180" s="3" t="s">
        <v>19</v>
      </c>
      <c r="U180" s="3" t="s">
        <v>687</v>
      </c>
      <c r="V180" s="3">
        <v>35749</v>
      </c>
      <c r="W180" s="3" t="s">
        <v>652</v>
      </c>
      <c r="X180" s="3" t="s">
        <v>425</v>
      </c>
      <c r="Y180" s="3" t="s">
        <v>2048</v>
      </c>
      <c r="Z180" s="3" t="s">
        <v>2070</v>
      </c>
    </row>
    <row r="181" spans="1:26" ht="15" x14ac:dyDescent="0.3">
      <c r="A181" s="3">
        <v>26761</v>
      </c>
      <c r="B181" s="8">
        <v>55</v>
      </c>
      <c r="C181" s="3">
        <v>4</v>
      </c>
      <c r="D181" s="4">
        <v>44444.27207175926</v>
      </c>
      <c r="E181" s="4">
        <v>45174.27207175926</v>
      </c>
      <c r="F181" s="6">
        <f t="shared" si="14"/>
        <v>2023</v>
      </c>
      <c r="G181" s="4" t="str">
        <f t="shared" si="15"/>
        <v>Sep</v>
      </c>
      <c r="H181" s="4" t="str">
        <f t="shared" si="16"/>
        <v>Q3</v>
      </c>
      <c r="I181" s="6">
        <f t="shared" si="17"/>
        <v>731</v>
      </c>
      <c r="J181" s="3">
        <v>4</v>
      </c>
      <c r="K181" s="8">
        <v>55</v>
      </c>
      <c r="L181" s="8">
        <f t="shared" si="18"/>
        <v>13.75</v>
      </c>
      <c r="M181" s="8">
        <v>55</v>
      </c>
      <c r="N181" s="3" t="str">
        <f t="shared" ca="1" si="19"/>
        <v>CHURNED</v>
      </c>
      <c r="O181" s="14" t="str">
        <f t="shared" si="20"/>
        <v>Retained</v>
      </c>
      <c r="P181" s="3" t="s">
        <v>688</v>
      </c>
      <c r="Q181" s="3" t="s">
        <v>672</v>
      </c>
      <c r="R181" s="3" t="s">
        <v>689</v>
      </c>
      <c r="S181" s="3">
        <v>55</v>
      </c>
      <c r="T181" s="3" t="s">
        <v>19</v>
      </c>
      <c r="U181" s="3" t="s">
        <v>690</v>
      </c>
      <c r="V181" s="3">
        <v>35749</v>
      </c>
      <c r="W181" s="3" t="s">
        <v>652</v>
      </c>
      <c r="X181" s="3" t="s">
        <v>425</v>
      </c>
      <c r="Y181" s="3" t="s">
        <v>2052</v>
      </c>
      <c r="Z181" s="3" t="s">
        <v>2061</v>
      </c>
    </row>
    <row r="182" spans="1:26" ht="15" x14ac:dyDescent="0.3">
      <c r="A182" s="3">
        <v>26884</v>
      </c>
      <c r="B182" s="8">
        <v>29.479999540000001</v>
      </c>
      <c r="C182" s="3">
        <v>5</v>
      </c>
      <c r="D182" s="4">
        <v>44446.291770833333</v>
      </c>
      <c r="E182" s="4">
        <v>45176.291770833333</v>
      </c>
      <c r="F182" s="6">
        <f t="shared" si="14"/>
        <v>2023</v>
      </c>
      <c r="G182" s="4" t="str">
        <f t="shared" si="15"/>
        <v>Sep</v>
      </c>
      <c r="H182" s="4" t="str">
        <f t="shared" si="16"/>
        <v>Q3</v>
      </c>
      <c r="I182" s="6">
        <f t="shared" si="17"/>
        <v>731</v>
      </c>
      <c r="J182" s="3">
        <v>5</v>
      </c>
      <c r="K182" s="8">
        <v>29.479999540000001</v>
      </c>
      <c r="L182" s="8">
        <f t="shared" si="18"/>
        <v>5.8959999080000003</v>
      </c>
      <c r="M182" s="8">
        <v>29.479999540000001</v>
      </c>
      <c r="N182" s="3" t="str">
        <f t="shared" ca="1" si="19"/>
        <v>CHURNED</v>
      </c>
      <c r="O182" s="14" t="str">
        <f t="shared" si="20"/>
        <v>Retained</v>
      </c>
      <c r="P182" s="3" t="s">
        <v>381</v>
      </c>
      <c r="Q182" s="3" t="s">
        <v>691</v>
      </c>
      <c r="R182" s="3" t="s">
        <v>692</v>
      </c>
      <c r="S182" s="3">
        <v>18</v>
      </c>
      <c r="T182" s="3" t="s">
        <v>11</v>
      </c>
      <c r="U182" s="3" t="s">
        <v>693</v>
      </c>
      <c r="V182" s="3">
        <v>35749</v>
      </c>
      <c r="W182" s="3" t="s">
        <v>652</v>
      </c>
      <c r="X182" s="3" t="s">
        <v>425</v>
      </c>
      <c r="Y182" s="3" t="s">
        <v>2051</v>
      </c>
      <c r="Z182" s="3" t="s">
        <v>2071</v>
      </c>
    </row>
    <row r="183" spans="1:26" ht="15" x14ac:dyDescent="0.3">
      <c r="A183" s="3">
        <v>27007</v>
      </c>
      <c r="B183" s="8">
        <v>39.450000760000002</v>
      </c>
      <c r="C183" s="3">
        <v>9</v>
      </c>
      <c r="D183" s="4">
        <v>44432.986932870372</v>
      </c>
      <c r="E183" s="4">
        <v>45162.986932870372</v>
      </c>
      <c r="F183" s="6">
        <f t="shared" si="14"/>
        <v>2023</v>
      </c>
      <c r="G183" s="4" t="str">
        <f t="shared" si="15"/>
        <v>Aug</v>
      </c>
      <c r="H183" s="4" t="str">
        <f t="shared" si="16"/>
        <v>Q3</v>
      </c>
      <c r="I183" s="6">
        <f t="shared" si="17"/>
        <v>731</v>
      </c>
      <c r="J183" s="3">
        <v>9</v>
      </c>
      <c r="K183" s="8">
        <v>39.450000760000002</v>
      </c>
      <c r="L183" s="8">
        <f t="shared" si="18"/>
        <v>4.3833334177777781</v>
      </c>
      <c r="M183" s="8">
        <v>39.450000760000002</v>
      </c>
      <c r="N183" s="3" t="str">
        <f t="shared" ca="1" si="19"/>
        <v>CHURNED</v>
      </c>
      <c r="O183" s="14" t="str">
        <f t="shared" si="20"/>
        <v>Retained</v>
      </c>
      <c r="P183" s="3" t="s">
        <v>694</v>
      </c>
      <c r="Q183" s="3" t="s">
        <v>695</v>
      </c>
      <c r="R183" s="3" t="s">
        <v>696</v>
      </c>
      <c r="S183" s="3">
        <v>41</v>
      </c>
      <c r="T183" s="3" t="s">
        <v>19</v>
      </c>
      <c r="U183" s="3" t="s">
        <v>697</v>
      </c>
      <c r="V183" s="3">
        <v>35124</v>
      </c>
      <c r="W183" s="3" t="s">
        <v>652</v>
      </c>
      <c r="X183" s="3" t="s">
        <v>425</v>
      </c>
      <c r="Y183" s="3" t="s">
        <v>2052</v>
      </c>
      <c r="Z183" s="3" t="s">
        <v>2071</v>
      </c>
    </row>
    <row r="184" spans="1:26" ht="15" x14ac:dyDescent="0.3">
      <c r="A184" s="3">
        <v>27055</v>
      </c>
      <c r="B184" s="8">
        <v>43.990001679999999</v>
      </c>
      <c r="C184" s="3">
        <v>5</v>
      </c>
      <c r="D184" s="4">
        <v>44696.543391203704</v>
      </c>
      <c r="E184" s="4">
        <v>44696.543391203704</v>
      </c>
      <c r="F184" s="6">
        <f t="shared" si="14"/>
        <v>2022</v>
      </c>
      <c r="G184" s="4" t="str">
        <f t="shared" si="15"/>
        <v>May</v>
      </c>
      <c r="H184" s="4" t="str">
        <f t="shared" si="16"/>
        <v>Q2</v>
      </c>
      <c r="I184" s="6">
        <f t="shared" si="17"/>
        <v>0</v>
      </c>
      <c r="J184" s="3">
        <v>5</v>
      </c>
      <c r="K184" s="8">
        <v>43.990001679999999</v>
      </c>
      <c r="L184" s="8">
        <f t="shared" si="18"/>
        <v>8.7980003359999994</v>
      </c>
      <c r="M184" s="8">
        <v>43.990001679999999</v>
      </c>
      <c r="N184" s="3" t="str">
        <f t="shared" ca="1" si="19"/>
        <v>CHURNED</v>
      </c>
      <c r="O184" s="14" t="str">
        <f t="shared" si="20"/>
        <v>Not Retained</v>
      </c>
      <c r="P184" s="3" t="s">
        <v>698</v>
      </c>
      <c r="Q184" s="3" t="s">
        <v>699</v>
      </c>
      <c r="R184" s="3" t="s">
        <v>700</v>
      </c>
      <c r="S184" s="3">
        <v>58</v>
      </c>
      <c r="T184" s="3" t="s">
        <v>19</v>
      </c>
      <c r="U184" s="3" t="s">
        <v>701</v>
      </c>
      <c r="V184" s="3">
        <v>35124</v>
      </c>
      <c r="W184" s="3" t="s">
        <v>652</v>
      </c>
      <c r="X184" s="3" t="s">
        <v>425</v>
      </c>
      <c r="Y184" s="3" t="s">
        <v>2050</v>
      </c>
      <c r="Z184" s="3" t="s">
        <v>2072</v>
      </c>
    </row>
    <row r="185" spans="1:26" ht="15" x14ac:dyDescent="0.3">
      <c r="A185" s="3">
        <v>27204</v>
      </c>
      <c r="B185" s="8">
        <v>825</v>
      </c>
      <c r="C185" s="3">
        <v>5</v>
      </c>
      <c r="D185" s="4">
        <v>45306.646956018521</v>
      </c>
      <c r="E185" s="4">
        <v>45550.646956018521</v>
      </c>
      <c r="F185" s="6">
        <f t="shared" si="14"/>
        <v>2024</v>
      </c>
      <c r="G185" s="4" t="str">
        <f t="shared" si="15"/>
        <v>Sep</v>
      </c>
      <c r="H185" s="4" t="str">
        <f t="shared" si="16"/>
        <v>Q3</v>
      </c>
      <c r="I185" s="6">
        <f t="shared" si="17"/>
        <v>245</v>
      </c>
      <c r="J185" s="3">
        <v>5</v>
      </c>
      <c r="K185" s="8">
        <v>825</v>
      </c>
      <c r="L185" s="8">
        <f t="shared" si="18"/>
        <v>165</v>
      </c>
      <c r="M185" s="8">
        <v>825</v>
      </c>
      <c r="N185" s="3" t="str">
        <f t="shared" ca="1" si="19"/>
        <v>ACTIVE</v>
      </c>
      <c r="O185" s="14" t="str">
        <f t="shared" si="20"/>
        <v>Retained</v>
      </c>
      <c r="P185" s="3" t="s">
        <v>99</v>
      </c>
      <c r="Q185" s="3" t="s">
        <v>702</v>
      </c>
      <c r="R185" s="3" t="s">
        <v>703</v>
      </c>
      <c r="S185" s="3">
        <v>37</v>
      </c>
      <c r="T185" s="3" t="s">
        <v>11</v>
      </c>
      <c r="U185" s="3" t="s">
        <v>704</v>
      </c>
      <c r="V185" s="3">
        <v>35216</v>
      </c>
      <c r="W185" s="3" t="s">
        <v>652</v>
      </c>
      <c r="X185" s="3" t="s">
        <v>425</v>
      </c>
      <c r="Y185" s="3" t="s">
        <v>2048</v>
      </c>
      <c r="Z185" s="3" t="s">
        <v>2072</v>
      </c>
    </row>
    <row r="186" spans="1:26" ht="15" x14ac:dyDescent="0.3">
      <c r="A186" s="3">
        <v>27242</v>
      </c>
      <c r="B186" s="8">
        <v>49.990001679999999</v>
      </c>
      <c r="C186" s="3">
        <v>4</v>
      </c>
      <c r="D186" s="4">
        <v>44682.215300925927</v>
      </c>
      <c r="E186" s="4">
        <v>45413.215300925927</v>
      </c>
      <c r="F186" s="6">
        <f t="shared" si="14"/>
        <v>2024</v>
      </c>
      <c r="G186" s="4" t="str">
        <f t="shared" si="15"/>
        <v>May</v>
      </c>
      <c r="H186" s="4" t="str">
        <f t="shared" si="16"/>
        <v>Q2</v>
      </c>
      <c r="I186" s="6">
        <f t="shared" si="17"/>
        <v>732</v>
      </c>
      <c r="J186" s="3">
        <v>4</v>
      </c>
      <c r="K186" s="8">
        <v>49.990001679999999</v>
      </c>
      <c r="L186" s="8">
        <f t="shared" si="18"/>
        <v>12.49750042</v>
      </c>
      <c r="M186" s="8">
        <v>49.990001679999999</v>
      </c>
      <c r="N186" s="3" t="str">
        <f t="shared" ca="1" si="19"/>
        <v>ACTIVE</v>
      </c>
      <c r="O186" s="14" t="str">
        <f t="shared" si="20"/>
        <v>Retained</v>
      </c>
      <c r="P186" s="3" t="s">
        <v>705</v>
      </c>
      <c r="Q186" s="3" t="s">
        <v>706</v>
      </c>
      <c r="R186" s="3" t="s">
        <v>707</v>
      </c>
      <c r="S186" s="3">
        <v>43</v>
      </c>
      <c r="T186" s="3" t="s">
        <v>19</v>
      </c>
      <c r="U186" s="3" t="s">
        <v>708</v>
      </c>
      <c r="V186" s="3">
        <v>35216</v>
      </c>
      <c r="W186" s="3" t="s">
        <v>652</v>
      </c>
      <c r="X186" s="3" t="s">
        <v>425</v>
      </c>
      <c r="Y186" s="3" t="s">
        <v>2052</v>
      </c>
      <c r="Z186" s="3" t="s">
        <v>2072</v>
      </c>
    </row>
    <row r="187" spans="1:26" ht="15" x14ac:dyDescent="0.3">
      <c r="A187" s="3">
        <v>27309</v>
      </c>
      <c r="B187" s="8">
        <v>45</v>
      </c>
      <c r="C187" s="3">
        <v>3</v>
      </c>
      <c r="D187" s="4">
        <v>44302.290555555555</v>
      </c>
      <c r="E187" s="4">
        <v>45032.290555555555</v>
      </c>
      <c r="F187" s="6">
        <f t="shared" si="14"/>
        <v>2023</v>
      </c>
      <c r="G187" s="4" t="str">
        <f t="shared" si="15"/>
        <v>Apr</v>
      </c>
      <c r="H187" s="4" t="str">
        <f t="shared" si="16"/>
        <v>Q2</v>
      </c>
      <c r="I187" s="6">
        <f t="shared" si="17"/>
        <v>731</v>
      </c>
      <c r="J187" s="3">
        <v>3</v>
      </c>
      <c r="K187" s="8">
        <v>45</v>
      </c>
      <c r="L187" s="8">
        <f t="shared" si="18"/>
        <v>15</v>
      </c>
      <c r="M187" s="8">
        <v>45</v>
      </c>
      <c r="N187" s="3" t="str">
        <f t="shared" ca="1" si="19"/>
        <v>CHURNED</v>
      </c>
      <c r="O187" s="14" t="str">
        <f t="shared" si="20"/>
        <v>Retained</v>
      </c>
      <c r="P187" s="3" t="s">
        <v>158</v>
      </c>
      <c r="Q187" s="3" t="s">
        <v>709</v>
      </c>
      <c r="R187" s="3" t="s">
        <v>710</v>
      </c>
      <c r="S187" s="3">
        <v>63</v>
      </c>
      <c r="T187" s="3" t="s">
        <v>19</v>
      </c>
      <c r="U187" s="3" t="s">
        <v>711</v>
      </c>
      <c r="V187" s="3">
        <v>35007</v>
      </c>
      <c r="W187" s="3" t="s">
        <v>652</v>
      </c>
      <c r="X187" s="3" t="s">
        <v>425</v>
      </c>
      <c r="Y187" s="3" t="s">
        <v>2051</v>
      </c>
      <c r="Z187" s="3" t="s">
        <v>2054</v>
      </c>
    </row>
    <row r="188" spans="1:26" ht="15" x14ac:dyDescent="0.3">
      <c r="A188" s="3">
        <v>27491</v>
      </c>
      <c r="B188" s="8">
        <v>26</v>
      </c>
      <c r="C188" s="3">
        <v>2</v>
      </c>
      <c r="D188" s="4">
        <v>44469.006828703707</v>
      </c>
      <c r="E188" s="4">
        <v>45199.006828703707</v>
      </c>
      <c r="F188" s="6">
        <f t="shared" si="14"/>
        <v>2023</v>
      </c>
      <c r="G188" s="4" t="str">
        <f t="shared" si="15"/>
        <v>Sep</v>
      </c>
      <c r="H188" s="4" t="str">
        <f t="shared" si="16"/>
        <v>Q3</v>
      </c>
      <c r="I188" s="6">
        <f t="shared" si="17"/>
        <v>731</v>
      </c>
      <c r="J188" s="3">
        <v>2</v>
      </c>
      <c r="K188" s="8">
        <v>26</v>
      </c>
      <c r="L188" s="8">
        <f t="shared" si="18"/>
        <v>13</v>
      </c>
      <c r="M188" s="8">
        <v>26</v>
      </c>
      <c r="N188" s="3" t="str">
        <f t="shared" ca="1" si="19"/>
        <v>CHURNED</v>
      </c>
      <c r="O188" s="14" t="str">
        <f t="shared" si="20"/>
        <v>Retained</v>
      </c>
      <c r="P188" s="3" t="s">
        <v>712</v>
      </c>
      <c r="Q188" s="3" t="s">
        <v>713</v>
      </c>
      <c r="R188" s="3" t="s">
        <v>714</v>
      </c>
      <c r="S188" s="3">
        <v>60</v>
      </c>
      <c r="T188" s="3" t="s">
        <v>11</v>
      </c>
      <c r="U188" s="3" t="s">
        <v>715</v>
      </c>
      <c r="V188" s="3">
        <v>35007</v>
      </c>
      <c r="W188" s="3" t="s">
        <v>652</v>
      </c>
      <c r="X188" s="3" t="s">
        <v>425</v>
      </c>
      <c r="Y188" s="3" t="s">
        <v>2049</v>
      </c>
      <c r="Z188" s="3" t="s">
        <v>2073</v>
      </c>
    </row>
    <row r="189" spans="1:26" ht="15" x14ac:dyDescent="0.3">
      <c r="A189" s="3">
        <v>27655</v>
      </c>
      <c r="B189" s="8">
        <v>59.950000760000002</v>
      </c>
      <c r="C189" s="3">
        <v>3</v>
      </c>
      <c r="D189" s="4">
        <v>44516.019270833334</v>
      </c>
      <c r="E189" s="4">
        <v>45246.019270833334</v>
      </c>
      <c r="F189" s="6">
        <f t="shared" si="14"/>
        <v>2023</v>
      </c>
      <c r="G189" s="4" t="str">
        <f t="shared" si="15"/>
        <v>Nov</v>
      </c>
      <c r="H189" s="4" t="str">
        <f t="shared" si="16"/>
        <v>Q4</v>
      </c>
      <c r="I189" s="6">
        <f t="shared" si="17"/>
        <v>731</v>
      </c>
      <c r="J189" s="3">
        <v>3</v>
      </c>
      <c r="K189" s="8">
        <v>59.950000760000002</v>
      </c>
      <c r="L189" s="8">
        <f t="shared" si="18"/>
        <v>19.983333586666667</v>
      </c>
      <c r="M189" s="8">
        <v>59.950000760000002</v>
      </c>
      <c r="N189" s="3" t="str">
        <f t="shared" ca="1" si="19"/>
        <v>CHURNED</v>
      </c>
      <c r="O189" s="14" t="str">
        <f t="shared" si="20"/>
        <v>Retained</v>
      </c>
      <c r="P189" s="3" t="s">
        <v>381</v>
      </c>
      <c r="Q189" s="3" t="s">
        <v>340</v>
      </c>
      <c r="R189" s="3" t="s">
        <v>716</v>
      </c>
      <c r="S189" s="3">
        <v>46</v>
      </c>
      <c r="T189" s="3" t="s">
        <v>11</v>
      </c>
      <c r="U189" s="3" t="s">
        <v>717</v>
      </c>
      <c r="V189" s="3">
        <v>35007</v>
      </c>
      <c r="W189" s="3" t="s">
        <v>652</v>
      </c>
      <c r="X189" s="3" t="s">
        <v>425</v>
      </c>
      <c r="Y189" s="3" t="s">
        <v>2048</v>
      </c>
      <c r="Z189" s="3" t="s">
        <v>2073</v>
      </c>
    </row>
    <row r="190" spans="1:26" ht="15" x14ac:dyDescent="0.3">
      <c r="A190" s="3">
        <v>27660</v>
      </c>
      <c r="B190" s="8">
        <v>95</v>
      </c>
      <c r="C190" s="3">
        <v>4</v>
      </c>
      <c r="D190" s="4">
        <v>44540.589270833334</v>
      </c>
      <c r="E190" s="4">
        <v>45270.589270833334</v>
      </c>
      <c r="F190" s="6">
        <f t="shared" si="14"/>
        <v>2023</v>
      </c>
      <c r="G190" s="4" t="str">
        <f t="shared" si="15"/>
        <v>Dec</v>
      </c>
      <c r="H190" s="4" t="str">
        <f t="shared" si="16"/>
        <v>Q4</v>
      </c>
      <c r="I190" s="6">
        <f t="shared" si="17"/>
        <v>731</v>
      </c>
      <c r="J190" s="3">
        <v>4</v>
      </c>
      <c r="K190" s="8">
        <v>95</v>
      </c>
      <c r="L190" s="8">
        <f t="shared" si="18"/>
        <v>23.75</v>
      </c>
      <c r="M190" s="8">
        <v>95</v>
      </c>
      <c r="N190" s="3" t="str">
        <f t="shared" ca="1" si="19"/>
        <v>CHURNED</v>
      </c>
      <c r="O190" s="14" t="str">
        <f t="shared" si="20"/>
        <v>Retained</v>
      </c>
      <c r="P190" s="3" t="s">
        <v>718</v>
      </c>
      <c r="Q190" s="3" t="s">
        <v>202</v>
      </c>
      <c r="R190" s="3" t="s">
        <v>719</v>
      </c>
      <c r="S190" s="3">
        <v>37</v>
      </c>
      <c r="T190" s="3" t="s">
        <v>19</v>
      </c>
      <c r="U190" s="3" t="s">
        <v>720</v>
      </c>
      <c r="V190" s="3">
        <v>35007</v>
      </c>
      <c r="W190" s="3" t="s">
        <v>652</v>
      </c>
      <c r="X190" s="3" t="s">
        <v>425</v>
      </c>
      <c r="Y190" s="3" t="s">
        <v>2052</v>
      </c>
      <c r="Z190" s="3" t="s">
        <v>2070</v>
      </c>
    </row>
    <row r="191" spans="1:26" ht="15" x14ac:dyDescent="0.3">
      <c r="A191" s="3">
        <v>27677</v>
      </c>
      <c r="B191" s="8">
        <v>60</v>
      </c>
      <c r="C191" s="3">
        <v>7</v>
      </c>
      <c r="D191" s="4">
        <v>44655.654236111113</v>
      </c>
      <c r="E191" s="4">
        <v>44655.654236111113</v>
      </c>
      <c r="F191" s="6">
        <f t="shared" si="14"/>
        <v>2022</v>
      </c>
      <c r="G191" s="4" t="str">
        <f t="shared" si="15"/>
        <v>Apr</v>
      </c>
      <c r="H191" s="4" t="str">
        <f t="shared" si="16"/>
        <v>Q2</v>
      </c>
      <c r="I191" s="6">
        <f t="shared" si="17"/>
        <v>0</v>
      </c>
      <c r="J191" s="3">
        <v>7</v>
      </c>
      <c r="K191" s="8">
        <v>60</v>
      </c>
      <c r="L191" s="8">
        <f t="shared" si="18"/>
        <v>8.5714285714285712</v>
      </c>
      <c r="M191" s="8">
        <v>60</v>
      </c>
      <c r="N191" s="3" t="str">
        <f t="shared" ca="1" si="19"/>
        <v>CHURNED</v>
      </c>
      <c r="O191" s="14" t="str">
        <f t="shared" si="20"/>
        <v>Not Retained</v>
      </c>
      <c r="P191" s="3" t="s">
        <v>447</v>
      </c>
      <c r="Q191" s="3" t="s">
        <v>322</v>
      </c>
      <c r="R191" s="3" t="s">
        <v>721</v>
      </c>
      <c r="S191" s="3">
        <v>37</v>
      </c>
      <c r="T191" s="3" t="s">
        <v>19</v>
      </c>
      <c r="U191" s="3" t="s">
        <v>722</v>
      </c>
      <c r="V191" s="3">
        <v>35209</v>
      </c>
      <c r="W191" s="3" t="s">
        <v>652</v>
      </c>
      <c r="X191" s="3" t="s">
        <v>425</v>
      </c>
      <c r="Y191" s="3" t="s">
        <v>2048</v>
      </c>
      <c r="Z191" s="3" t="s">
        <v>2059</v>
      </c>
    </row>
    <row r="192" spans="1:26" ht="15" x14ac:dyDescent="0.3">
      <c r="A192" s="3">
        <v>28051</v>
      </c>
      <c r="B192" s="8">
        <v>81.269996640000002</v>
      </c>
      <c r="C192" s="3">
        <v>6</v>
      </c>
      <c r="D192" s="4">
        <v>44305.948888888888</v>
      </c>
      <c r="E192" s="4">
        <v>45401.948888888888</v>
      </c>
      <c r="F192" s="6">
        <f t="shared" si="14"/>
        <v>2024</v>
      </c>
      <c r="G192" s="4" t="str">
        <f t="shared" si="15"/>
        <v>Apr</v>
      </c>
      <c r="H192" s="4" t="str">
        <f t="shared" si="16"/>
        <v>Q2</v>
      </c>
      <c r="I192" s="6">
        <f t="shared" si="17"/>
        <v>1097</v>
      </c>
      <c r="J192" s="3">
        <v>6</v>
      </c>
      <c r="K192" s="8">
        <v>81.269996640000002</v>
      </c>
      <c r="L192" s="8">
        <f t="shared" si="18"/>
        <v>13.54499944</v>
      </c>
      <c r="M192" s="8">
        <v>81.269996640000002</v>
      </c>
      <c r="N192" s="3" t="str">
        <f t="shared" ca="1" si="19"/>
        <v>ACTIVE</v>
      </c>
      <c r="O192" s="14" t="str">
        <f t="shared" si="20"/>
        <v>Retained</v>
      </c>
      <c r="P192" s="3" t="s">
        <v>723</v>
      </c>
      <c r="Q192" s="3" t="s">
        <v>112</v>
      </c>
      <c r="R192" s="3" t="s">
        <v>724</v>
      </c>
      <c r="S192" s="3">
        <v>20</v>
      </c>
      <c r="T192" s="3" t="s">
        <v>11</v>
      </c>
      <c r="U192" s="3" t="s">
        <v>725</v>
      </c>
      <c r="V192" s="3">
        <v>35209</v>
      </c>
      <c r="W192" s="3" t="s">
        <v>652</v>
      </c>
      <c r="X192" s="3" t="s">
        <v>425</v>
      </c>
      <c r="Y192" s="3" t="s">
        <v>2051</v>
      </c>
      <c r="Z192" s="3" t="s">
        <v>2060</v>
      </c>
    </row>
    <row r="193" spans="1:26" ht="15" x14ac:dyDescent="0.3">
      <c r="A193" s="3">
        <v>28108</v>
      </c>
      <c r="B193" s="8">
        <v>20.870000839999999</v>
      </c>
      <c r="C193" s="3">
        <v>7</v>
      </c>
      <c r="D193" s="4">
        <v>44210.132615740738</v>
      </c>
      <c r="E193" s="4">
        <v>45305.132615740738</v>
      </c>
      <c r="F193" s="6">
        <f t="shared" si="14"/>
        <v>2024</v>
      </c>
      <c r="G193" s="4" t="str">
        <f t="shared" si="15"/>
        <v>Jan</v>
      </c>
      <c r="H193" s="4" t="str">
        <f t="shared" si="16"/>
        <v>Q1</v>
      </c>
      <c r="I193" s="6">
        <f t="shared" si="17"/>
        <v>1096</v>
      </c>
      <c r="J193" s="3">
        <v>7</v>
      </c>
      <c r="K193" s="8">
        <v>20.870000839999999</v>
      </c>
      <c r="L193" s="8">
        <f t="shared" si="18"/>
        <v>2.9814286914285715</v>
      </c>
      <c r="M193" s="8">
        <v>20.870000839999999</v>
      </c>
      <c r="N193" s="3" t="str">
        <f t="shared" ca="1" si="19"/>
        <v>CHURNED</v>
      </c>
      <c r="O193" s="14" t="str">
        <f t="shared" si="20"/>
        <v>Retained</v>
      </c>
      <c r="P193" s="3" t="s">
        <v>354</v>
      </c>
      <c r="Q193" s="3" t="s">
        <v>726</v>
      </c>
      <c r="R193" s="3" t="s">
        <v>727</v>
      </c>
      <c r="S193" s="3">
        <v>67</v>
      </c>
      <c r="T193" s="3" t="s">
        <v>19</v>
      </c>
      <c r="U193" s="3" t="s">
        <v>728</v>
      </c>
      <c r="V193" s="3">
        <v>35209</v>
      </c>
      <c r="W193" s="3" t="s">
        <v>652</v>
      </c>
      <c r="X193" s="3" t="s">
        <v>425</v>
      </c>
      <c r="Y193" s="3" t="s">
        <v>2050</v>
      </c>
      <c r="Z193" s="3" t="s">
        <v>2062</v>
      </c>
    </row>
    <row r="194" spans="1:26" ht="15" x14ac:dyDescent="0.3">
      <c r="A194" s="3">
        <v>28186</v>
      </c>
      <c r="B194" s="8">
        <v>60</v>
      </c>
      <c r="C194" s="3">
        <v>3</v>
      </c>
      <c r="D194" s="4">
        <v>44558.771840277775</v>
      </c>
      <c r="E194" s="4">
        <v>45288.771840277775</v>
      </c>
      <c r="F194" s="6">
        <f t="shared" si="14"/>
        <v>2023</v>
      </c>
      <c r="G194" s="4" t="str">
        <f t="shared" si="15"/>
        <v>Dec</v>
      </c>
      <c r="H194" s="4" t="str">
        <f t="shared" si="16"/>
        <v>Q4</v>
      </c>
      <c r="I194" s="6">
        <f t="shared" si="17"/>
        <v>731</v>
      </c>
      <c r="J194" s="3">
        <v>3</v>
      </c>
      <c r="K194" s="8">
        <v>60</v>
      </c>
      <c r="L194" s="8">
        <f t="shared" si="18"/>
        <v>20</v>
      </c>
      <c r="M194" s="8">
        <v>60</v>
      </c>
      <c r="N194" s="3" t="str">
        <f t="shared" ca="1" si="19"/>
        <v>CHURNED</v>
      </c>
      <c r="O194" s="14" t="str">
        <f t="shared" si="20"/>
        <v>Retained</v>
      </c>
      <c r="P194" s="3" t="s">
        <v>95</v>
      </c>
      <c r="Q194" s="3" t="s">
        <v>216</v>
      </c>
      <c r="R194" s="3" t="s">
        <v>729</v>
      </c>
      <c r="S194" s="3">
        <v>70</v>
      </c>
      <c r="T194" s="3" t="s">
        <v>11</v>
      </c>
      <c r="U194" s="3" t="s">
        <v>730</v>
      </c>
      <c r="V194" s="3">
        <v>35209</v>
      </c>
      <c r="W194" s="3" t="s">
        <v>652</v>
      </c>
      <c r="X194" s="3" t="s">
        <v>425</v>
      </c>
      <c r="Y194" s="3" t="s">
        <v>2051</v>
      </c>
      <c r="Z194" s="3" t="s">
        <v>2061</v>
      </c>
    </row>
    <row r="195" spans="1:26" ht="15" x14ac:dyDescent="0.3">
      <c r="A195" s="3">
        <v>28418</v>
      </c>
      <c r="B195" s="8">
        <v>31.979999540000001</v>
      </c>
      <c r="C195" s="3">
        <v>6</v>
      </c>
      <c r="D195" s="4">
        <v>45290.074340277781</v>
      </c>
      <c r="E195" s="4">
        <v>45321.074340277781</v>
      </c>
      <c r="F195" s="6">
        <f t="shared" ref="F195:F258" si="21">YEAR(E195)</f>
        <v>2024</v>
      </c>
      <c r="G195" s="4" t="str">
        <f t="shared" ref="G195:G258" si="22">TEXT(E195,"MMM")</f>
        <v>Jan</v>
      </c>
      <c r="H195" s="4" t="str">
        <f t="shared" ref="H195:H258" si="23">"Q"&amp;ROUNDUP(MONTH(E195)/3,0)</f>
        <v>Q1</v>
      </c>
      <c r="I195" s="6">
        <f t="shared" ref="I195:I258" si="24">IF(D195&lt;&gt;E195,DATEDIF($D195,$E195,"d")+1,0)</f>
        <v>32</v>
      </c>
      <c r="J195" s="3">
        <v>6</v>
      </c>
      <c r="K195" s="8">
        <v>31.979999540000001</v>
      </c>
      <c r="L195" s="8">
        <f t="shared" ref="L195:L258" si="25">B195/C195</f>
        <v>5.3299999233333333</v>
      </c>
      <c r="M195" s="8">
        <v>31.979999540000001</v>
      </c>
      <c r="N195" s="3" t="str">
        <f t="shared" ref="N195:N258" ca="1" si="26">IF($E195 &lt; TODAY() - 180, "CHURNED", "ACTIVE")</f>
        <v>CHURNED</v>
      </c>
      <c r="O195" s="14" t="str">
        <f t="shared" ref="O195:O258" si="27">IF(E195 &gt; D195, "Retained", "Not Retained")</f>
        <v>Retained</v>
      </c>
      <c r="P195" s="3" t="s">
        <v>731</v>
      </c>
      <c r="Q195" s="3" t="s">
        <v>91</v>
      </c>
      <c r="R195" s="3" t="s">
        <v>732</v>
      </c>
      <c r="S195" s="3">
        <v>54</v>
      </c>
      <c r="T195" s="3" t="s">
        <v>19</v>
      </c>
      <c r="U195" s="3" t="s">
        <v>733</v>
      </c>
      <c r="V195" s="3">
        <v>35209</v>
      </c>
      <c r="W195" s="3" t="s">
        <v>652</v>
      </c>
      <c r="X195" s="3" t="s">
        <v>425</v>
      </c>
      <c r="Y195" s="3" t="s">
        <v>2052</v>
      </c>
      <c r="Z195" s="3" t="s">
        <v>2061</v>
      </c>
    </row>
    <row r="196" spans="1:26" ht="15" x14ac:dyDescent="0.3">
      <c r="A196" s="3">
        <v>28469</v>
      </c>
      <c r="B196" s="8">
        <v>38</v>
      </c>
      <c r="C196" s="3">
        <v>1</v>
      </c>
      <c r="D196" s="4">
        <v>45134.350381944445</v>
      </c>
      <c r="E196" s="4">
        <v>45134.350381944445</v>
      </c>
      <c r="F196" s="6">
        <f t="shared" si="21"/>
        <v>2023</v>
      </c>
      <c r="G196" s="4" t="str">
        <f t="shared" si="22"/>
        <v>Jul</v>
      </c>
      <c r="H196" s="4" t="str">
        <f t="shared" si="23"/>
        <v>Q3</v>
      </c>
      <c r="I196" s="6">
        <f t="shared" si="24"/>
        <v>0</v>
      </c>
      <c r="J196" s="3">
        <v>1</v>
      </c>
      <c r="K196" s="8">
        <v>38</v>
      </c>
      <c r="L196" s="8">
        <f t="shared" si="25"/>
        <v>38</v>
      </c>
      <c r="M196" s="8">
        <v>38</v>
      </c>
      <c r="N196" s="3" t="str">
        <f t="shared" ca="1" si="26"/>
        <v>CHURNED</v>
      </c>
      <c r="O196" s="14" t="str">
        <f t="shared" si="27"/>
        <v>Not Retained</v>
      </c>
      <c r="P196" s="3" t="s">
        <v>631</v>
      </c>
      <c r="Q196" s="3" t="s">
        <v>734</v>
      </c>
      <c r="R196" s="3" t="s">
        <v>735</v>
      </c>
      <c r="S196" s="3">
        <v>55</v>
      </c>
      <c r="T196" s="3" t="s">
        <v>19</v>
      </c>
      <c r="U196" s="3" t="s">
        <v>736</v>
      </c>
      <c r="V196" s="3">
        <v>35244</v>
      </c>
      <c r="W196" s="3" t="s">
        <v>652</v>
      </c>
      <c r="X196" s="3" t="s">
        <v>425</v>
      </c>
      <c r="Y196" s="3" t="s">
        <v>2049</v>
      </c>
      <c r="Z196" s="3" t="s">
        <v>2061</v>
      </c>
    </row>
    <row r="197" spans="1:26" ht="15" x14ac:dyDescent="0.3">
      <c r="A197" s="3">
        <v>28569</v>
      </c>
      <c r="B197" s="8">
        <v>55</v>
      </c>
      <c r="C197" s="3">
        <v>1</v>
      </c>
      <c r="D197" s="4">
        <v>45229.205104166664</v>
      </c>
      <c r="E197" s="4">
        <v>45595.205104166664</v>
      </c>
      <c r="F197" s="6">
        <f t="shared" si="21"/>
        <v>2024</v>
      </c>
      <c r="G197" s="4" t="str">
        <f t="shared" si="22"/>
        <v>Oct</v>
      </c>
      <c r="H197" s="4" t="str">
        <f t="shared" si="23"/>
        <v>Q4</v>
      </c>
      <c r="I197" s="6">
        <f t="shared" si="24"/>
        <v>367</v>
      </c>
      <c r="J197" s="3">
        <v>1</v>
      </c>
      <c r="K197" s="8">
        <v>55</v>
      </c>
      <c r="L197" s="8">
        <f t="shared" si="25"/>
        <v>55</v>
      </c>
      <c r="M197" s="8">
        <v>55</v>
      </c>
      <c r="N197" s="3" t="str">
        <f t="shared" ca="1" si="26"/>
        <v>ACTIVE</v>
      </c>
      <c r="O197" s="14" t="str">
        <f t="shared" si="27"/>
        <v>Retained</v>
      </c>
      <c r="P197" s="3" t="s">
        <v>302</v>
      </c>
      <c r="Q197" s="3" t="s">
        <v>88</v>
      </c>
      <c r="R197" s="3" t="s">
        <v>737</v>
      </c>
      <c r="S197" s="3">
        <v>67</v>
      </c>
      <c r="T197" s="3" t="s">
        <v>11</v>
      </c>
      <c r="U197" s="3" t="s">
        <v>738</v>
      </c>
      <c r="V197" s="3">
        <v>35244</v>
      </c>
      <c r="W197" s="3" t="s">
        <v>652</v>
      </c>
      <c r="X197" s="3" t="s">
        <v>425</v>
      </c>
      <c r="Y197" s="3" t="s">
        <v>2050</v>
      </c>
      <c r="Z197" s="3" t="s">
        <v>2055</v>
      </c>
    </row>
    <row r="198" spans="1:26" ht="15" x14ac:dyDescent="0.3">
      <c r="A198" s="3">
        <v>28651</v>
      </c>
      <c r="B198" s="8">
        <v>31.920000080000001</v>
      </c>
      <c r="C198" s="3">
        <v>1</v>
      </c>
      <c r="D198" s="4">
        <v>45262.560289351852</v>
      </c>
      <c r="E198" s="4">
        <v>45262.560289351852</v>
      </c>
      <c r="F198" s="6">
        <f t="shared" si="21"/>
        <v>2023</v>
      </c>
      <c r="G198" s="4" t="str">
        <f t="shared" si="22"/>
        <v>Dec</v>
      </c>
      <c r="H198" s="4" t="str">
        <f t="shared" si="23"/>
        <v>Q4</v>
      </c>
      <c r="I198" s="6">
        <f t="shared" si="24"/>
        <v>0</v>
      </c>
      <c r="J198" s="3">
        <v>1</v>
      </c>
      <c r="K198" s="8">
        <v>31.920000080000001</v>
      </c>
      <c r="L198" s="8">
        <f t="shared" si="25"/>
        <v>31.920000080000001</v>
      </c>
      <c r="M198" s="8">
        <v>31.920000080000001</v>
      </c>
      <c r="N198" s="3" t="str">
        <f t="shared" ca="1" si="26"/>
        <v>CHURNED</v>
      </c>
      <c r="O198" s="14" t="str">
        <f t="shared" si="27"/>
        <v>Not Retained</v>
      </c>
      <c r="P198" s="3" t="s">
        <v>458</v>
      </c>
      <c r="Q198" s="3" t="s">
        <v>37</v>
      </c>
      <c r="R198" s="3" t="s">
        <v>739</v>
      </c>
      <c r="S198" s="3">
        <v>35</v>
      </c>
      <c r="T198" s="3" t="s">
        <v>11</v>
      </c>
      <c r="U198" s="3" t="s">
        <v>740</v>
      </c>
      <c r="V198" s="3">
        <v>35244</v>
      </c>
      <c r="W198" s="3" t="s">
        <v>652</v>
      </c>
      <c r="X198" s="3" t="s">
        <v>425</v>
      </c>
      <c r="Y198" s="3" t="s">
        <v>2049</v>
      </c>
      <c r="Z198" s="3" t="s">
        <v>2055</v>
      </c>
    </row>
    <row r="199" spans="1:26" ht="15" x14ac:dyDescent="0.3">
      <c r="A199" s="3">
        <v>29232</v>
      </c>
      <c r="B199" s="8">
        <v>69.949996949999999</v>
      </c>
      <c r="C199" s="3">
        <v>1</v>
      </c>
      <c r="D199" s="4">
        <v>45271.145671296297</v>
      </c>
      <c r="E199" s="4">
        <v>45271.145671296297</v>
      </c>
      <c r="F199" s="6">
        <f t="shared" si="21"/>
        <v>2023</v>
      </c>
      <c r="G199" s="4" t="str">
        <f t="shared" si="22"/>
        <v>Dec</v>
      </c>
      <c r="H199" s="4" t="str">
        <f t="shared" si="23"/>
        <v>Q4</v>
      </c>
      <c r="I199" s="6">
        <f t="shared" si="24"/>
        <v>0</v>
      </c>
      <c r="J199" s="3">
        <v>1</v>
      </c>
      <c r="K199" s="8">
        <v>69.949996949999999</v>
      </c>
      <c r="L199" s="8">
        <f t="shared" si="25"/>
        <v>69.949996949999999</v>
      </c>
      <c r="M199" s="8">
        <v>69.949996949999999</v>
      </c>
      <c r="N199" s="3" t="str">
        <f t="shared" ca="1" si="26"/>
        <v>CHURNED</v>
      </c>
      <c r="O199" s="14" t="str">
        <f t="shared" si="27"/>
        <v>Not Retained</v>
      </c>
      <c r="P199" s="3" t="s">
        <v>223</v>
      </c>
      <c r="Q199" s="3" t="s">
        <v>741</v>
      </c>
      <c r="R199" s="3" t="s">
        <v>742</v>
      </c>
      <c r="S199" s="3">
        <v>25</v>
      </c>
      <c r="T199" s="3" t="s">
        <v>11</v>
      </c>
      <c r="U199" s="3" t="s">
        <v>743</v>
      </c>
      <c r="V199" s="3">
        <v>35226</v>
      </c>
      <c r="W199" s="3" t="s">
        <v>652</v>
      </c>
      <c r="X199" s="3" t="s">
        <v>425</v>
      </c>
      <c r="Y199" s="3" t="s">
        <v>2050</v>
      </c>
      <c r="Z199" s="3" t="s">
        <v>2056</v>
      </c>
    </row>
    <row r="200" spans="1:26" ht="15" x14ac:dyDescent="0.3">
      <c r="A200" s="3">
        <v>29291</v>
      </c>
      <c r="B200" s="8">
        <v>214.98999977</v>
      </c>
      <c r="C200" s="3">
        <v>3</v>
      </c>
      <c r="D200" s="4">
        <v>44200.569687499999</v>
      </c>
      <c r="E200" s="4">
        <v>44201.137476851851</v>
      </c>
      <c r="F200" s="6">
        <f t="shared" si="21"/>
        <v>2021</v>
      </c>
      <c r="G200" s="4" t="str">
        <f t="shared" si="22"/>
        <v>Jan</v>
      </c>
      <c r="H200" s="4" t="str">
        <f t="shared" si="23"/>
        <v>Q1</v>
      </c>
      <c r="I200" s="6">
        <f t="shared" si="24"/>
        <v>2</v>
      </c>
      <c r="J200" s="3">
        <v>3</v>
      </c>
      <c r="K200" s="8">
        <v>214.98999977</v>
      </c>
      <c r="L200" s="8">
        <f t="shared" si="25"/>
        <v>71.663333256666661</v>
      </c>
      <c r="M200" s="8">
        <v>214.98999977</v>
      </c>
      <c r="N200" s="3" t="str">
        <f t="shared" ca="1" si="26"/>
        <v>CHURNED</v>
      </c>
      <c r="O200" s="14" t="str">
        <f t="shared" si="27"/>
        <v>Retained</v>
      </c>
      <c r="P200" s="3" t="s">
        <v>744</v>
      </c>
      <c r="Q200" s="3" t="s">
        <v>116</v>
      </c>
      <c r="R200" s="3" t="s">
        <v>745</v>
      </c>
      <c r="S200" s="3">
        <v>48</v>
      </c>
      <c r="T200" s="3" t="s">
        <v>19</v>
      </c>
      <c r="U200" s="3" t="s">
        <v>746</v>
      </c>
      <c r="V200" s="3">
        <v>35226</v>
      </c>
      <c r="W200" s="3" t="s">
        <v>652</v>
      </c>
      <c r="X200" s="3" t="s">
        <v>425</v>
      </c>
      <c r="Y200" s="3" t="s">
        <v>2051</v>
      </c>
      <c r="Z200" s="3" t="s">
        <v>2061</v>
      </c>
    </row>
    <row r="201" spans="1:26" ht="15" x14ac:dyDescent="0.3">
      <c r="A201" s="3">
        <v>29525</v>
      </c>
      <c r="B201" s="8">
        <v>30.989999770000001</v>
      </c>
      <c r="C201" s="3">
        <v>1</v>
      </c>
      <c r="D201" s="4">
        <v>44952.843344907407</v>
      </c>
      <c r="E201" s="4">
        <v>44952.843344907407</v>
      </c>
      <c r="F201" s="6">
        <f t="shared" si="21"/>
        <v>2023</v>
      </c>
      <c r="G201" s="4" t="str">
        <f t="shared" si="22"/>
        <v>Jan</v>
      </c>
      <c r="H201" s="4" t="str">
        <f t="shared" si="23"/>
        <v>Q1</v>
      </c>
      <c r="I201" s="6">
        <f t="shared" si="24"/>
        <v>0</v>
      </c>
      <c r="J201" s="3">
        <v>1</v>
      </c>
      <c r="K201" s="8">
        <v>30.989999770000001</v>
      </c>
      <c r="L201" s="8">
        <f t="shared" si="25"/>
        <v>30.989999770000001</v>
      </c>
      <c r="M201" s="8">
        <v>30.989999770000001</v>
      </c>
      <c r="N201" s="3" t="str">
        <f t="shared" ca="1" si="26"/>
        <v>CHURNED</v>
      </c>
      <c r="O201" s="14" t="str">
        <f t="shared" si="27"/>
        <v>Not Retained</v>
      </c>
      <c r="P201" s="3" t="s">
        <v>747</v>
      </c>
      <c r="Q201" s="3" t="s">
        <v>748</v>
      </c>
      <c r="R201" s="3" t="s">
        <v>749</v>
      </c>
      <c r="S201" s="3">
        <v>19</v>
      </c>
      <c r="T201" s="3" t="s">
        <v>19</v>
      </c>
      <c r="U201" s="3" t="s">
        <v>750</v>
      </c>
      <c r="V201" s="3">
        <v>35211</v>
      </c>
      <c r="W201" s="3" t="s">
        <v>652</v>
      </c>
      <c r="X201" s="3" t="s">
        <v>425</v>
      </c>
      <c r="Y201" s="3" t="s">
        <v>2048</v>
      </c>
      <c r="Z201" s="3" t="s">
        <v>2055</v>
      </c>
    </row>
    <row r="202" spans="1:26" ht="15" x14ac:dyDescent="0.3">
      <c r="A202" s="3">
        <v>29626</v>
      </c>
      <c r="B202" s="8">
        <v>9.9899997710000008</v>
      </c>
      <c r="C202" s="3">
        <v>1</v>
      </c>
      <c r="D202" s="4">
        <v>45442.426342592589</v>
      </c>
      <c r="E202" s="4">
        <v>45442.426342592589</v>
      </c>
      <c r="F202" s="6">
        <f t="shared" si="21"/>
        <v>2024</v>
      </c>
      <c r="G202" s="4" t="str">
        <f t="shared" si="22"/>
        <v>May</v>
      </c>
      <c r="H202" s="4" t="str">
        <f t="shared" si="23"/>
        <v>Q2</v>
      </c>
      <c r="I202" s="6">
        <f t="shared" si="24"/>
        <v>0</v>
      </c>
      <c r="J202" s="3">
        <v>1</v>
      </c>
      <c r="K202" s="8">
        <v>9.9899997710000008</v>
      </c>
      <c r="L202" s="8">
        <f t="shared" si="25"/>
        <v>9.9899997710000008</v>
      </c>
      <c r="M202" s="8">
        <v>9.9899997710000008</v>
      </c>
      <c r="N202" s="3" t="str">
        <f t="shared" ca="1" si="26"/>
        <v>ACTIVE</v>
      </c>
      <c r="O202" s="14" t="str">
        <f t="shared" si="27"/>
        <v>Not Retained</v>
      </c>
      <c r="P202" s="3" t="s">
        <v>751</v>
      </c>
      <c r="Q202" s="3" t="s">
        <v>234</v>
      </c>
      <c r="R202" s="3" t="s">
        <v>752</v>
      </c>
      <c r="S202" s="3">
        <v>57</v>
      </c>
      <c r="T202" s="3" t="s">
        <v>11</v>
      </c>
      <c r="U202" s="3" t="s">
        <v>753</v>
      </c>
      <c r="V202" s="3">
        <v>35640</v>
      </c>
      <c r="W202" s="3" t="s">
        <v>652</v>
      </c>
      <c r="X202" s="3" t="s">
        <v>425</v>
      </c>
      <c r="Y202" s="3" t="s">
        <v>2049</v>
      </c>
      <c r="Z202" s="3" t="s">
        <v>2057</v>
      </c>
    </row>
    <row r="203" spans="1:26" ht="15" x14ac:dyDescent="0.3">
      <c r="A203" s="3">
        <v>30234</v>
      </c>
      <c r="B203" s="8">
        <v>8.9899997710000008</v>
      </c>
      <c r="C203" s="3">
        <v>1</v>
      </c>
      <c r="D203" s="4">
        <v>44487.370312500003</v>
      </c>
      <c r="E203" s="4">
        <v>44487.370312500003</v>
      </c>
      <c r="F203" s="6">
        <f t="shared" si="21"/>
        <v>2021</v>
      </c>
      <c r="G203" s="4" t="str">
        <f t="shared" si="22"/>
        <v>Oct</v>
      </c>
      <c r="H203" s="4" t="str">
        <f t="shared" si="23"/>
        <v>Q4</v>
      </c>
      <c r="I203" s="6">
        <f t="shared" si="24"/>
        <v>0</v>
      </c>
      <c r="J203" s="3">
        <v>1</v>
      </c>
      <c r="K203" s="8">
        <v>8.9899997710000008</v>
      </c>
      <c r="L203" s="8">
        <f t="shared" si="25"/>
        <v>8.9899997710000008</v>
      </c>
      <c r="M203" s="8">
        <v>8.9899997710000008</v>
      </c>
      <c r="N203" s="3" t="str">
        <f t="shared" ca="1" si="26"/>
        <v>CHURNED</v>
      </c>
      <c r="O203" s="14" t="str">
        <f t="shared" si="27"/>
        <v>Not Retained</v>
      </c>
      <c r="P203" s="3" t="s">
        <v>366</v>
      </c>
      <c r="Q203" s="3" t="s">
        <v>754</v>
      </c>
      <c r="R203" s="3" t="s">
        <v>755</v>
      </c>
      <c r="S203" s="3">
        <v>40</v>
      </c>
      <c r="T203" s="3" t="s">
        <v>19</v>
      </c>
      <c r="U203" s="3" t="s">
        <v>756</v>
      </c>
      <c r="V203" s="3">
        <v>35640</v>
      </c>
      <c r="W203" s="3" t="s">
        <v>424</v>
      </c>
      <c r="X203" s="3" t="s">
        <v>425</v>
      </c>
      <c r="Y203" s="3" t="s">
        <v>2052</v>
      </c>
      <c r="Z203" s="3" t="s">
        <v>2065</v>
      </c>
    </row>
    <row r="204" spans="1:26" ht="15" x14ac:dyDescent="0.3">
      <c r="A204" s="3">
        <v>30246</v>
      </c>
      <c r="B204" s="8">
        <v>75</v>
      </c>
      <c r="C204" s="3">
        <v>1</v>
      </c>
      <c r="D204" s="4">
        <v>44754.295439814814</v>
      </c>
      <c r="E204" s="4">
        <v>44754.295439814814</v>
      </c>
      <c r="F204" s="6">
        <f t="shared" si="21"/>
        <v>2022</v>
      </c>
      <c r="G204" s="4" t="str">
        <f t="shared" si="22"/>
        <v>Jul</v>
      </c>
      <c r="H204" s="4" t="str">
        <f t="shared" si="23"/>
        <v>Q3</v>
      </c>
      <c r="I204" s="6">
        <f t="shared" si="24"/>
        <v>0</v>
      </c>
      <c r="J204" s="3">
        <v>1</v>
      </c>
      <c r="K204" s="8">
        <v>75</v>
      </c>
      <c r="L204" s="8">
        <f t="shared" si="25"/>
        <v>75</v>
      </c>
      <c r="M204" s="8">
        <v>75</v>
      </c>
      <c r="N204" s="3" t="str">
        <f t="shared" ca="1" si="26"/>
        <v>CHURNED</v>
      </c>
      <c r="O204" s="14" t="str">
        <f t="shared" si="27"/>
        <v>Not Retained</v>
      </c>
      <c r="P204" s="3" t="s">
        <v>302</v>
      </c>
      <c r="Q204" s="3" t="s">
        <v>757</v>
      </c>
      <c r="R204" s="3" t="s">
        <v>758</v>
      </c>
      <c r="S204" s="3">
        <v>51</v>
      </c>
      <c r="T204" s="3" t="s">
        <v>11</v>
      </c>
      <c r="U204" s="3" t="s">
        <v>759</v>
      </c>
      <c r="V204" s="3">
        <v>35640</v>
      </c>
      <c r="W204" s="3" t="s">
        <v>424</v>
      </c>
      <c r="X204" s="3" t="s">
        <v>425</v>
      </c>
      <c r="Y204" s="3" t="s">
        <v>2049</v>
      </c>
      <c r="Z204" s="3" t="s">
        <v>2065</v>
      </c>
    </row>
    <row r="205" spans="1:26" ht="15" x14ac:dyDescent="0.3">
      <c r="A205" s="3">
        <v>30324</v>
      </c>
      <c r="B205" s="8">
        <v>55.299999239999998</v>
      </c>
      <c r="C205" s="3">
        <v>1</v>
      </c>
      <c r="D205" s="4">
        <v>45049.167199074072</v>
      </c>
      <c r="E205" s="4">
        <v>45049.167199074072</v>
      </c>
      <c r="F205" s="6">
        <f t="shared" si="21"/>
        <v>2023</v>
      </c>
      <c r="G205" s="4" t="str">
        <f t="shared" si="22"/>
        <v>May</v>
      </c>
      <c r="H205" s="4" t="str">
        <f t="shared" si="23"/>
        <v>Q2</v>
      </c>
      <c r="I205" s="6">
        <f t="shared" si="24"/>
        <v>0</v>
      </c>
      <c r="J205" s="3">
        <v>1</v>
      </c>
      <c r="K205" s="8">
        <v>55.299999239999998</v>
      </c>
      <c r="L205" s="8">
        <f t="shared" si="25"/>
        <v>55.299999239999998</v>
      </c>
      <c r="M205" s="8">
        <v>55.299999239999998</v>
      </c>
      <c r="N205" s="3" t="str">
        <f t="shared" ca="1" si="26"/>
        <v>CHURNED</v>
      </c>
      <c r="O205" s="14" t="str">
        <f t="shared" si="27"/>
        <v>Not Retained</v>
      </c>
      <c r="P205" s="3" t="s">
        <v>87</v>
      </c>
      <c r="Q205" s="3" t="s">
        <v>617</v>
      </c>
      <c r="R205" s="3" t="s">
        <v>760</v>
      </c>
      <c r="S205" s="3">
        <v>39</v>
      </c>
      <c r="T205" s="3" t="s">
        <v>11</v>
      </c>
      <c r="U205" s="3" t="s">
        <v>761</v>
      </c>
      <c r="V205" s="3">
        <v>35640</v>
      </c>
      <c r="W205" s="3" t="s">
        <v>424</v>
      </c>
      <c r="X205" s="3" t="s">
        <v>425</v>
      </c>
      <c r="Y205" s="3" t="s">
        <v>2048</v>
      </c>
      <c r="Z205" s="3" t="s">
        <v>2065</v>
      </c>
    </row>
    <row r="206" spans="1:26" ht="15" x14ac:dyDescent="0.3">
      <c r="A206" s="3">
        <v>30539</v>
      </c>
      <c r="B206" s="8">
        <v>42.990001679999999</v>
      </c>
      <c r="C206" s="3">
        <v>1</v>
      </c>
      <c r="D206" s="4">
        <v>44424.161851851852</v>
      </c>
      <c r="E206" s="4">
        <v>44424.161851851852</v>
      </c>
      <c r="F206" s="6">
        <f t="shared" si="21"/>
        <v>2021</v>
      </c>
      <c r="G206" s="4" t="str">
        <f t="shared" si="22"/>
        <v>Aug</v>
      </c>
      <c r="H206" s="4" t="str">
        <f t="shared" si="23"/>
        <v>Q3</v>
      </c>
      <c r="I206" s="6">
        <f t="shared" si="24"/>
        <v>0</v>
      </c>
      <c r="J206" s="3">
        <v>1</v>
      </c>
      <c r="K206" s="8">
        <v>42.990001679999999</v>
      </c>
      <c r="L206" s="8">
        <f t="shared" si="25"/>
        <v>42.990001679999999</v>
      </c>
      <c r="M206" s="8">
        <v>42.990001679999999</v>
      </c>
      <c r="N206" s="3" t="str">
        <f t="shared" ca="1" si="26"/>
        <v>CHURNED</v>
      </c>
      <c r="O206" s="14" t="str">
        <f t="shared" si="27"/>
        <v>Not Retained</v>
      </c>
      <c r="P206" s="3" t="s">
        <v>762</v>
      </c>
      <c r="Q206" s="3" t="s">
        <v>763</v>
      </c>
      <c r="R206" s="3" t="s">
        <v>764</v>
      </c>
      <c r="S206" s="3">
        <v>60</v>
      </c>
      <c r="T206" s="3" t="s">
        <v>19</v>
      </c>
      <c r="U206" s="3" t="s">
        <v>765</v>
      </c>
      <c r="V206" s="3">
        <v>35640</v>
      </c>
      <c r="W206" s="3" t="s">
        <v>424</v>
      </c>
      <c r="X206" s="3" t="s">
        <v>425</v>
      </c>
      <c r="Y206" s="3" t="s">
        <v>2050</v>
      </c>
      <c r="Z206" s="3" t="s">
        <v>2065</v>
      </c>
    </row>
    <row r="207" spans="1:26" ht="15" x14ac:dyDescent="0.3">
      <c r="A207" s="3">
        <v>30588</v>
      </c>
      <c r="B207" s="8">
        <v>132.6600037</v>
      </c>
      <c r="C207" s="3">
        <v>1</v>
      </c>
      <c r="D207" s="4">
        <v>44873.41547453704</v>
      </c>
      <c r="E207" s="4">
        <v>44873.41547453704</v>
      </c>
      <c r="F207" s="6">
        <f t="shared" si="21"/>
        <v>2022</v>
      </c>
      <c r="G207" s="4" t="str">
        <f t="shared" si="22"/>
        <v>Nov</v>
      </c>
      <c r="H207" s="4" t="str">
        <f t="shared" si="23"/>
        <v>Q4</v>
      </c>
      <c r="I207" s="6">
        <f t="shared" si="24"/>
        <v>0</v>
      </c>
      <c r="J207" s="3">
        <v>1</v>
      </c>
      <c r="K207" s="8">
        <v>132.6600037</v>
      </c>
      <c r="L207" s="8">
        <f t="shared" si="25"/>
        <v>132.6600037</v>
      </c>
      <c r="M207" s="8">
        <v>132.6600037</v>
      </c>
      <c r="N207" s="3" t="str">
        <f t="shared" ca="1" si="26"/>
        <v>CHURNED</v>
      </c>
      <c r="O207" s="14" t="str">
        <f t="shared" si="27"/>
        <v>Not Retained</v>
      </c>
      <c r="P207" s="3" t="s">
        <v>671</v>
      </c>
      <c r="Q207" s="3" t="s">
        <v>766</v>
      </c>
      <c r="R207" s="3" t="s">
        <v>767</v>
      </c>
      <c r="S207" s="3">
        <v>21</v>
      </c>
      <c r="T207" s="3" t="s">
        <v>19</v>
      </c>
      <c r="U207" s="3" t="s">
        <v>768</v>
      </c>
      <c r="V207" s="3">
        <v>35020</v>
      </c>
      <c r="W207" s="3" t="s">
        <v>424</v>
      </c>
      <c r="X207" s="3" t="s">
        <v>425</v>
      </c>
      <c r="Y207" s="3" t="s">
        <v>2052</v>
      </c>
      <c r="Z207" s="3" t="s">
        <v>2065</v>
      </c>
    </row>
    <row r="208" spans="1:26" ht="15" x14ac:dyDescent="0.3">
      <c r="A208" s="3">
        <v>30642</v>
      </c>
      <c r="B208" s="8">
        <v>55</v>
      </c>
      <c r="C208" s="3">
        <v>1</v>
      </c>
      <c r="D208" s="4">
        <v>44307.520752314813</v>
      </c>
      <c r="E208" s="4">
        <v>44307.520752314813</v>
      </c>
      <c r="F208" s="6">
        <f t="shared" si="21"/>
        <v>2021</v>
      </c>
      <c r="G208" s="4" t="str">
        <f t="shared" si="22"/>
        <v>Apr</v>
      </c>
      <c r="H208" s="4" t="str">
        <f t="shared" si="23"/>
        <v>Q2</v>
      </c>
      <c r="I208" s="6">
        <f t="shared" si="24"/>
        <v>0</v>
      </c>
      <c r="J208" s="3">
        <v>1</v>
      </c>
      <c r="K208" s="8">
        <v>55</v>
      </c>
      <c r="L208" s="8">
        <f t="shared" si="25"/>
        <v>55</v>
      </c>
      <c r="M208" s="8">
        <v>55</v>
      </c>
      <c r="N208" s="3" t="str">
        <f t="shared" ca="1" si="26"/>
        <v>CHURNED</v>
      </c>
      <c r="O208" s="14" t="str">
        <f t="shared" si="27"/>
        <v>Not Retained</v>
      </c>
      <c r="P208" s="3" t="s">
        <v>769</v>
      </c>
      <c r="Q208" s="3" t="s">
        <v>459</v>
      </c>
      <c r="R208" s="3" t="s">
        <v>770</v>
      </c>
      <c r="S208" s="3">
        <v>41</v>
      </c>
      <c r="T208" s="3" t="s">
        <v>19</v>
      </c>
      <c r="U208" s="3" t="s">
        <v>771</v>
      </c>
      <c r="V208" s="3">
        <v>35020</v>
      </c>
      <c r="W208" s="3" t="s">
        <v>424</v>
      </c>
      <c r="X208" s="3" t="s">
        <v>425</v>
      </c>
      <c r="Y208" s="3" t="s">
        <v>2052</v>
      </c>
      <c r="Z208" s="3" t="s">
        <v>2065</v>
      </c>
    </row>
    <row r="209" spans="1:26" ht="15" x14ac:dyDescent="0.3">
      <c r="A209" s="3">
        <v>30800</v>
      </c>
      <c r="B209" s="8">
        <v>98.08000183</v>
      </c>
      <c r="C209" s="3">
        <v>1</v>
      </c>
      <c r="D209" s="4">
        <v>44924.99324074074</v>
      </c>
      <c r="E209" s="4">
        <v>44924.99324074074</v>
      </c>
      <c r="F209" s="6">
        <f t="shared" si="21"/>
        <v>2022</v>
      </c>
      <c r="G209" s="4" t="str">
        <f t="shared" si="22"/>
        <v>Dec</v>
      </c>
      <c r="H209" s="4" t="str">
        <f t="shared" si="23"/>
        <v>Q4</v>
      </c>
      <c r="I209" s="6">
        <f t="shared" si="24"/>
        <v>0</v>
      </c>
      <c r="J209" s="3">
        <v>1</v>
      </c>
      <c r="K209" s="8">
        <v>98.08000183</v>
      </c>
      <c r="L209" s="8">
        <f t="shared" si="25"/>
        <v>98.08000183</v>
      </c>
      <c r="M209" s="8">
        <v>98.08000183</v>
      </c>
      <c r="N209" s="3" t="str">
        <f t="shared" ca="1" si="26"/>
        <v>CHURNED</v>
      </c>
      <c r="O209" s="14" t="str">
        <f t="shared" si="27"/>
        <v>Not Retained</v>
      </c>
      <c r="P209" s="3" t="s">
        <v>403</v>
      </c>
      <c r="Q209" s="3" t="s">
        <v>247</v>
      </c>
      <c r="R209" s="3" t="s">
        <v>772</v>
      </c>
      <c r="S209" s="3">
        <v>17</v>
      </c>
      <c r="T209" s="3" t="s">
        <v>11</v>
      </c>
      <c r="U209" s="3" t="s">
        <v>773</v>
      </c>
      <c r="V209" s="3">
        <v>35020</v>
      </c>
      <c r="W209" s="3" t="s">
        <v>424</v>
      </c>
      <c r="X209" s="3" t="s">
        <v>425</v>
      </c>
      <c r="Y209" s="3" t="s">
        <v>2048</v>
      </c>
      <c r="Z209" s="3" t="s">
        <v>2056</v>
      </c>
    </row>
    <row r="210" spans="1:26" ht="15" x14ac:dyDescent="0.3">
      <c r="A210" s="3">
        <v>30807</v>
      </c>
      <c r="B210" s="8">
        <v>149</v>
      </c>
      <c r="C210" s="3">
        <v>1</v>
      </c>
      <c r="D210" s="4">
        <v>44995.03497685185</v>
      </c>
      <c r="E210" s="4">
        <v>44995.03497685185</v>
      </c>
      <c r="F210" s="6">
        <f t="shared" si="21"/>
        <v>2023</v>
      </c>
      <c r="G210" s="4" t="str">
        <f t="shared" si="22"/>
        <v>Mar</v>
      </c>
      <c r="H210" s="4" t="str">
        <f t="shared" si="23"/>
        <v>Q1</v>
      </c>
      <c r="I210" s="6">
        <f t="shared" si="24"/>
        <v>0</v>
      </c>
      <c r="J210" s="3">
        <v>1</v>
      </c>
      <c r="K210" s="8">
        <v>149</v>
      </c>
      <c r="L210" s="8">
        <f t="shared" si="25"/>
        <v>149</v>
      </c>
      <c r="M210" s="8">
        <v>149</v>
      </c>
      <c r="N210" s="3" t="str">
        <f t="shared" ca="1" si="26"/>
        <v>CHURNED</v>
      </c>
      <c r="O210" s="14" t="str">
        <f t="shared" si="27"/>
        <v>Not Retained</v>
      </c>
      <c r="P210" s="3" t="s">
        <v>774</v>
      </c>
      <c r="Q210" s="3" t="s">
        <v>775</v>
      </c>
      <c r="R210" s="3" t="s">
        <v>776</v>
      </c>
      <c r="S210" s="3">
        <v>15</v>
      </c>
      <c r="T210" s="3" t="s">
        <v>11</v>
      </c>
      <c r="U210" s="3" t="s">
        <v>777</v>
      </c>
      <c r="V210" s="3">
        <v>35603</v>
      </c>
      <c r="W210" s="3" t="s">
        <v>424</v>
      </c>
      <c r="X210" s="3" t="s">
        <v>425</v>
      </c>
      <c r="Y210" s="3" t="s">
        <v>2052</v>
      </c>
      <c r="Z210" s="3" t="s">
        <v>2056</v>
      </c>
    </row>
    <row r="211" spans="1:26" ht="15" x14ac:dyDescent="0.3">
      <c r="A211" s="3">
        <v>31104</v>
      </c>
      <c r="B211" s="8">
        <v>96.299999240000005</v>
      </c>
      <c r="C211" s="3">
        <v>2</v>
      </c>
      <c r="D211" s="4">
        <v>44712.568715277775</v>
      </c>
      <c r="E211" s="4">
        <v>44714.289930555555</v>
      </c>
      <c r="F211" s="6">
        <f t="shared" si="21"/>
        <v>2022</v>
      </c>
      <c r="G211" s="4" t="str">
        <f t="shared" si="22"/>
        <v>Jun</v>
      </c>
      <c r="H211" s="4" t="str">
        <f t="shared" si="23"/>
        <v>Q2</v>
      </c>
      <c r="I211" s="6">
        <f t="shared" si="24"/>
        <v>3</v>
      </c>
      <c r="J211" s="3">
        <v>2</v>
      </c>
      <c r="K211" s="8">
        <v>96.299999240000005</v>
      </c>
      <c r="L211" s="8">
        <f t="shared" si="25"/>
        <v>48.149999620000003</v>
      </c>
      <c r="M211" s="8">
        <v>96.299999240000005</v>
      </c>
      <c r="N211" s="3" t="str">
        <f t="shared" ca="1" si="26"/>
        <v>CHURNED</v>
      </c>
      <c r="O211" s="14" t="str">
        <f t="shared" si="27"/>
        <v>Retained</v>
      </c>
      <c r="P211" s="3" t="s">
        <v>778</v>
      </c>
      <c r="Q211" s="3" t="s">
        <v>779</v>
      </c>
      <c r="R211" s="3" t="s">
        <v>780</v>
      </c>
      <c r="S211" s="3">
        <v>24</v>
      </c>
      <c r="T211" s="3" t="s">
        <v>19</v>
      </c>
      <c r="U211" s="3" t="s">
        <v>781</v>
      </c>
      <c r="V211" s="3">
        <v>35603</v>
      </c>
      <c r="W211" s="3" t="s">
        <v>424</v>
      </c>
      <c r="X211" s="3" t="s">
        <v>425</v>
      </c>
      <c r="Y211" s="3" t="s">
        <v>2052</v>
      </c>
      <c r="Z211" s="3" t="s">
        <v>2056</v>
      </c>
    </row>
    <row r="212" spans="1:26" ht="15" x14ac:dyDescent="0.3">
      <c r="A212" s="3">
        <v>31380</v>
      </c>
      <c r="B212" s="8">
        <v>81.269996640000002</v>
      </c>
      <c r="C212" s="3">
        <v>3</v>
      </c>
      <c r="D212" s="4">
        <v>45202.703831018516</v>
      </c>
      <c r="E212" s="4">
        <v>45294.703831018516</v>
      </c>
      <c r="F212" s="6">
        <f t="shared" si="21"/>
        <v>2024</v>
      </c>
      <c r="G212" s="4" t="str">
        <f t="shared" si="22"/>
        <v>Jan</v>
      </c>
      <c r="H212" s="4" t="str">
        <f t="shared" si="23"/>
        <v>Q1</v>
      </c>
      <c r="I212" s="6">
        <f t="shared" si="24"/>
        <v>93</v>
      </c>
      <c r="J212" s="3">
        <v>3</v>
      </c>
      <c r="K212" s="8">
        <v>81.269996640000002</v>
      </c>
      <c r="L212" s="8">
        <f t="shared" si="25"/>
        <v>27.08999888</v>
      </c>
      <c r="M212" s="8">
        <v>81.269996640000002</v>
      </c>
      <c r="N212" s="3" t="str">
        <f t="shared" ca="1" si="26"/>
        <v>CHURNED</v>
      </c>
      <c r="O212" s="14" t="str">
        <f t="shared" si="27"/>
        <v>Retained</v>
      </c>
      <c r="P212" s="3" t="s">
        <v>782</v>
      </c>
      <c r="Q212" s="3" t="s">
        <v>355</v>
      </c>
      <c r="R212" s="3" t="s">
        <v>783</v>
      </c>
      <c r="S212" s="3">
        <v>60</v>
      </c>
      <c r="T212" s="3" t="s">
        <v>11</v>
      </c>
      <c r="U212" s="3" t="s">
        <v>784</v>
      </c>
      <c r="V212" s="3">
        <v>35603</v>
      </c>
      <c r="W212" s="3" t="s">
        <v>424</v>
      </c>
      <c r="X212" s="3" t="s">
        <v>425</v>
      </c>
      <c r="Y212" s="3" t="s">
        <v>2049</v>
      </c>
      <c r="Z212" s="3" t="s">
        <v>2056</v>
      </c>
    </row>
    <row r="213" spans="1:26" ht="15" x14ac:dyDescent="0.3">
      <c r="A213" s="3">
        <v>31386</v>
      </c>
      <c r="B213" s="8">
        <v>43.150001529999997</v>
      </c>
      <c r="C213" s="3">
        <v>4</v>
      </c>
      <c r="D213" s="4">
        <v>45103.518530092595</v>
      </c>
      <c r="E213" s="4">
        <v>45317.518530092595</v>
      </c>
      <c r="F213" s="6">
        <f t="shared" si="21"/>
        <v>2024</v>
      </c>
      <c r="G213" s="4" t="str">
        <f t="shared" si="22"/>
        <v>Jan</v>
      </c>
      <c r="H213" s="4" t="str">
        <f t="shared" si="23"/>
        <v>Q1</v>
      </c>
      <c r="I213" s="6">
        <f t="shared" si="24"/>
        <v>215</v>
      </c>
      <c r="J213" s="3">
        <v>4</v>
      </c>
      <c r="K213" s="8">
        <v>43.150001529999997</v>
      </c>
      <c r="L213" s="8">
        <f t="shared" si="25"/>
        <v>10.787500382499999</v>
      </c>
      <c r="M213" s="8">
        <v>43.150001529999997</v>
      </c>
      <c r="N213" s="3" t="str">
        <f t="shared" ca="1" si="26"/>
        <v>CHURNED</v>
      </c>
      <c r="O213" s="14" t="str">
        <f t="shared" si="27"/>
        <v>Retained</v>
      </c>
      <c r="P213" s="3" t="s">
        <v>785</v>
      </c>
      <c r="Q213" s="3" t="s">
        <v>786</v>
      </c>
      <c r="R213" s="3" t="s">
        <v>787</v>
      </c>
      <c r="S213" s="3">
        <v>63</v>
      </c>
      <c r="T213" s="3" t="s">
        <v>19</v>
      </c>
      <c r="U213" s="3" t="s">
        <v>788</v>
      </c>
      <c r="V213" s="3">
        <v>35603</v>
      </c>
      <c r="W213" s="3" t="s">
        <v>424</v>
      </c>
      <c r="X213" s="3" t="s">
        <v>425</v>
      </c>
      <c r="Y213" s="3" t="s">
        <v>2052</v>
      </c>
      <c r="Z213" s="3" t="s">
        <v>2056</v>
      </c>
    </row>
    <row r="214" spans="1:26" ht="15" x14ac:dyDescent="0.3">
      <c r="A214" s="3">
        <v>31868</v>
      </c>
      <c r="B214" s="8">
        <v>55.990001679999999</v>
      </c>
      <c r="C214" s="3">
        <v>6</v>
      </c>
      <c r="D214" s="4">
        <v>45139.495462962965</v>
      </c>
      <c r="E214" s="4">
        <v>45323.495462962965</v>
      </c>
      <c r="F214" s="6">
        <f t="shared" si="21"/>
        <v>2024</v>
      </c>
      <c r="G214" s="4" t="str">
        <f t="shared" si="22"/>
        <v>Feb</v>
      </c>
      <c r="H214" s="4" t="str">
        <f t="shared" si="23"/>
        <v>Q1</v>
      </c>
      <c r="I214" s="6">
        <f t="shared" si="24"/>
        <v>185</v>
      </c>
      <c r="J214" s="3">
        <v>6</v>
      </c>
      <c r="K214" s="8">
        <v>55.990001679999999</v>
      </c>
      <c r="L214" s="8">
        <f t="shared" si="25"/>
        <v>9.3316669466666671</v>
      </c>
      <c r="M214" s="8">
        <v>55.990001679999999</v>
      </c>
      <c r="N214" s="3" t="str">
        <f t="shared" ca="1" si="26"/>
        <v>CHURNED</v>
      </c>
      <c r="O214" s="14" t="str">
        <f t="shared" si="27"/>
        <v>Retained</v>
      </c>
      <c r="P214" s="3" t="s">
        <v>316</v>
      </c>
      <c r="Q214" s="3" t="s">
        <v>459</v>
      </c>
      <c r="R214" s="3" t="s">
        <v>789</v>
      </c>
      <c r="S214" s="3">
        <v>28</v>
      </c>
      <c r="T214" s="3" t="s">
        <v>19</v>
      </c>
      <c r="U214" s="3" t="s">
        <v>790</v>
      </c>
      <c r="V214" s="3">
        <v>35603</v>
      </c>
      <c r="W214" s="3" t="s">
        <v>424</v>
      </c>
      <c r="X214" s="3" t="s">
        <v>425</v>
      </c>
      <c r="Y214" s="3" t="s">
        <v>2052</v>
      </c>
      <c r="Z214" s="3" t="s">
        <v>2056</v>
      </c>
    </row>
    <row r="215" spans="1:26" ht="15" x14ac:dyDescent="0.3">
      <c r="A215" s="3">
        <v>32320</v>
      </c>
      <c r="B215" s="8">
        <v>129.9499969</v>
      </c>
      <c r="C215" s="3">
        <v>7</v>
      </c>
      <c r="D215" s="4">
        <v>44975.350289351853</v>
      </c>
      <c r="E215" s="4">
        <v>45340.350289351853</v>
      </c>
      <c r="F215" s="6">
        <f t="shared" si="21"/>
        <v>2024</v>
      </c>
      <c r="G215" s="4" t="str">
        <f t="shared" si="22"/>
        <v>Feb</v>
      </c>
      <c r="H215" s="4" t="str">
        <f t="shared" si="23"/>
        <v>Q1</v>
      </c>
      <c r="I215" s="6">
        <f t="shared" si="24"/>
        <v>366</v>
      </c>
      <c r="J215" s="3">
        <v>7</v>
      </c>
      <c r="K215" s="8">
        <v>129.9499969</v>
      </c>
      <c r="L215" s="8">
        <f t="shared" si="25"/>
        <v>18.56428527142857</v>
      </c>
      <c r="M215" s="8">
        <v>129.9499969</v>
      </c>
      <c r="N215" s="3" t="str">
        <f t="shared" ca="1" si="26"/>
        <v>CHURNED</v>
      </c>
      <c r="O215" s="14" t="str">
        <f t="shared" si="27"/>
        <v>Retained</v>
      </c>
      <c r="P215" s="3" t="s">
        <v>791</v>
      </c>
      <c r="Q215" s="3" t="s">
        <v>792</v>
      </c>
      <c r="R215" s="3" t="s">
        <v>793</v>
      </c>
      <c r="S215" s="3">
        <v>16</v>
      </c>
      <c r="T215" s="3" t="s">
        <v>11</v>
      </c>
      <c r="U215" s="3" t="s">
        <v>794</v>
      </c>
      <c r="V215" s="3">
        <v>35601</v>
      </c>
      <c r="W215" s="3" t="s">
        <v>424</v>
      </c>
      <c r="X215" s="3" t="s">
        <v>425</v>
      </c>
      <c r="Y215" s="3" t="s">
        <v>2052</v>
      </c>
      <c r="Z215" s="3" t="s">
        <v>2056</v>
      </c>
    </row>
    <row r="216" spans="1:26" ht="15" x14ac:dyDescent="0.3">
      <c r="A216" s="3">
        <v>32421</v>
      </c>
      <c r="B216" s="8">
        <v>922.63999938999996</v>
      </c>
      <c r="C216" s="3">
        <v>8</v>
      </c>
      <c r="D216" s="4">
        <v>44963.330729166664</v>
      </c>
      <c r="E216" s="4">
        <v>45328.330729166664</v>
      </c>
      <c r="F216" s="6">
        <f t="shared" si="21"/>
        <v>2024</v>
      </c>
      <c r="G216" s="4" t="str">
        <f t="shared" si="22"/>
        <v>Feb</v>
      </c>
      <c r="H216" s="4" t="str">
        <f t="shared" si="23"/>
        <v>Q1</v>
      </c>
      <c r="I216" s="6">
        <f t="shared" si="24"/>
        <v>366</v>
      </c>
      <c r="J216" s="3">
        <v>8</v>
      </c>
      <c r="K216" s="8">
        <v>922.63999938999996</v>
      </c>
      <c r="L216" s="8">
        <f t="shared" si="25"/>
        <v>115.32999992374999</v>
      </c>
      <c r="M216" s="8">
        <v>922.63999938999996</v>
      </c>
      <c r="N216" s="3" t="str">
        <f t="shared" ca="1" si="26"/>
        <v>CHURNED</v>
      </c>
      <c r="O216" s="14" t="str">
        <f t="shared" si="27"/>
        <v>Retained</v>
      </c>
      <c r="P216" s="3" t="s">
        <v>795</v>
      </c>
      <c r="Q216" s="3" t="s">
        <v>796</v>
      </c>
      <c r="R216" s="3" t="s">
        <v>797</v>
      </c>
      <c r="S216" s="3">
        <v>59</v>
      </c>
      <c r="T216" s="3" t="s">
        <v>11</v>
      </c>
      <c r="U216" s="3" t="s">
        <v>798</v>
      </c>
      <c r="V216" s="3">
        <v>35601</v>
      </c>
      <c r="W216" s="3" t="s">
        <v>424</v>
      </c>
      <c r="X216" s="3" t="s">
        <v>425</v>
      </c>
      <c r="Y216" s="3" t="s">
        <v>2051</v>
      </c>
      <c r="Z216" s="3" t="s">
        <v>2056</v>
      </c>
    </row>
    <row r="217" spans="1:26" ht="15" x14ac:dyDescent="0.3">
      <c r="A217" s="3">
        <v>32840</v>
      </c>
      <c r="B217" s="8">
        <v>45.299999239999998</v>
      </c>
      <c r="C217" s="3">
        <v>3</v>
      </c>
      <c r="D217" s="4">
        <v>44939.405902777777</v>
      </c>
      <c r="E217" s="4">
        <v>45304.405902777777</v>
      </c>
      <c r="F217" s="6">
        <f t="shared" si="21"/>
        <v>2024</v>
      </c>
      <c r="G217" s="4" t="str">
        <f t="shared" si="22"/>
        <v>Jan</v>
      </c>
      <c r="H217" s="4" t="str">
        <f t="shared" si="23"/>
        <v>Q1</v>
      </c>
      <c r="I217" s="6">
        <f t="shared" si="24"/>
        <v>366</v>
      </c>
      <c r="J217" s="3">
        <v>3</v>
      </c>
      <c r="K217" s="8">
        <v>45.299999239999998</v>
      </c>
      <c r="L217" s="8">
        <f t="shared" si="25"/>
        <v>15.099999746666667</v>
      </c>
      <c r="M217" s="8">
        <v>45.299999239999998</v>
      </c>
      <c r="N217" s="3" t="str">
        <f t="shared" ca="1" si="26"/>
        <v>CHURNED</v>
      </c>
      <c r="O217" s="14" t="str">
        <f t="shared" si="27"/>
        <v>Retained</v>
      </c>
      <c r="P217" s="3" t="s">
        <v>799</v>
      </c>
      <c r="Q217" s="3" t="s">
        <v>800</v>
      </c>
      <c r="R217" s="3" t="s">
        <v>801</v>
      </c>
      <c r="S217" s="3">
        <v>49</v>
      </c>
      <c r="T217" s="3" t="s">
        <v>11</v>
      </c>
      <c r="U217" s="3" t="s">
        <v>802</v>
      </c>
      <c r="V217" s="3">
        <v>35601</v>
      </c>
      <c r="W217" s="3" t="s">
        <v>424</v>
      </c>
      <c r="X217" s="3" t="s">
        <v>425</v>
      </c>
      <c r="Y217" s="3" t="s">
        <v>2049</v>
      </c>
      <c r="Z217" s="3" t="s">
        <v>2056</v>
      </c>
    </row>
    <row r="218" spans="1:26" ht="15" x14ac:dyDescent="0.3">
      <c r="A218" s="3">
        <v>32962</v>
      </c>
      <c r="B218" s="8">
        <v>14.94999981</v>
      </c>
      <c r="C218" s="3">
        <v>2</v>
      </c>
      <c r="D218" s="4">
        <v>45185.370717592596</v>
      </c>
      <c r="E218" s="4">
        <v>45367.370717592596</v>
      </c>
      <c r="F218" s="6">
        <f t="shared" si="21"/>
        <v>2024</v>
      </c>
      <c r="G218" s="4" t="str">
        <f t="shared" si="22"/>
        <v>Mar</v>
      </c>
      <c r="H218" s="4" t="str">
        <f t="shared" si="23"/>
        <v>Q1</v>
      </c>
      <c r="I218" s="6">
        <f t="shared" si="24"/>
        <v>183</v>
      </c>
      <c r="J218" s="3">
        <v>2</v>
      </c>
      <c r="K218" s="8">
        <v>14.94999981</v>
      </c>
      <c r="L218" s="8">
        <f t="shared" si="25"/>
        <v>7.4749999049999998</v>
      </c>
      <c r="M218" s="8">
        <v>14.94999981</v>
      </c>
      <c r="N218" s="3" t="str">
        <f t="shared" ca="1" si="26"/>
        <v>CHURNED</v>
      </c>
      <c r="O218" s="14" t="str">
        <f t="shared" si="27"/>
        <v>Retained</v>
      </c>
      <c r="P218" s="3" t="s">
        <v>119</v>
      </c>
      <c r="Q218" s="3" t="s">
        <v>803</v>
      </c>
      <c r="R218" s="3" t="s">
        <v>804</v>
      </c>
      <c r="S218" s="3">
        <v>45</v>
      </c>
      <c r="T218" s="3" t="s">
        <v>11</v>
      </c>
      <c r="U218" s="3" t="s">
        <v>805</v>
      </c>
      <c r="V218" s="3">
        <v>35611</v>
      </c>
      <c r="W218" s="3" t="s">
        <v>424</v>
      </c>
      <c r="X218" s="3" t="s">
        <v>425</v>
      </c>
      <c r="Y218" s="3" t="s">
        <v>2051</v>
      </c>
      <c r="Z218" s="3" t="s">
        <v>2056</v>
      </c>
    </row>
    <row r="219" spans="1:26" ht="15" x14ac:dyDescent="0.3">
      <c r="A219" s="3">
        <v>33427</v>
      </c>
      <c r="B219" s="8">
        <v>175</v>
      </c>
      <c r="C219" s="3">
        <v>4</v>
      </c>
      <c r="D219" s="4">
        <v>45209.335219907407</v>
      </c>
      <c r="E219" s="4">
        <v>45301.335219907407</v>
      </c>
      <c r="F219" s="6">
        <f t="shared" si="21"/>
        <v>2024</v>
      </c>
      <c r="G219" s="4" t="str">
        <f t="shared" si="22"/>
        <v>Jan</v>
      </c>
      <c r="H219" s="4" t="str">
        <f t="shared" si="23"/>
        <v>Q1</v>
      </c>
      <c r="I219" s="6">
        <f t="shared" si="24"/>
        <v>93</v>
      </c>
      <c r="J219" s="3">
        <v>4</v>
      </c>
      <c r="K219" s="8">
        <v>175</v>
      </c>
      <c r="L219" s="8">
        <f t="shared" si="25"/>
        <v>43.75</v>
      </c>
      <c r="M219" s="8">
        <v>175</v>
      </c>
      <c r="N219" s="3" t="str">
        <f t="shared" ca="1" si="26"/>
        <v>CHURNED</v>
      </c>
      <c r="O219" s="14" t="str">
        <f t="shared" si="27"/>
        <v>Retained</v>
      </c>
      <c r="P219" s="3" t="s">
        <v>806</v>
      </c>
      <c r="Q219" s="3" t="s">
        <v>807</v>
      </c>
      <c r="R219" s="3" t="s">
        <v>808</v>
      </c>
      <c r="S219" s="3">
        <v>33</v>
      </c>
      <c r="T219" s="3" t="s">
        <v>11</v>
      </c>
      <c r="U219" s="3" t="s">
        <v>809</v>
      </c>
      <c r="V219" s="3">
        <v>35611</v>
      </c>
      <c r="W219" s="3" t="s">
        <v>424</v>
      </c>
      <c r="X219" s="3" t="s">
        <v>425</v>
      </c>
      <c r="Y219" s="3" t="s">
        <v>2049</v>
      </c>
      <c r="Z219" s="3" t="s">
        <v>2056</v>
      </c>
    </row>
    <row r="220" spans="1:26" ht="15" x14ac:dyDescent="0.3">
      <c r="A220" s="3">
        <v>33730</v>
      </c>
      <c r="B220" s="8">
        <v>19.450000760000002</v>
      </c>
      <c r="C220" s="3">
        <v>5</v>
      </c>
      <c r="D220" s="4">
        <v>44530.578333333331</v>
      </c>
      <c r="E220" s="4">
        <v>44895.578333333331</v>
      </c>
      <c r="F220" s="6">
        <f t="shared" si="21"/>
        <v>2022</v>
      </c>
      <c r="G220" s="4" t="str">
        <f t="shared" si="22"/>
        <v>Nov</v>
      </c>
      <c r="H220" s="4" t="str">
        <f t="shared" si="23"/>
        <v>Q4</v>
      </c>
      <c r="I220" s="6">
        <f t="shared" si="24"/>
        <v>366</v>
      </c>
      <c r="J220" s="3">
        <v>5</v>
      </c>
      <c r="K220" s="8">
        <v>19.450000760000002</v>
      </c>
      <c r="L220" s="8">
        <f t="shared" si="25"/>
        <v>3.8900001520000003</v>
      </c>
      <c r="M220" s="8">
        <v>19.450000760000002</v>
      </c>
      <c r="N220" s="3" t="str">
        <f t="shared" ca="1" si="26"/>
        <v>CHURNED</v>
      </c>
      <c r="O220" s="14" t="str">
        <f t="shared" si="27"/>
        <v>Retained</v>
      </c>
      <c r="P220" s="3" t="s">
        <v>586</v>
      </c>
      <c r="Q220" s="3" t="s">
        <v>168</v>
      </c>
      <c r="R220" s="3" t="s">
        <v>810</v>
      </c>
      <c r="S220" s="3">
        <v>43</v>
      </c>
      <c r="T220" s="3" t="s">
        <v>11</v>
      </c>
      <c r="U220" s="3" t="s">
        <v>811</v>
      </c>
      <c r="V220" s="3">
        <v>35611</v>
      </c>
      <c r="W220" s="3" t="s">
        <v>424</v>
      </c>
      <c r="X220" s="3" t="s">
        <v>425</v>
      </c>
      <c r="Y220" s="3" t="s">
        <v>2051</v>
      </c>
      <c r="Z220" s="3" t="s">
        <v>2056</v>
      </c>
    </row>
    <row r="221" spans="1:26" ht="15" x14ac:dyDescent="0.3">
      <c r="A221" s="3">
        <v>33800</v>
      </c>
      <c r="B221" s="8">
        <v>43.990001679999999</v>
      </c>
      <c r="C221" s="3">
        <v>6</v>
      </c>
      <c r="D221" s="4">
        <v>44215.053495370368</v>
      </c>
      <c r="E221" s="4">
        <v>45310.053495370368</v>
      </c>
      <c r="F221" s="6">
        <f t="shared" si="21"/>
        <v>2024</v>
      </c>
      <c r="G221" s="4" t="str">
        <f t="shared" si="22"/>
        <v>Jan</v>
      </c>
      <c r="H221" s="4" t="str">
        <f t="shared" si="23"/>
        <v>Q1</v>
      </c>
      <c r="I221" s="6">
        <f t="shared" si="24"/>
        <v>1096</v>
      </c>
      <c r="J221" s="3">
        <v>6</v>
      </c>
      <c r="K221" s="8">
        <v>43.990001679999999</v>
      </c>
      <c r="L221" s="8">
        <f t="shared" si="25"/>
        <v>7.3316669466666662</v>
      </c>
      <c r="M221" s="8">
        <v>43.990001679999999</v>
      </c>
      <c r="N221" s="3" t="str">
        <f t="shared" ca="1" si="26"/>
        <v>CHURNED</v>
      </c>
      <c r="O221" s="14" t="str">
        <f t="shared" si="27"/>
        <v>Retained</v>
      </c>
      <c r="P221" s="3" t="s">
        <v>437</v>
      </c>
      <c r="Q221" s="3" t="s">
        <v>88</v>
      </c>
      <c r="R221" s="3" t="s">
        <v>812</v>
      </c>
      <c r="S221" s="3">
        <v>58</v>
      </c>
      <c r="T221" s="3" t="s">
        <v>11</v>
      </c>
      <c r="U221" s="3" t="s">
        <v>813</v>
      </c>
      <c r="V221" s="3">
        <v>35023</v>
      </c>
      <c r="W221" s="3" t="s">
        <v>814</v>
      </c>
      <c r="X221" s="3" t="s">
        <v>425</v>
      </c>
      <c r="Y221" s="3" t="s">
        <v>2052</v>
      </c>
      <c r="Z221" s="3" t="s">
        <v>2056</v>
      </c>
    </row>
    <row r="222" spans="1:26" ht="15" x14ac:dyDescent="0.3">
      <c r="A222" s="3">
        <v>33877</v>
      </c>
      <c r="B222" s="8">
        <v>28</v>
      </c>
      <c r="C222" s="3">
        <v>3</v>
      </c>
      <c r="D222" s="4">
        <v>44418.547129629631</v>
      </c>
      <c r="E222" s="4">
        <v>44418.547129629631</v>
      </c>
      <c r="F222" s="6">
        <f t="shared" si="21"/>
        <v>2021</v>
      </c>
      <c r="G222" s="4" t="str">
        <f t="shared" si="22"/>
        <v>Aug</v>
      </c>
      <c r="H222" s="4" t="str">
        <f t="shared" si="23"/>
        <v>Q3</v>
      </c>
      <c r="I222" s="6">
        <f t="shared" si="24"/>
        <v>0</v>
      </c>
      <c r="J222" s="3">
        <v>3</v>
      </c>
      <c r="K222" s="8">
        <v>28</v>
      </c>
      <c r="L222" s="8">
        <f t="shared" si="25"/>
        <v>9.3333333333333339</v>
      </c>
      <c r="M222" s="8">
        <v>28</v>
      </c>
      <c r="N222" s="3" t="str">
        <f t="shared" ca="1" si="26"/>
        <v>CHURNED</v>
      </c>
      <c r="O222" s="14" t="str">
        <f t="shared" si="27"/>
        <v>Not Retained</v>
      </c>
      <c r="P222" s="3" t="s">
        <v>815</v>
      </c>
      <c r="Q222" s="3" t="s">
        <v>816</v>
      </c>
      <c r="R222" s="3" t="s">
        <v>817</v>
      </c>
      <c r="S222" s="3">
        <v>49</v>
      </c>
      <c r="T222" s="3" t="s">
        <v>19</v>
      </c>
      <c r="U222" s="3" t="s">
        <v>818</v>
      </c>
      <c r="V222" s="3">
        <v>35404</v>
      </c>
      <c r="W222" s="3" t="s">
        <v>814</v>
      </c>
      <c r="X222" s="3" t="s">
        <v>425</v>
      </c>
      <c r="Y222" s="3" t="s">
        <v>2048</v>
      </c>
      <c r="Z222" s="3" t="s">
        <v>2056</v>
      </c>
    </row>
    <row r="223" spans="1:26" ht="15" x14ac:dyDescent="0.3">
      <c r="A223" s="3">
        <v>34135</v>
      </c>
      <c r="B223" s="8">
        <v>65</v>
      </c>
      <c r="C223" s="3">
        <v>2</v>
      </c>
      <c r="D223" s="4">
        <v>44515.987233796295</v>
      </c>
      <c r="E223" s="4">
        <v>44880.987233796295</v>
      </c>
      <c r="F223" s="6">
        <f t="shared" si="21"/>
        <v>2022</v>
      </c>
      <c r="G223" s="4" t="str">
        <f t="shared" si="22"/>
        <v>Nov</v>
      </c>
      <c r="H223" s="4" t="str">
        <f t="shared" si="23"/>
        <v>Q4</v>
      </c>
      <c r="I223" s="6">
        <f t="shared" si="24"/>
        <v>366</v>
      </c>
      <c r="J223" s="3">
        <v>2</v>
      </c>
      <c r="K223" s="8">
        <v>65</v>
      </c>
      <c r="L223" s="8">
        <f t="shared" si="25"/>
        <v>32.5</v>
      </c>
      <c r="M223" s="8">
        <v>65</v>
      </c>
      <c r="N223" s="3" t="str">
        <f t="shared" ca="1" si="26"/>
        <v>CHURNED</v>
      </c>
      <c r="O223" s="14" t="str">
        <f t="shared" si="27"/>
        <v>Retained</v>
      </c>
      <c r="P223" s="3" t="s">
        <v>223</v>
      </c>
      <c r="Q223" s="3" t="s">
        <v>819</v>
      </c>
      <c r="R223" s="3" t="s">
        <v>820</v>
      </c>
      <c r="S223" s="3">
        <v>50</v>
      </c>
      <c r="T223" s="3" t="s">
        <v>11</v>
      </c>
      <c r="U223" s="3" t="s">
        <v>821</v>
      </c>
      <c r="V223" s="3">
        <v>35404</v>
      </c>
      <c r="W223" s="3" t="s">
        <v>814</v>
      </c>
      <c r="X223" s="3" t="s">
        <v>425</v>
      </c>
      <c r="Y223" s="3" t="s">
        <v>2051</v>
      </c>
      <c r="Z223" s="3" t="s">
        <v>2056</v>
      </c>
    </row>
    <row r="224" spans="1:26" ht="15" x14ac:dyDescent="0.3">
      <c r="A224" s="3">
        <v>34168</v>
      </c>
      <c r="B224" s="8">
        <v>24.989999770000001</v>
      </c>
      <c r="C224" s="3">
        <v>1</v>
      </c>
      <c r="D224" s="4">
        <v>45113.41710648148</v>
      </c>
      <c r="E224" s="4">
        <v>45113.41710648148</v>
      </c>
      <c r="F224" s="6">
        <f t="shared" si="21"/>
        <v>2023</v>
      </c>
      <c r="G224" s="4" t="str">
        <f t="shared" si="22"/>
        <v>Jul</v>
      </c>
      <c r="H224" s="4" t="str">
        <f t="shared" si="23"/>
        <v>Q3</v>
      </c>
      <c r="I224" s="6">
        <f t="shared" si="24"/>
        <v>0</v>
      </c>
      <c r="J224" s="3">
        <v>1</v>
      </c>
      <c r="K224" s="8">
        <v>24.989999770000001</v>
      </c>
      <c r="L224" s="8">
        <f t="shared" si="25"/>
        <v>24.989999770000001</v>
      </c>
      <c r="M224" s="8">
        <v>24.989999770000001</v>
      </c>
      <c r="N224" s="3" t="str">
        <f t="shared" ca="1" si="26"/>
        <v>CHURNED</v>
      </c>
      <c r="O224" s="14" t="str">
        <f t="shared" si="27"/>
        <v>Not Retained</v>
      </c>
      <c r="P224" s="3" t="s">
        <v>546</v>
      </c>
      <c r="Q224" s="3" t="s">
        <v>822</v>
      </c>
      <c r="R224" s="3" t="s">
        <v>823</v>
      </c>
      <c r="S224" s="3">
        <v>63</v>
      </c>
      <c r="T224" s="3" t="s">
        <v>11</v>
      </c>
      <c r="U224" s="3" t="s">
        <v>824</v>
      </c>
      <c r="V224" s="3">
        <v>35404</v>
      </c>
      <c r="W224" s="3" t="s">
        <v>814</v>
      </c>
      <c r="X224" s="3" t="s">
        <v>425</v>
      </c>
      <c r="Y224" s="3" t="s">
        <v>2051</v>
      </c>
      <c r="Z224" s="3" t="s">
        <v>2056</v>
      </c>
    </row>
    <row r="225" spans="1:26" ht="15" x14ac:dyDescent="0.3">
      <c r="A225" s="3">
        <v>34228</v>
      </c>
      <c r="B225" s="8">
        <v>120.6900024</v>
      </c>
      <c r="C225" s="3">
        <v>4</v>
      </c>
      <c r="D225" s="4">
        <v>45086.862384259257</v>
      </c>
      <c r="E225" s="4">
        <v>45452.862384259257</v>
      </c>
      <c r="F225" s="6">
        <f t="shared" si="21"/>
        <v>2024</v>
      </c>
      <c r="G225" s="4" t="str">
        <f t="shared" si="22"/>
        <v>Jun</v>
      </c>
      <c r="H225" s="4" t="str">
        <f t="shared" si="23"/>
        <v>Q2</v>
      </c>
      <c r="I225" s="6">
        <f t="shared" si="24"/>
        <v>367</v>
      </c>
      <c r="J225" s="3">
        <v>1</v>
      </c>
      <c r="K225" s="8">
        <v>120.6900024</v>
      </c>
      <c r="L225" s="8">
        <f t="shared" si="25"/>
        <v>30.172500599999999</v>
      </c>
      <c r="M225" s="8">
        <v>120.6900024</v>
      </c>
      <c r="N225" s="3" t="str">
        <f t="shared" ca="1" si="26"/>
        <v>ACTIVE</v>
      </c>
      <c r="O225" s="14" t="str">
        <f t="shared" si="27"/>
        <v>Retained</v>
      </c>
      <c r="P225" s="3" t="s">
        <v>528</v>
      </c>
      <c r="Q225" s="3" t="s">
        <v>22</v>
      </c>
      <c r="R225" s="3" t="s">
        <v>825</v>
      </c>
      <c r="S225" s="3">
        <v>57</v>
      </c>
      <c r="T225" s="3" t="s">
        <v>19</v>
      </c>
      <c r="U225" s="3" t="s">
        <v>826</v>
      </c>
      <c r="V225" s="3">
        <v>35405</v>
      </c>
      <c r="W225" s="3" t="s">
        <v>814</v>
      </c>
      <c r="X225" s="3" t="s">
        <v>425</v>
      </c>
      <c r="Y225" s="3" t="s">
        <v>2050</v>
      </c>
      <c r="Z225" s="3" t="s">
        <v>2074</v>
      </c>
    </row>
    <row r="226" spans="1:26" ht="15" x14ac:dyDescent="0.3">
      <c r="A226" s="3">
        <v>34283</v>
      </c>
      <c r="B226" s="8">
        <v>923.38999938999996</v>
      </c>
      <c r="C226" s="3">
        <v>4</v>
      </c>
      <c r="D226" s="4">
        <v>45193.004618055558</v>
      </c>
      <c r="E226" s="4">
        <v>45559.004618055558</v>
      </c>
      <c r="F226" s="6">
        <f t="shared" si="21"/>
        <v>2024</v>
      </c>
      <c r="G226" s="4" t="str">
        <f t="shared" si="22"/>
        <v>Sep</v>
      </c>
      <c r="H226" s="4" t="str">
        <f t="shared" si="23"/>
        <v>Q3</v>
      </c>
      <c r="I226" s="6">
        <f t="shared" si="24"/>
        <v>367</v>
      </c>
      <c r="J226" s="3">
        <v>1</v>
      </c>
      <c r="K226" s="8">
        <v>923.38999938999996</v>
      </c>
      <c r="L226" s="8">
        <f t="shared" si="25"/>
        <v>230.84749984749999</v>
      </c>
      <c r="M226" s="8">
        <v>923.38999938999996</v>
      </c>
      <c r="N226" s="3" t="str">
        <f t="shared" ca="1" si="26"/>
        <v>ACTIVE</v>
      </c>
      <c r="O226" s="14" t="str">
        <f t="shared" si="27"/>
        <v>Retained</v>
      </c>
      <c r="P226" s="3" t="s">
        <v>469</v>
      </c>
      <c r="Q226" s="3" t="s">
        <v>723</v>
      </c>
      <c r="R226" s="3" t="s">
        <v>827</v>
      </c>
      <c r="S226" s="3">
        <v>13</v>
      </c>
      <c r="T226" s="3" t="s">
        <v>11</v>
      </c>
      <c r="U226" s="3" t="s">
        <v>828</v>
      </c>
      <c r="V226" s="3">
        <v>35405</v>
      </c>
      <c r="W226" s="3" t="s">
        <v>814</v>
      </c>
      <c r="X226" s="3" t="s">
        <v>425</v>
      </c>
      <c r="Y226" s="3" t="s">
        <v>2050</v>
      </c>
      <c r="Z226" s="3" t="s">
        <v>2073</v>
      </c>
    </row>
    <row r="227" spans="1:26" ht="15" x14ac:dyDescent="0.3">
      <c r="A227" s="3">
        <v>34417</v>
      </c>
      <c r="B227" s="8">
        <v>95.949999809000005</v>
      </c>
      <c r="C227" s="3">
        <v>4</v>
      </c>
      <c r="D227" s="4">
        <v>44652.559629629628</v>
      </c>
      <c r="E227" s="4">
        <v>44652.559629629628</v>
      </c>
      <c r="F227" s="6">
        <f t="shared" si="21"/>
        <v>2022</v>
      </c>
      <c r="G227" s="4" t="str">
        <f t="shared" si="22"/>
        <v>Apr</v>
      </c>
      <c r="H227" s="4" t="str">
        <f t="shared" si="23"/>
        <v>Q2</v>
      </c>
      <c r="I227" s="6">
        <f t="shared" si="24"/>
        <v>0</v>
      </c>
      <c r="J227" s="3">
        <v>1</v>
      </c>
      <c r="K227" s="8">
        <v>95.949999809000005</v>
      </c>
      <c r="L227" s="8">
        <f t="shared" si="25"/>
        <v>23.987499952250001</v>
      </c>
      <c r="M227" s="8">
        <v>95.949999809000005</v>
      </c>
      <c r="N227" s="3" t="str">
        <f t="shared" ca="1" si="26"/>
        <v>CHURNED</v>
      </c>
      <c r="O227" s="14" t="str">
        <f t="shared" si="27"/>
        <v>Not Retained</v>
      </c>
      <c r="P227" s="3" t="s">
        <v>829</v>
      </c>
      <c r="Q227" s="3" t="s">
        <v>830</v>
      </c>
      <c r="R227" s="3" t="s">
        <v>831</v>
      </c>
      <c r="S227" s="3">
        <v>40</v>
      </c>
      <c r="T227" s="3" t="s">
        <v>19</v>
      </c>
      <c r="U227" s="3" t="s">
        <v>832</v>
      </c>
      <c r="V227" s="3">
        <v>35405</v>
      </c>
      <c r="W227" s="3" t="s">
        <v>814</v>
      </c>
      <c r="X227" s="3" t="s">
        <v>425</v>
      </c>
      <c r="Y227" s="3" t="s">
        <v>2049</v>
      </c>
      <c r="Z227" s="3" t="s">
        <v>2055</v>
      </c>
    </row>
    <row r="228" spans="1:26" ht="15" x14ac:dyDescent="0.3">
      <c r="A228" s="3">
        <v>34453</v>
      </c>
      <c r="B228" s="8">
        <v>50.950000760000002</v>
      </c>
      <c r="C228" s="3">
        <v>4</v>
      </c>
      <c r="D228" s="4">
        <v>44985.551770833335</v>
      </c>
      <c r="E228" s="4">
        <v>45440.551770833335</v>
      </c>
      <c r="F228" s="6">
        <f t="shared" si="21"/>
        <v>2024</v>
      </c>
      <c r="G228" s="4" t="str">
        <f t="shared" si="22"/>
        <v>May</v>
      </c>
      <c r="H228" s="4" t="str">
        <f t="shared" si="23"/>
        <v>Q2</v>
      </c>
      <c r="I228" s="6">
        <f t="shared" si="24"/>
        <v>456</v>
      </c>
      <c r="J228" s="3">
        <v>1</v>
      </c>
      <c r="K228" s="8">
        <v>50.950000760000002</v>
      </c>
      <c r="L228" s="8">
        <f t="shared" si="25"/>
        <v>12.73750019</v>
      </c>
      <c r="M228" s="8">
        <v>50.950000760000002</v>
      </c>
      <c r="N228" s="3" t="str">
        <f t="shared" ca="1" si="26"/>
        <v>ACTIVE</v>
      </c>
      <c r="O228" s="14" t="str">
        <f t="shared" si="27"/>
        <v>Retained</v>
      </c>
      <c r="P228" s="3" t="s">
        <v>833</v>
      </c>
      <c r="Q228" s="3" t="s">
        <v>81</v>
      </c>
      <c r="R228" s="3" t="s">
        <v>834</v>
      </c>
      <c r="S228" s="3">
        <v>30</v>
      </c>
      <c r="T228" s="3" t="s">
        <v>11</v>
      </c>
      <c r="U228" s="3" t="s">
        <v>835</v>
      </c>
      <c r="V228" s="3">
        <v>35401</v>
      </c>
      <c r="W228" s="3" t="s">
        <v>814</v>
      </c>
      <c r="X228" s="3" t="s">
        <v>425</v>
      </c>
      <c r="Y228" s="3" t="s">
        <v>2048</v>
      </c>
      <c r="Z228" s="3" t="s">
        <v>2053</v>
      </c>
    </row>
    <row r="229" spans="1:26" ht="15" x14ac:dyDescent="0.3">
      <c r="A229" s="3">
        <v>34865</v>
      </c>
      <c r="B229" s="8">
        <v>43.150001529999997</v>
      </c>
      <c r="C229" s="3">
        <v>2</v>
      </c>
      <c r="D229" s="4">
        <v>45207.533865740741</v>
      </c>
      <c r="E229" s="4">
        <v>45207.533865740741</v>
      </c>
      <c r="F229" s="6">
        <f t="shared" si="21"/>
        <v>2023</v>
      </c>
      <c r="G229" s="4" t="str">
        <f t="shared" si="22"/>
        <v>Oct</v>
      </c>
      <c r="H229" s="4" t="str">
        <f t="shared" si="23"/>
        <v>Q4</v>
      </c>
      <c r="I229" s="6">
        <f t="shared" si="24"/>
        <v>0</v>
      </c>
      <c r="J229" s="3">
        <v>1</v>
      </c>
      <c r="K229" s="8">
        <v>43.150001529999997</v>
      </c>
      <c r="L229" s="8">
        <f t="shared" si="25"/>
        <v>21.575000764999999</v>
      </c>
      <c r="M229" s="8">
        <v>43.150001529999997</v>
      </c>
      <c r="N229" s="3" t="str">
        <f t="shared" ca="1" si="26"/>
        <v>CHURNED</v>
      </c>
      <c r="O229" s="14" t="str">
        <f t="shared" si="27"/>
        <v>Not Retained</v>
      </c>
      <c r="P229" s="3" t="s">
        <v>398</v>
      </c>
      <c r="Q229" s="3" t="s">
        <v>836</v>
      </c>
      <c r="R229" s="3" t="s">
        <v>837</v>
      </c>
      <c r="S229" s="3">
        <v>58</v>
      </c>
      <c r="T229" s="3" t="s">
        <v>11</v>
      </c>
      <c r="U229" s="3" t="s">
        <v>838</v>
      </c>
      <c r="V229" s="3">
        <v>35401</v>
      </c>
      <c r="W229" s="3" t="s">
        <v>814</v>
      </c>
      <c r="X229" s="3" t="s">
        <v>425</v>
      </c>
      <c r="Y229" s="3" t="s">
        <v>2048</v>
      </c>
      <c r="Z229" s="3" t="s">
        <v>2069</v>
      </c>
    </row>
    <row r="230" spans="1:26" ht="15" x14ac:dyDescent="0.3">
      <c r="A230" s="3">
        <v>34963</v>
      </c>
      <c r="B230" s="8">
        <v>37.5</v>
      </c>
      <c r="C230" s="3">
        <v>3</v>
      </c>
      <c r="D230" s="4">
        <v>44622.605497685188</v>
      </c>
      <c r="E230" s="4">
        <v>44622.605497685188</v>
      </c>
      <c r="F230" s="6">
        <f t="shared" si="21"/>
        <v>2022</v>
      </c>
      <c r="G230" s="4" t="str">
        <f t="shared" si="22"/>
        <v>Mar</v>
      </c>
      <c r="H230" s="4" t="str">
        <f t="shared" si="23"/>
        <v>Q1</v>
      </c>
      <c r="I230" s="6">
        <f t="shared" si="24"/>
        <v>0</v>
      </c>
      <c r="J230" s="3">
        <v>1</v>
      </c>
      <c r="K230" s="8">
        <v>37.5</v>
      </c>
      <c r="L230" s="8">
        <f t="shared" si="25"/>
        <v>12.5</v>
      </c>
      <c r="M230" s="8">
        <v>37.5</v>
      </c>
      <c r="N230" s="3" t="str">
        <f t="shared" ca="1" si="26"/>
        <v>CHURNED</v>
      </c>
      <c r="O230" s="14" t="str">
        <f t="shared" si="27"/>
        <v>Not Retained</v>
      </c>
      <c r="P230" s="3" t="s">
        <v>175</v>
      </c>
      <c r="Q230" s="3" t="s">
        <v>839</v>
      </c>
      <c r="R230" s="3" t="s">
        <v>840</v>
      </c>
      <c r="S230" s="3">
        <v>19</v>
      </c>
      <c r="T230" s="3" t="s">
        <v>11</v>
      </c>
      <c r="U230" s="3" t="s">
        <v>841</v>
      </c>
      <c r="V230" s="3">
        <v>35401</v>
      </c>
      <c r="W230" s="3" t="s">
        <v>814</v>
      </c>
      <c r="X230" s="3" t="s">
        <v>425</v>
      </c>
      <c r="Y230" s="3" t="s">
        <v>2052</v>
      </c>
      <c r="Z230" s="3" t="s">
        <v>2054</v>
      </c>
    </row>
    <row r="231" spans="1:26" ht="15" x14ac:dyDescent="0.3">
      <c r="A231" s="3">
        <v>34983</v>
      </c>
      <c r="B231" s="8">
        <v>59.950000760000002</v>
      </c>
      <c r="C231" s="3">
        <v>1</v>
      </c>
      <c r="D231" s="4">
        <v>44552.408530092594</v>
      </c>
      <c r="E231" s="4">
        <v>44552.408530092594</v>
      </c>
      <c r="F231" s="6">
        <f t="shared" si="21"/>
        <v>2021</v>
      </c>
      <c r="G231" s="4" t="str">
        <f t="shared" si="22"/>
        <v>Dec</v>
      </c>
      <c r="H231" s="4" t="str">
        <f t="shared" si="23"/>
        <v>Q4</v>
      </c>
      <c r="I231" s="6">
        <f t="shared" si="24"/>
        <v>0</v>
      </c>
      <c r="J231" s="3">
        <v>1</v>
      </c>
      <c r="K231" s="8">
        <v>59.950000760000002</v>
      </c>
      <c r="L231" s="8">
        <f t="shared" si="25"/>
        <v>59.950000760000002</v>
      </c>
      <c r="M231" s="8">
        <v>59.950000760000002</v>
      </c>
      <c r="N231" s="3" t="str">
        <f t="shared" ca="1" si="26"/>
        <v>CHURNED</v>
      </c>
      <c r="O231" s="14" t="str">
        <f t="shared" si="27"/>
        <v>Not Retained</v>
      </c>
      <c r="P231" s="3" t="s">
        <v>842</v>
      </c>
      <c r="Q231" s="3" t="s">
        <v>283</v>
      </c>
      <c r="R231" s="3" t="s">
        <v>843</v>
      </c>
      <c r="S231" s="3">
        <v>31</v>
      </c>
      <c r="T231" s="3" t="s">
        <v>19</v>
      </c>
      <c r="U231" s="3" t="s">
        <v>844</v>
      </c>
      <c r="V231" s="3">
        <v>35401</v>
      </c>
      <c r="W231" s="3" t="s">
        <v>814</v>
      </c>
      <c r="X231" s="3" t="s">
        <v>425</v>
      </c>
      <c r="Y231" s="3" t="s">
        <v>2049</v>
      </c>
      <c r="Z231" s="3" t="s">
        <v>2065</v>
      </c>
    </row>
    <row r="232" spans="1:26" ht="15" x14ac:dyDescent="0.3">
      <c r="A232" s="3">
        <v>35027</v>
      </c>
      <c r="B232" s="8">
        <v>19.450000760000002</v>
      </c>
      <c r="C232" s="3">
        <v>1</v>
      </c>
      <c r="D232" s="4">
        <v>44897.198495370372</v>
      </c>
      <c r="E232" s="4">
        <v>44897.198495370372</v>
      </c>
      <c r="F232" s="6">
        <f t="shared" si="21"/>
        <v>2022</v>
      </c>
      <c r="G232" s="4" t="str">
        <f t="shared" si="22"/>
        <v>Dec</v>
      </c>
      <c r="H232" s="4" t="str">
        <f t="shared" si="23"/>
        <v>Q4</v>
      </c>
      <c r="I232" s="6">
        <f t="shared" si="24"/>
        <v>0</v>
      </c>
      <c r="J232" s="3">
        <v>1</v>
      </c>
      <c r="K232" s="8">
        <v>19.450000760000002</v>
      </c>
      <c r="L232" s="8">
        <f t="shared" si="25"/>
        <v>19.450000760000002</v>
      </c>
      <c r="M232" s="8">
        <v>19.450000760000002</v>
      </c>
      <c r="N232" s="3" t="str">
        <f t="shared" ca="1" si="26"/>
        <v>CHURNED</v>
      </c>
      <c r="O232" s="14" t="str">
        <f t="shared" si="27"/>
        <v>Not Retained</v>
      </c>
      <c r="P232" s="3" t="s">
        <v>845</v>
      </c>
      <c r="Q232" s="3" t="s">
        <v>846</v>
      </c>
      <c r="R232" s="3" t="s">
        <v>847</v>
      </c>
      <c r="S232" s="3">
        <v>62</v>
      </c>
      <c r="T232" s="3" t="s">
        <v>11</v>
      </c>
      <c r="U232" s="3" t="s">
        <v>848</v>
      </c>
      <c r="V232" s="3">
        <v>35401</v>
      </c>
      <c r="W232" s="3" t="s">
        <v>814</v>
      </c>
      <c r="X232" s="3" t="s">
        <v>425</v>
      </c>
      <c r="Y232" s="3" t="s">
        <v>2051</v>
      </c>
      <c r="Z232" s="3" t="s">
        <v>2056</v>
      </c>
    </row>
    <row r="233" spans="1:26" ht="15" x14ac:dyDescent="0.3">
      <c r="A233" s="3">
        <v>35334</v>
      </c>
      <c r="B233" s="8">
        <v>36</v>
      </c>
      <c r="C233" s="3">
        <v>1</v>
      </c>
      <c r="D233" s="4">
        <v>44545.283645833333</v>
      </c>
      <c r="E233" s="4">
        <v>44545.283645833333</v>
      </c>
      <c r="F233" s="6">
        <f t="shared" si="21"/>
        <v>2021</v>
      </c>
      <c r="G233" s="4" t="str">
        <f t="shared" si="22"/>
        <v>Dec</v>
      </c>
      <c r="H233" s="4" t="str">
        <f t="shared" si="23"/>
        <v>Q4</v>
      </c>
      <c r="I233" s="6">
        <f t="shared" si="24"/>
        <v>0</v>
      </c>
      <c r="J233" s="3">
        <v>1</v>
      </c>
      <c r="K233" s="8">
        <v>36</v>
      </c>
      <c r="L233" s="8">
        <f t="shared" si="25"/>
        <v>36</v>
      </c>
      <c r="M233" s="8">
        <v>36</v>
      </c>
      <c r="N233" s="3" t="str">
        <f t="shared" ca="1" si="26"/>
        <v>CHURNED</v>
      </c>
      <c r="O233" s="14" t="str">
        <f t="shared" si="27"/>
        <v>Not Retained</v>
      </c>
      <c r="P233" s="3" t="s">
        <v>795</v>
      </c>
      <c r="Q233" s="3" t="s">
        <v>459</v>
      </c>
      <c r="R233" s="3" t="s">
        <v>849</v>
      </c>
      <c r="S233" s="3">
        <v>67</v>
      </c>
      <c r="T233" s="3" t="s">
        <v>11</v>
      </c>
      <c r="U233" s="3" t="s">
        <v>850</v>
      </c>
      <c r="V233" s="3">
        <v>35401</v>
      </c>
      <c r="W233" s="3" t="s">
        <v>814</v>
      </c>
      <c r="X233" s="3" t="s">
        <v>425</v>
      </c>
      <c r="Y233" s="3" t="s">
        <v>2049</v>
      </c>
      <c r="Z233" s="3" t="s">
        <v>2056</v>
      </c>
    </row>
    <row r="234" spans="1:26" ht="15" x14ac:dyDescent="0.3">
      <c r="A234" s="3">
        <v>35587</v>
      </c>
      <c r="B234" s="8">
        <v>42.990001679999999</v>
      </c>
      <c r="C234" s="3">
        <v>1</v>
      </c>
      <c r="D234" s="4">
        <v>44777.297731481478</v>
      </c>
      <c r="E234" s="4">
        <v>44777.297731481478</v>
      </c>
      <c r="F234" s="6">
        <f t="shared" si="21"/>
        <v>2022</v>
      </c>
      <c r="G234" s="4" t="str">
        <f t="shared" si="22"/>
        <v>Aug</v>
      </c>
      <c r="H234" s="4" t="str">
        <f t="shared" si="23"/>
        <v>Q3</v>
      </c>
      <c r="I234" s="6">
        <f t="shared" si="24"/>
        <v>0</v>
      </c>
      <c r="J234" s="3">
        <v>1</v>
      </c>
      <c r="K234" s="8">
        <v>42.990001679999999</v>
      </c>
      <c r="L234" s="8">
        <f t="shared" si="25"/>
        <v>42.990001679999999</v>
      </c>
      <c r="M234" s="8">
        <v>42.990001679999999</v>
      </c>
      <c r="N234" s="3" t="str">
        <f t="shared" ca="1" si="26"/>
        <v>CHURNED</v>
      </c>
      <c r="O234" s="14" t="str">
        <f t="shared" si="27"/>
        <v>Not Retained</v>
      </c>
      <c r="P234" s="3" t="s">
        <v>350</v>
      </c>
      <c r="Q234" s="3" t="s">
        <v>197</v>
      </c>
      <c r="R234" s="3" t="s">
        <v>851</v>
      </c>
      <c r="S234" s="3">
        <v>60</v>
      </c>
      <c r="T234" s="3" t="s">
        <v>11</v>
      </c>
      <c r="U234" s="3" t="s">
        <v>852</v>
      </c>
      <c r="V234" s="3">
        <v>35401</v>
      </c>
      <c r="W234" s="3" t="s">
        <v>814</v>
      </c>
      <c r="X234" s="3" t="s">
        <v>425</v>
      </c>
      <c r="Y234" s="3" t="s">
        <v>2050</v>
      </c>
      <c r="Z234" s="3" t="s">
        <v>2056</v>
      </c>
    </row>
    <row r="235" spans="1:26" ht="15" x14ac:dyDescent="0.3">
      <c r="A235" s="3">
        <v>35735</v>
      </c>
      <c r="B235" s="8">
        <v>28</v>
      </c>
      <c r="C235" s="3">
        <v>1</v>
      </c>
      <c r="D235" s="4">
        <v>45079.276423611111</v>
      </c>
      <c r="E235" s="4">
        <v>45079.276423611111</v>
      </c>
      <c r="F235" s="6">
        <f t="shared" si="21"/>
        <v>2023</v>
      </c>
      <c r="G235" s="4" t="str">
        <f t="shared" si="22"/>
        <v>Jun</v>
      </c>
      <c r="H235" s="4" t="str">
        <f t="shared" si="23"/>
        <v>Q2</v>
      </c>
      <c r="I235" s="6">
        <f t="shared" si="24"/>
        <v>0</v>
      </c>
      <c r="J235" s="3">
        <v>1</v>
      </c>
      <c r="K235" s="8">
        <v>28</v>
      </c>
      <c r="L235" s="8">
        <f t="shared" si="25"/>
        <v>28</v>
      </c>
      <c r="M235" s="8">
        <v>28</v>
      </c>
      <c r="N235" s="3" t="str">
        <f t="shared" ca="1" si="26"/>
        <v>CHURNED</v>
      </c>
      <c r="O235" s="14" t="str">
        <f t="shared" si="27"/>
        <v>Not Retained</v>
      </c>
      <c r="P235" s="3" t="s">
        <v>444</v>
      </c>
      <c r="Q235" s="3" t="s">
        <v>853</v>
      </c>
      <c r="R235" s="3" t="s">
        <v>854</v>
      </c>
      <c r="S235" s="3">
        <v>37</v>
      </c>
      <c r="T235" s="3" t="s">
        <v>11</v>
      </c>
      <c r="U235" s="3" t="s">
        <v>855</v>
      </c>
      <c r="V235" s="3">
        <v>35401</v>
      </c>
      <c r="W235" s="3" t="s">
        <v>814</v>
      </c>
      <c r="X235" s="3" t="s">
        <v>425</v>
      </c>
      <c r="Y235" s="3" t="s">
        <v>2048</v>
      </c>
      <c r="Z235" s="3" t="s">
        <v>2056</v>
      </c>
    </row>
    <row r="236" spans="1:26" ht="15" x14ac:dyDescent="0.3">
      <c r="A236" s="3">
        <v>35781</v>
      </c>
      <c r="B236" s="8">
        <v>55</v>
      </c>
      <c r="C236" s="3">
        <v>1</v>
      </c>
      <c r="D236" s="4">
        <v>45250.364293981482</v>
      </c>
      <c r="E236" s="4">
        <v>45250.364293981482</v>
      </c>
      <c r="F236" s="6">
        <f t="shared" si="21"/>
        <v>2023</v>
      </c>
      <c r="G236" s="4" t="str">
        <f t="shared" si="22"/>
        <v>Nov</v>
      </c>
      <c r="H236" s="4" t="str">
        <f t="shared" si="23"/>
        <v>Q4</v>
      </c>
      <c r="I236" s="6">
        <f t="shared" si="24"/>
        <v>0</v>
      </c>
      <c r="J236" s="3">
        <v>1</v>
      </c>
      <c r="K236" s="8">
        <v>55</v>
      </c>
      <c r="L236" s="8">
        <f t="shared" si="25"/>
        <v>55</v>
      </c>
      <c r="M236" s="8">
        <v>55</v>
      </c>
      <c r="N236" s="3" t="str">
        <f t="shared" ca="1" si="26"/>
        <v>CHURNED</v>
      </c>
      <c r="O236" s="14" t="str">
        <f t="shared" si="27"/>
        <v>Not Retained</v>
      </c>
      <c r="P236" s="3" t="s">
        <v>856</v>
      </c>
      <c r="Q236" s="3" t="s">
        <v>857</v>
      </c>
      <c r="R236" s="3" t="s">
        <v>858</v>
      </c>
      <c r="S236" s="3">
        <v>12</v>
      </c>
      <c r="T236" s="3" t="s">
        <v>11</v>
      </c>
      <c r="U236" s="3" t="s">
        <v>859</v>
      </c>
      <c r="V236" s="3">
        <v>36535</v>
      </c>
      <c r="W236" s="3" t="s">
        <v>814</v>
      </c>
      <c r="X236" s="3" t="s">
        <v>425</v>
      </c>
      <c r="Y236" s="3" t="s">
        <v>2050</v>
      </c>
      <c r="Z236" s="3" t="s">
        <v>2056</v>
      </c>
    </row>
    <row r="237" spans="1:26" ht="15" x14ac:dyDescent="0.3">
      <c r="A237" s="3">
        <v>35901</v>
      </c>
      <c r="B237" s="8">
        <v>24.950000760000002</v>
      </c>
      <c r="C237" s="3">
        <v>1</v>
      </c>
      <c r="D237" s="4">
        <v>44554.291168981479</v>
      </c>
      <c r="E237" s="4">
        <v>44554.291168981479</v>
      </c>
      <c r="F237" s="6">
        <f t="shared" si="21"/>
        <v>2021</v>
      </c>
      <c r="G237" s="4" t="str">
        <f t="shared" si="22"/>
        <v>Dec</v>
      </c>
      <c r="H237" s="4" t="str">
        <f t="shared" si="23"/>
        <v>Q4</v>
      </c>
      <c r="I237" s="6">
        <f t="shared" si="24"/>
        <v>0</v>
      </c>
      <c r="J237" s="3">
        <v>1</v>
      </c>
      <c r="K237" s="8">
        <v>24.950000760000002</v>
      </c>
      <c r="L237" s="8">
        <f t="shared" si="25"/>
        <v>24.950000760000002</v>
      </c>
      <c r="M237" s="8">
        <v>24.950000760000002</v>
      </c>
      <c r="N237" s="3" t="str">
        <f t="shared" ca="1" si="26"/>
        <v>CHURNED</v>
      </c>
      <c r="O237" s="14" t="str">
        <f t="shared" si="27"/>
        <v>Not Retained</v>
      </c>
      <c r="P237" s="3" t="s">
        <v>370</v>
      </c>
      <c r="Q237" s="3" t="s">
        <v>860</v>
      </c>
      <c r="R237" s="3" t="s">
        <v>861</v>
      </c>
      <c r="S237" s="3">
        <v>30</v>
      </c>
      <c r="T237" s="3" t="s">
        <v>19</v>
      </c>
      <c r="U237" s="3" t="s">
        <v>862</v>
      </c>
      <c r="V237" s="3">
        <v>36535</v>
      </c>
      <c r="W237" s="3" t="s">
        <v>814</v>
      </c>
      <c r="X237" s="3" t="s">
        <v>425</v>
      </c>
      <c r="Y237" s="3" t="s">
        <v>2052</v>
      </c>
      <c r="Z237" s="3" t="s">
        <v>2056</v>
      </c>
    </row>
    <row r="238" spans="1:26" ht="15" x14ac:dyDescent="0.3">
      <c r="A238" s="3">
        <v>36018</v>
      </c>
      <c r="B238" s="8">
        <v>132.6600037</v>
      </c>
      <c r="C238" s="3">
        <v>1</v>
      </c>
      <c r="D238" s="4">
        <v>45307.164120370369</v>
      </c>
      <c r="E238" s="4">
        <v>45307.164120370369</v>
      </c>
      <c r="F238" s="6">
        <f t="shared" si="21"/>
        <v>2024</v>
      </c>
      <c r="G238" s="4" t="str">
        <f t="shared" si="22"/>
        <v>Jan</v>
      </c>
      <c r="H238" s="4" t="str">
        <f t="shared" si="23"/>
        <v>Q1</v>
      </c>
      <c r="I238" s="6">
        <f t="shared" si="24"/>
        <v>0</v>
      </c>
      <c r="J238" s="3">
        <v>1</v>
      </c>
      <c r="K238" s="8">
        <v>132.6600037</v>
      </c>
      <c r="L238" s="8">
        <f t="shared" si="25"/>
        <v>132.6600037</v>
      </c>
      <c r="M238" s="8">
        <v>132.6600037</v>
      </c>
      <c r="N238" s="3" t="str">
        <f t="shared" ca="1" si="26"/>
        <v>CHURNED</v>
      </c>
      <c r="O238" s="14" t="str">
        <f t="shared" si="27"/>
        <v>Not Retained</v>
      </c>
      <c r="P238" s="3" t="s">
        <v>863</v>
      </c>
      <c r="Q238" s="3" t="s">
        <v>9</v>
      </c>
      <c r="R238" s="3" t="s">
        <v>864</v>
      </c>
      <c r="S238" s="3">
        <v>49</v>
      </c>
      <c r="T238" s="3" t="s">
        <v>19</v>
      </c>
      <c r="U238" s="3" t="s">
        <v>865</v>
      </c>
      <c r="V238" s="3">
        <v>36526</v>
      </c>
      <c r="W238" s="3" t="s">
        <v>814</v>
      </c>
      <c r="X238" s="3" t="s">
        <v>425</v>
      </c>
      <c r="Y238" s="3" t="s">
        <v>2050</v>
      </c>
      <c r="Z238" s="3" t="s">
        <v>2056</v>
      </c>
    </row>
    <row r="239" spans="1:26" ht="15" x14ac:dyDescent="0.3">
      <c r="A239" s="3">
        <v>36086</v>
      </c>
      <c r="B239" s="8">
        <v>40</v>
      </c>
      <c r="C239" s="3">
        <v>1</v>
      </c>
      <c r="D239" s="4">
        <v>44748.675266203703</v>
      </c>
      <c r="E239" s="4">
        <v>44748.675266203703</v>
      </c>
      <c r="F239" s="6">
        <f t="shared" si="21"/>
        <v>2022</v>
      </c>
      <c r="G239" s="4" t="str">
        <f t="shared" si="22"/>
        <v>Jul</v>
      </c>
      <c r="H239" s="4" t="str">
        <f t="shared" si="23"/>
        <v>Q3</v>
      </c>
      <c r="I239" s="6">
        <f t="shared" si="24"/>
        <v>0</v>
      </c>
      <c r="J239" s="3">
        <v>1</v>
      </c>
      <c r="K239" s="8">
        <v>40</v>
      </c>
      <c r="L239" s="8">
        <f t="shared" si="25"/>
        <v>40</v>
      </c>
      <c r="M239" s="8">
        <v>40</v>
      </c>
      <c r="N239" s="3" t="str">
        <f t="shared" ca="1" si="26"/>
        <v>CHURNED</v>
      </c>
      <c r="O239" s="14" t="str">
        <f t="shared" si="27"/>
        <v>Not Retained</v>
      </c>
      <c r="P239" s="3" t="s">
        <v>741</v>
      </c>
      <c r="Q239" s="3" t="s">
        <v>866</v>
      </c>
      <c r="R239" s="3" t="s">
        <v>867</v>
      </c>
      <c r="S239" s="3">
        <v>28</v>
      </c>
      <c r="T239" s="3" t="s">
        <v>11</v>
      </c>
      <c r="U239" s="3" t="s">
        <v>868</v>
      </c>
      <c r="V239" s="3">
        <v>36526</v>
      </c>
      <c r="W239" s="3" t="s">
        <v>814</v>
      </c>
      <c r="X239" s="3" t="s">
        <v>425</v>
      </c>
      <c r="Y239" s="3" t="s">
        <v>2050</v>
      </c>
      <c r="Z239" s="3" t="s">
        <v>2056</v>
      </c>
    </row>
    <row r="240" spans="1:26" ht="15" x14ac:dyDescent="0.3">
      <c r="A240" s="3">
        <v>36089</v>
      </c>
      <c r="B240" s="8">
        <v>175</v>
      </c>
      <c r="C240" s="3">
        <v>1</v>
      </c>
      <c r="D240" s="4">
        <v>45306.954155092593</v>
      </c>
      <c r="E240" s="4">
        <v>45306.954155092593</v>
      </c>
      <c r="F240" s="6">
        <f t="shared" si="21"/>
        <v>2024</v>
      </c>
      <c r="G240" s="4" t="str">
        <f t="shared" si="22"/>
        <v>Jan</v>
      </c>
      <c r="H240" s="4" t="str">
        <f t="shared" si="23"/>
        <v>Q1</v>
      </c>
      <c r="I240" s="6">
        <f t="shared" si="24"/>
        <v>0</v>
      </c>
      <c r="J240" s="3">
        <v>1</v>
      </c>
      <c r="K240" s="8">
        <v>175</v>
      </c>
      <c r="L240" s="8">
        <f t="shared" si="25"/>
        <v>175</v>
      </c>
      <c r="M240" s="8">
        <v>175</v>
      </c>
      <c r="N240" s="3" t="str">
        <f t="shared" ca="1" si="26"/>
        <v>CHURNED</v>
      </c>
      <c r="O240" s="14" t="str">
        <f t="shared" si="27"/>
        <v>Not Retained</v>
      </c>
      <c r="P240" s="3" t="s">
        <v>562</v>
      </c>
      <c r="Q240" s="3" t="s">
        <v>330</v>
      </c>
      <c r="R240" s="3" t="s">
        <v>869</v>
      </c>
      <c r="S240" s="3">
        <v>18</v>
      </c>
      <c r="T240" s="3" t="s">
        <v>11</v>
      </c>
      <c r="U240" s="3" t="s">
        <v>870</v>
      </c>
      <c r="V240" s="3">
        <v>36526</v>
      </c>
      <c r="W240" s="3" t="s">
        <v>814</v>
      </c>
      <c r="X240" s="3" t="s">
        <v>425</v>
      </c>
      <c r="Y240" s="3" t="s">
        <v>2048</v>
      </c>
      <c r="Z240" s="3" t="s">
        <v>2056</v>
      </c>
    </row>
    <row r="241" spans="1:26" ht="15" x14ac:dyDescent="0.3">
      <c r="A241" s="3">
        <v>36280</v>
      </c>
      <c r="B241" s="8">
        <v>36.25</v>
      </c>
      <c r="C241" s="3">
        <v>3</v>
      </c>
      <c r="D241" s="4">
        <v>44535.559374999997</v>
      </c>
      <c r="E241" s="4">
        <v>45265.559374999997</v>
      </c>
      <c r="F241" s="6">
        <f t="shared" si="21"/>
        <v>2023</v>
      </c>
      <c r="G241" s="4" t="str">
        <f t="shared" si="22"/>
        <v>Dec</v>
      </c>
      <c r="H241" s="4" t="str">
        <f t="shared" si="23"/>
        <v>Q4</v>
      </c>
      <c r="I241" s="6">
        <f t="shared" si="24"/>
        <v>731</v>
      </c>
      <c r="J241" s="3">
        <v>3</v>
      </c>
      <c r="K241" s="8">
        <v>36.25</v>
      </c>
      <c r="L241" s="8">
        <f t="shared" si="25"/>
        <v>12.083333333333334</v>
      </c>
      <c r="M241" s="8">
        <v>36.25</v>
      </c>
      <c r="N241" s="3" t="str">
        <f t="shared" ca="1" si="26"/>
        <v>CHURNED</v>
      </c>
      <c r="O241" s="14" t="str">
        <f t="shared" si="27"/>
        <v>Retained</v>
      </c>
      <c r="P241" s="3" t="s">
        <v>444</v>
      </c>
      <c r="Q241" s="3" t="s">
        <v>871</v>
      </c>
      <c r="R241" s="3" t="s">
        <v>872</v>
      </c>
      <c r="S241" s="3">
        <v>21</v>
      </c>
      <c r="T241" s="3" t="s">
        <v>11</v>
      </c>
      <c r="U241" s="3" t="s">
        <v>873</v>
      </c>
      <c r="V241" s="3">
        <v>36532</v>
      </c>
      <c r="W241" s="3" t="s">
        <v>814</v>
      </c>
      <c r="X241" s="3" t="s">
        <v>425</v>
      </c>
      <c r="Y241" s="3" t="s">
        <v>2052</v>
      </c>
      <c r="Z241" s="3" t="s">
        <v>2056</v>
      </c>
    </row>
    <row r="242" spans="1:26" ht="15" x14ac:dyDescent="0.3">
      <c r="A242" s="3">
        <v>36317</v>
      </c>
      <c r="B242" s="8">
        <v>31.989999770000001</v>
      </c>
      <c r="C242" s="3">
        <v>4</v>
      </c>
      <c r="D242" s="4">
        <v>44536.139745370368</v>
      </c>
      <c r="E242" s="4">
        <v>45266.139745370368</v>
      </c>
      <c r="F242" s="6">
        <f t="shared" si="21"/>
        <v>2023</v>
      </c>
      <c r="G242" s="4" t="str">
        <f t="shared" si="22"/>
        <v>Dec</v>
      </c>
      <c r="H242" s="4" t="str">
        <f t="shared" si="23"/>
        <v>Q4</v>
      </c>
      <c r="I242" s="6">
        <f t="shared" si="24"/>
        <v>731</v>
      </c>
      <c r="J242" s="3">
        <v>4</v>
      </c>
      <c r="K242" s="8">
        <v>31.989999770000001</v>
      </c>
      <c r="L242" s="8">
        <f t="shared" si="25"/>
        <v>7.9974999425000002</v>
      </c>
      <c r="M242" s="8">
        <v>31.989999770000001</v>
      </c>
      <c r="N242" s="3" t="str">
        <f t="shared" ca="1" si="26"/>
        <v>CHURNED</v>
      </c>
      <c r="O242" s="14" t="str">
        <f t="shared" si="27"/>
        <v>Retained</v>
      </c>
      <c r="P242" s="3" t="s">
        <v>874</v>
      </c>
      <c r="Q242" s="3" t="s">
        <v>741</v>
      </c>
      <c r="R242" s="3" t="s">
        <v>875</v>
      </c>
      <c r="S242" s="3">
        <v>29</v>
      </c>
      <c r="T242" s="3" t="s">
        <v>19</v>
      </c>
      <c r="U242" s="3" t="s">
        <v>876</v>
      </c>
      <c r="V242" s="3">
        <v>36605</v>
      </c>
      <c r="W242" s="3" t="s">
        <v>814</v>
      </c>
      <c r="X242" s="3" t="s">
        <v>425</v>
      </c>
      <c r="Y242" s="3" t="s">
        <v>2049</v>
      </c>
      <c r="Z242" s="3" t="s">
        <v>2056</v>
      </c>
    </row>
    <row r="243" spans="1:26" ht="15" x14ac:dyDescent="0.3">
      <c r="A243" s="3">
        <v>36610</v>
      </c>
      <c r="B243" s="8">
        <v>40</v>
      </c>
      <c r="C243" s="3">
        <v>4</v>
      </c>
      <c r="D243" s="4">
        <v>44372.0625</v>
      </c>
      <c r="E243" s="4">
        <v>45102.0625</v>
      </c>
      <c r="F243" s="6">
        <f t="shared" si="21"/>
        <v>2023</v>
      </c>
      <c r="G243" s="4" t="str">
        <f t="shared" si="22"/>
        <v>Jun</v>
      </c>
      <c r="H243" s="4" t="str">
        <f t="shared" si="23"/>
        <v>Q2</v>
      </c>
      <c r="I243" s="6">
        <f t="shared" si="24"/>
        <v>731</v>
      </c>
      <c r="J243" s="3">
        <v>4</v>
      </c>
      <c r="K243" s="8">
        <v>40</v>
      </c>
      <c r="L243" s="8">
        <f t="shared" si="25"/>
        <v>10</v>
      </c>
      <c r="M243" s="8">
        <v>40</v>
      </c>
      <c r="N243" s="3" t="str">
        <f t="shared" ca="1" si="26"/>
        <v>CHURNED</v>
      </c>
      <c r="O243" s="14" t="str">
        <f t="shared" si="27"/>
        <v>Retained</v>
      </c>
      <c r="P243" s="3" t="s">
        <v>167</v>
      </c>
      <c r="Q243" s="3" t="s">
        <v>64</v>
      </c>
      <c r="R243" s="3" t="s">
        <v>877</v>
      </c>
      <c r="S243" s="3">
        <v>25</v>
      </c>
      <c r="T243" s="3" t="s">
        <v>11</v>
      </c>
      <c r="U243" s="3" t="s">
        <v>878</v>
      </c>
      <c r="V243" s="3">
        <v>36605</v>
      </c>
      <c r="W243" s="3" t="s">
        <v>814</v>
      </c>
      <c r="X243" s="3" t="s">
        <v>425</v>
      </c>
      <c r="Y243" s="3" t="s">
        <v>2049</v>
      </c>
      <c r="Z243" s="3" t="s">
        <v>2075</v>
      </c>
    </row>
    <row r="244" spans="1:26" ht="15" x14ac:dyDescent="0.3">
      <c r="A244" s="3">
        <v>37182</v>
      </c>
      <c r="B244" s="8">
        <v>8</v>
      </c>
      <c r="C244" s="3">
        <v>5</v>
      </c>
      <c r="D244" s="4">
        <v>44515.175405092596</v>
      </c>
      <c r="E244" s="4">
        <v>45245.175405092596</v>
      </c>
      <c r="F244" s="6">
        <f t="shared" si="21"/>
        <v>2023</v>
      </c>
      <c r="G244" s="4" t="str">
        <f t="shared" si="22"/>
        <v>Nov</v>
      </c>
      <c r="H244" s="4" t="str">
        <f t="shared" si="23"/>
        <v>Q4</v>
      </c>
      <c r="I244" s="6">
        <f t="shared" si="24"/>
        <v>731</v>
      </c>
      <c r="J244" s="3">
        <v>5</v>
      </c>
      <c r="K244" s="8">
        <v>8</v>
      </c>
      <c r="L244" s="8">
        <f t="shared" si="25"/>
        <v>1.6</v>
      </c>
      <c r="M244" s="8">
        <v>8</v>
      </c>
      <c r="N244" s="3" t="str">
        <f t="shared" ca="1" si="26"/>
        <v>CHURNED</v>
      </c>
      <c r="O244" s="14" t="str">
        <f t="shared" si="27"/>
        <v>Retained</v>
      </c>
      <c r="P244" s="3" t="s">
        <v>398</v>
      </c>
      <c r="Q244" s="3" t="s">
        <v>879</v>
      </c>
      <c r="R244" s="3" t="s">
        <v>880</v>
      </c>
      <c r="S244" s="3">
        <v>33</v>
      </c>
      <c r="T244" s="3" t="s">
        <v>11</v>
      </c>
      <c r="U244" s="3" t="s">
        <v>881</v>
      </c>
      <c r="V244" s="3">
        <v>36605</v>
      </c>
      <c r="W244" s="3" t="s">
        <v>814</v>
      </c>
      <c r="X244" s="3" t="s">
        <v>425</v>
      </c>
      <c r="Y244" s="3" t="s">
        <v>2051</v>
      </c>
      <c r="Z244" s="3" t="s">
        <v>2053</v>
      </c>
    </row>
    <row r="245" spans="1:26" ht="15" x14ac:dyDescent="0.3">
      <c r="A245" s="3">
        <v>37362</v>
      </c>
      <c r="B245" s="8">
        <v>32</v>
      </c>
      <c r="C245" s="3">
        <v>6</v>
      </c>
      <c r="D245" s="4">
        <v>44388.088796296295</v>
      </c>
      <c r="E245" s="4">
        <v>45118.088796296295</v>
      </c>
      <c r="F245" s="6">
        <f t="shared" si="21"/>
        <v>2023</v>
      </c>
      <c r="G245" s="4" t="str">
        <f t="shared" si="22"/>
        <v>Jul</v>
      </c>
      <c r="H245" s="4" t="str">
        <f t="shared" si="23"/>
        <v>Q3</v>
      </c>
      <c r="I245" s="6">
        <f t="shared" si="24"/>
        <v>731</v>
      </c>
      <c r="J245" s="3">
        <v>6</v>
      </c>
      <c r="K245" s="8">
        <v>32</v>
      </c>
      <c r="L245" s="8">
        <f t="shared" si="25"/>
        <v>5.333333333333333</v>
      </c>
      <c r="M245" s="8">
        <v>32</v>
      </c>
      <c r="N245" s="3" t="str">
        <f t="shared" ca="1" si="26"/>
        <v>CHURNED</v>
      </c>
      <c r="O245" s="14" t="str">
        <f t="shared" si="27"/>
        <v>Retained</v>
      </c>
      <c r="P245" s="3" t="s">
        <v>882</v>
      </c>
      <c r="Q245" s="3" t="s">
        <v>565</v>
      </c>
      <c r="R245" s="3" t="s">
        <v>883</v>
      </c>
      <c r="S245" s="3">
        <v>66</v>
      </c>
      <c r="T245" s="3" t="s">
        <v>19</v>
      </c>
      <c r="U245" s="3" t="s">
        <v>884</v>
      </c>
      <c r="V245" s="3">
        <v>36605</v>
      </c>
      <c r="W245" s="3" t="s">
        <v>814</v>
      </c>
      <c r="X245" s="3" t="s">
        <v>425</v>
      </c>
      <c r="Y245" s="3" t="s">
        <v>2049</v>
      </c>
      <c r="Z245" s="3" t="s">
        <v>2068</v>
      </c>
    </row>
    <row r="246" spans="1:26" ht="15" x14ac:dyDescent="0.3">
      <c r="A246" s="3">
        <v>37457</v>
      </c>
      <c r="B246" s="8">
        <v>149</v>
      </c>
      <c r="C246" s="3">
        <v>7</v>
      </c>
      <c r="D246" s="4">
        <v>44721.864583333336</v>
      </c>
      <c r="E246" s="4">
        <v>44721.864583333336</v>
      </c>
      <c r="F246" s="6">
        <f t="shared" si="21"/>
        <v>2022</v>
      </c>
      <c r="G246" s="4" t="str">
        <f t="shared" si="22"/>
        <v>Jun</v>
      </c>
      <c r="H246" s="4" t="str">
        <f t="shared" si="23"/>
        <v>Q2</v>
      </c>
      <c r="I246" s="6">
        <f t="shared" si="24"/>
        <v>0</v>
      </c>
      <c r="J246" s="3">
        <v>7</v>
      </c>
      <c r="K246" s="8">
        <v>149</v>
      </c>
      <c r="L246" s="8">
        <f t="shared" si="25"/>
        <v>21.285714285714285</v>
      </c>
      <c r="M246" s="8">
        <v>149</v>
      </c>
      <c r="N246" s="3" t="str">
        <f t="shared" ca="1" si="26"/>
        <v>CHURNED</v>
      </c>
      <c r="O246" s="14" t="str">
        <f t="shared" si="27"/>
        <v>Not Retained</v>
      </c>
      <c r="P246" s="3" t="s">
        <v>433</v>
      </c>
      <c r="Q246" s="3" t="s">
        <v>885</v>
      </c>
      <c r="R246" s="3" t="s">
        <v>886</v>
      </c>
      <c r="S246" s="3">
        <v>22</v>
      </c>
      <c r="T246" s="3" t="s">
        <v>19</v>
      </c>
      <c r="U246" s="3" t="s">
        <v>887</v>
      </c>
      <c r="V246" s="3">
        <v>36605</v>
      </c>
      <c r="W246" s="3" t="s">
        <v>814</v>
      </c>
      <c r="X246" s="3" t="s">
        <v>425</v>
      </c>
      <c r="Y246" s="3" t="s">
        <v>2048</v>
      </c>
      <c r="Z246" s="3" t="s">
        <v>2068</v>
      </c>
    </row>
    <row r="247" spans="1:26" ht="15" x14ac:dyDescent="0.3">
      <c r="A247" s="3">
        <v>37631</v>
      </c>
      <c r="B247" s="8">
        <v>1298</v>
      </c>
      <c r="C247" s="3">
        <v>8</v>
      </c>
      <c r="D247" s="4">
        <v>44397.609791666669</v>
      </c>
      <c r="E247" s="4">
        <v>45127.609791666669</v>
      </c>
      <c r="F247" s="6">
        <f t="shared" si="21"/>
        <v>2023</v>
      </c>
      <c r="G247" s="4" t="str">
        <f t="shared" si="22"/>
        <v>Jul</v>
      </c>
      <c r="H247" s="4" t="str">
        <f t="shared" si="23"/>
        <v>Q3</v>
      </c>
      <c r="I247" s="6">
        <f t="shared" si="24"/>
        <v>731</v>
      </c>
      <c r="J247" s="3">
        <v>8</v>
      </c>
      <c r="K247" s="8">
        <v>1298</v>
      </c>
      <c r="L247" s="8">
        <f t="shared" si="25"/>
        <v>162.25</v>
      </c>
      <c r="M247" s="8">
        <v>1298</v>
      </c>
      <c r="N247" s="3" t="str">
        <f t="shared" ca="1" si="26"/>
        <v>CHURNED</v>
      </c>
      <c r="O247" s="14" t="str">
        <f t="shared" si="27"/>
        <v>Retained</v>
      </c>
      <c r="P247" s="3" t="s">
        <v>888</v>
      </c>
      <c r="Q247" s="3" t="s">
        <v>889</v>
      </c>
      <c r="R247" s="3" t="s">
        <v>890</v>
      </c>
      <c r="S247" s="3">
        <v>49</v>
      </c>
      <c r="T247" s="3" t="s">
        <v>19</v>
      </c>
      <c r="U247" s="3" t="s">
        <v>891</v>
      </c>
      <c r="V247" s="3">
        <v>36605</v>
      </c>
      <c r="W247" s="3" t="s">
        <v>814</v>
      </c>
      <c r="X247" s="3" t="s">
        <v>425</v>
      </c>
      <c r="Y247" s="3" t="s">
        <v>2050</v>
      </c>
      <c r="Z247" s="3" t="s">
        <v>2068</v>
      </c>
    </row>
    <row r="248" spans="1:26" ht="15" x14ac:dyDescent="0.3">
      <c r="A248" s="3">
        <v>37774</v>
      </c>
      <c r="B248" s="8">
        <v>69</v>
      </c>
      <c r="C248" s="3">
        <v>5</v>
      </c>
      <c r="D248" s="4">
        <v>44547.904675925929</v>
      </c>
      <c r="E248" s="4">
        <v>45277.904675925929</v>
      </c>
      <c r="F248" s="6">
        <f t="shared" si="21"/>
        <v>2023</v>
      </c>
      <c r="G248" s="4" t="str">
        <f t="shared" si="22"/>
        <v>Dec</v>
      </c>
      <c r="H248" s="4" t="str">
        <f t="shared" si="23"/>
        <v>Q4</v>
      </c>
      <c r="I248" s="6">
        <f t="shared" si="24"/>
        <v>731</v>
      </c>
      <c r="J248" s="3">
        <v>5</v>
      </c>
      <c r="K248" s="8">
        <v>69</v>
      </c>
      <c r="L248" s="8">
        <f t="shared" si="25"/>
        <v>13.8</v>
      </c>
      <c r="M248" s="8">
        <v>69</v>
      </c>
      <c r="N248" s="3" t="str">
        <f t="shared" ca="1" si="26"/>
        <v>CHURNED</v>
      </c>
      <c r="O248" s="14" t="str">
        <f t="shared" si="27"/>
        <v>Retained</v>
      </c>
      <c r="P248" s="3" t="s">
        <v>892</v>
      </c>
      <c r="Q248" s="3" t="s">
        <v>347</v>
      </c>
      <c r="R248" s="3" t="s">
        <v>893</v>
      </c>
      <c r="S248" s="3">
        <v>45</v>
      </c>
      <c r="T248" s="3" t="s">
        <v>19</v>
      </c>
      <c r="U248" s="3" t="s">
        <v>894</v>
      </c>
      <c r="V248" s="3">
        <v>36605</v>
      </c>
      <c r="W248" s="3" t="s">
        <v>814</v>
      </c>
      <c r="X248" s="3" t="s">
        <v>425</v>
      </c>
      <c r="Y248" s="3" t="s">
        <v>2052</v>
      </c>
      <c r="Z248" s="3" t="s">
        <v>2068</v>
      </c>
    </row>
    <row r="249" spans="1:26" ht="15" x14ac:dyDescent="0.3">
      <c r="A249" s="3">
        <v>37844</v>
      </c>
      <c r="B249" s="8">
        <v>3219.9899997699999</v>
      </c>
      <c r="C249" s="3">
        <v>9</v>
      </c>
      <c r="D249" s="4">
        <v>44730.476435185185</v>
      </c>
      <c r="E249" s="4">
        <v>44730.476435185185</v>
      </c>
      <c r="F249" s="6">
        <f t="shared" si="21"/>
        <v>2022</v>
      </c>
      <c r="G249" s="4" t="str">
        <f t="shared" si="22"/>
        <v>Jun</v>
      </c>
      <c r="H249" s="4" t="str">
        <f t="shared" si="23"/>
        <v>Q2</v>
      </c>
      <c r="I249" s="6">
        <f t="shared" si="24"/>
        <v>0</v>
      </c>
      <c r="J249" s="3">
        <v>9</v>
      </c>
      <c r="K249" s="8">
        <v>3219.9899997699999</v>
      </c>
      <c r="L249" s="8">
        <f t="shared" si="25"/>
        <v>357.77666664111109</v>
      </c>
      <c r="M249" s="8">
        <v>3219.9899997699999</v>
      </c>
      <c r="N249" s="3" t="str">
        <f t="shared" ca="1" si="26"/>
        <v>CHURNED</v>
      </c>
      <c r="O249" s="14" t="str">
        <f t="shared" si="27"/>
        <v>Not Retained</v>
      </c>
      <c r="P249" s="3" t="s">
        <v>175</v>
      </c>
      <c r="Q249" s="3" t="s">
        <v>343</v>
      </c>
      <c r="R249" s="3" t="s">
        <v>895</v>
      </c>
      <c r="S249" s="3">
        <v>66</v>
      </c>
      <c r="T249" s="3" t="s">
        <v>11</v>
      </c>
      <c r="U249" s="3" t="s">
        <v>896</v>
      </c>
      <c r="V249" s="3">
        <v>36609</v>
      </c>
      <c r="W249" s="3" t="s">
        <v>814</v>
      </c>
      <c r="X249" s="3" t="s">
        <v>425</v>
      </c>
      <c r="Y249" s="3" t="s">
        <v>2049</v>
      </c>
      <c r="Z249" s="3" t="s">
        <v>2057</v>
      </c>
    </row>
    <row r="250" spans="1:26" ht="15" x14ac:dyDescent="0.3">
      <c r="A250" s="3">
        <v>37860</v>
      </c>
      <c r="B250" s="8">
        <v>42.990001679999999</v>
      </c>
      <c r="C250" s="3">
        <v>2</v>
      </c>
      <c r="D250" s="4">
        <v>44392.010555555556</v>
      </c>
      <c r="E250" s="4">
        <v>45122.010555555556</v>
      </c>
      <c r="F250" s="6">
        <f t="shared" si="21"/>
        <v>2023</v>
      </c>
      <c r="G250" s="4" t="str">
        <f t="shared" si="22"/>
        <v>Jul</v>
      </c>
      <c r="H250" s="4" t="str">
        <f t="shared" si="23"/>
        <v>Q3</v>
      </c>
      <c r="I250" s="6">
        <f t="shared" si="24"/>
        <v>731</v>
      </c>
      <c r="J250" s="3">
        <v>2</v>
      </c>
      <c r="K250" s="8">
        <v>42.990001679999999</v>
      </c>
      <c r="L250" s="8">
        <f t="shared" si="25"/>
        <v>21.495000839999999</v>
      </c>
      <c r="M250" s="8">
        <v>42.990001679999999</v>
      </c>
      <c r="N250" s="3" t="str">
        <f t="shared" ca="1" si="26"/>
        <v>CHURNED</v>
      </c>
      <c r="O250" s="14" t="str">
        <f t="shared" si="27"/>
        <v>Retained</v>
      </c>
      <c r="P250" s="3" t="s">
        <v>897</v>
      </c>
      <c r="Q250" s="3" t="s">
        <v>898</v>
      </c>
      <c r="R250" s="3" t="s">
        <v>899</v>
      </c>
      <c r="S250" s="3">
        <v>33</v>
      </c>
      <c r="T250" s="3" t="s">
        <v>11</v>
      </c>
      <c r="U250" s="3" t="s">
        <v>900</v>
      </c>
      <c r="V250" s="3">
        <v>36609</v>
      </c>
      <c r="W250" s="3" t="s">
        <v>814</v>
      </c>
      <c r="X250" s="3" t="s">
        <v>425</v>
      </c>
      <c r="Y250" s="3" t="s">
        <v>2048</v>
      </c>
      <c r="Z250" s="3" t="s">
        <v>2068</v>
      </c>
    </row>
    <row r="251" spans="1:26" ht="15" x14ac:dyDescent="0.3">
      <c r="A251" s="3">
        <v>37962</v>
      </c>
      <c r="B251" s="8">
        <v>325</v>
      </c>
      <c r="C251" s="3">
        <v>3</v>
      </c>
      <c r="D251" s="4">
        <v>44553.961828703701</v>
      </c>
      <c r="E251" s="4">
        <v>44553.961828703701</v>
      </c>
      <c r="F251" s="6">
        <f t="shared" si="21"/>
        <v>2021</v>
      </c>
      <c r="G251" s="4" t="str">
        <f t="shared" si="22"/>
        <v>Dec</v>
      </c>
      <c r="H251" s="4" t="str">
        <f t="shared" si="23"/>
        <v>Q4</v>
      </c>
      <c r="I251" s="6">
        <f t="shared" si="24"/>
        <v>0</v>
      </c>
      <c r="J251" s="3">
        <v>3</v>
      </c>
      <c r="K251" s="8">
        <v>325</v>
      </c>
      <c r="L251" s="8">
        <f t="shared" si="25"/>
        <v>108.33333333333333</v>
      </c>
      <c r="M251" s="8">
        <v>325</v>
      </c>
      <c r="N251" s="3" t="str">
        <f t="shared" ca="1" si="26"/>
        <v>CHURNED</v>
      </c>
      <c r="O251" s="14" t="str">
        <f t="shared" si="27"/>
        <v>Not Retained</v>
      </c>
      <c r="P251" s="3" t="s">
        <v>718</v>
      </c>
      <c r="Q251" s="3" t="s">
        <v>901</v>
      </c>
      <c r="R251" s="3" t="s">
        <v>902</v>
      </c>
      <c r="S251" s="3">
        <v>44</v>
      </c>
      <c r="T251" s="3" t="s">
        <v>19</v>
      </c>
      <c r="U251" s="3" t="s">
        <v>903</v>
      </c>
      <c r="V251" s="3">
        <v>36609</v>
      </c>
      <c r="W251" s="3" t="s">
        <v>814</v>
      </c>
      <c r="X251" s="3" t="s">
        <v>425</v>
      </c>
      <c r="Y251" s="3" t="s">
        <v>2051</v>
      </c>
      <c r="Z251" s="3" t="s">
        <v>2068</v>
      </c>
    </row>
    <row r="252" spans="1:26" ht="15" x14ac:dyDescent="0.3">
      <c r="A252" s="3">
        <v>38209</v>
      </c>
      <c r="B252" s="8">
        <v>6.9899997709999999</v>
      </c>
      <c r="C252" s="3">
        <v>4</v>
      </c>
      <c r="D252" s="4">
        <v>44561.269270833334</v>
      </c>
      <c r="E252" s="4">
        <v>45291.269270833334</v>
      </c>
      <c r="F252" s="6">
        <f t="shared" si="21"/>
        <v>2023</v>
      </c>
      <c r="G252" s="4" t="str">
        <f t="shared" si="22"/>
        <v>Dec</v>
      </c>
      <c r="H252" s="4" t="str">
        <f t="shared" si="23"/>
        <v>Q4</v>
      </c>
      <c r="I252" s="6">
        <f t="shared" si="24"/>
        <v>731</v>
      </c>
      <c r="J252" s="3">
        <v>4</v>
      </c>
      <c r="K252" s="8">
        <v>6.9899997709999999</v>
      </c>
      <c r="L252" s="8">
        <f t="shared" si="25"/>
        <v>1.74749994275</v>
      </c>
      <c r="M252" s="8">
        <v>6.9899997709999999</v>
      </c>
      <c r="N252" s="3" t="str">
        <f t="shared" ca="1" si="26"/>
        <v>CHURNED</v>
      </c>
      <c r="O252" s="14" t="str">
        <f t="shared" si="27"/>
        <v>Retained</v>
      </c>
      <c r="P252" s="3" t="s">
        <v>515</v>
      </c>
      <c r="Q252" s="3" t="s">
        <v>685</v>
      </c>
      <c r="R252" s="3" t="s">
        <v>904</v>
      </c>
      <c r="S252" s="3">
        <v>32</v>
      </c>
      <c r="T252" s="3" t="s">
        <v>11</v>
      </c>
      <c r="U252" s="3" t="s">
        <v>905</v>
      </c>
      <c r="V252" s="3">
        <v>36582</v>
      </c>
      <c r="W252" s="3" t="s">
        <v>814</v>
      </c>
      <c r="X252" s="3" t="s">
        <v>425</v>
      </c>
      <c r="Y252" s="3" t="s">
        <v>2050</v>
      </c>
      <c r="Z252" s="3" t="s">
        <v>2068</v>
      </c>
    </row>
    <row r="253" spans="1:26" ht="15" x14ac:dyDescent="0.3">
      <c r="A253" s="3">
        <v>38332</v>
      </c>
      <c r="B253" s="8">
        <v>92.939998620000011</v>
      </c>
      <c r="C253" s="3">
        <v>5</v>
      </c>
      <c r="D253" s="4">
        <v>44783.971018518518</v>
      </c>
      <c r="E253" s="4">
        <v>45310.984212962961</v>
      </c>
      <c r="F253" s="6">
        <f t="shared" si="21"/>
        <v>2024</v>
      </c>
      <c r="G253" s="4" t="str">
        <f t="shared" si="22"/>
        <v>Jan</v>
      </c>
      <c r="H253" s="4" t="str">
        <f t="shared" si="23"/>
        <v>Q1</v>
      </c>
      <c r="I253" s="6">
        <f t="shared" si="24"/>
        <v>528</v>
      </c>
      <c r="J253" s="3">
        <v>5</v>
      </c>
      <c r="K253" s="8">
        <v>92.939998620000011</v>
      </c>
      <c r="L253" s="8">
        <f t="shared" si="25"/>
        <v>18.587999724000003</v>
      </c>
      <c r="M253" s="8">
        <v>92.939998620000011</v>
      </c>
      <c r="N253" s="3" t="str">
        <f t="shared" ca="1" si="26"/>
        <v>CHURNED</v>
      </c>
      <c r="O253" s="14" t="str">
        <f t="shared" si="27"/>
        <v>Retained</v>
      </c>
      <c r="P253" s="3" t="s">
        <v>150</v>
      </c>
      <c r="Q253" s="3" t="s">
        <v>906</v>
      </c>
      <c r="R253" s="3" t="s">
        <v>907</v>
      </c>
      <c r="S253" s="3">
        <v>25</v>
      </c>
      <c r="T253" s="3" t="s">
        <v>11</v>
      </c>
      <c r="U253" s="3" t="s">
        <v>908</v>
      </c>
      <c r="V253" s="3">
        <v>36695</v>
      </c>
      <c r="W253" s="3" t="s">
        <v>814</v>
      </c>
      <c r="X253" s="3" t="s">
        <v>425</v>
      </c>
      <c r="Y253" s="3" t="s">
        <v>2048</v>
      </c>
      <c r="Z253" s="3" t="s">
        <v>2068</v>
      </c>
    </row>
    <row r="254" spans="1:26" ht="15" x14ac:dyDescent="0.3">
      <c r="A254" s="3">
        <v>38334</v>
      </c>
      <c r="B254" s="8">
        <v>44.990001679999999</v>
      </c>
      <c r="C254" s="3">
        <v>6</v>
      </c>
      <c r="D254" s="4">
        <v>44528.556967592594</v>
      </c>
      <c r="E254" s="4">
        <v>45258.556967592594</v>
      </c>
      <c r="F254" s="6">
        <f t="shared" si="21"/>
        <v>2023</v>
      </c>
      <c r="G254" s="4" t="str">
        <f t="shared" si="22"/>
        <v>Nov</v>
      </c>
      <c r="H254" s="4" t="str">
        <f t="shared" si="23"/>
        <v>Q4</v>
      </c>
      <c r="I254" s="6">
        <f t="shared" si="24"/>
        <v>731</v>
      </c>
      <c r="J254" s="3">
        <v>6</v>
      </c>
      <c r="K254" s="8">
        <v>44.990001679999999</v>
      </c>
      <c r="L254" s="8">
        <f t="shared" si="25"/>
        <v>7.4983336133333331</v>
      </c>
      <c r="M254" s="8">
        <v>44.990001679999999</v>
      </c>
      <c r="N254" s="3" t="str">
        <f t="shared" ca="1" si="26"/>
        <v>CHURNED</v>
      </c>
      <c r="O254" s="14" t="str">
        <f t="shared" si="27"/>
        <v>Retained</v>
      </c>
      <c r="P254" s="3" t="s">
        <v>21</v>
      </c>
      <c r="Q254" s="3" t="s">
        <v>909</v>
      </c>
      <c r="R254" s="3" t="s">
        <v>910</v>
      </c>
      <c r="S254" s="3">
        <v>70</v>
      </c>
      <c r="T254" s="3" t="s">
        <v>11</v>
      </c>
      <c r="U254" s="3" t="s">
        <v>911</v>
      </c>
      <c r="V254" s="3">
        <v>36695</v>
      </c>
      <c r="W254" s="3" t="s">
        <v>814</v>
      </c>
      <c r="X254" s="3" t="s">
        <v>425</v>
      </c>
      <c r="Y254" s="3" t="s">
        <v>2051</v>
      </c>
      <c r="Z254" s="3" t="s">
        <v>2068</v>
      </c>
    </row>
    <row r="255" spans="1:26" ht="15" x14ac:dyDescent="0.3">
      <c r="A255" s="3">
        <v>38592</v>
      </c>
      <c r="B255" s="8">
        <v>8.8900003430000005</v>
      </c>
      <c r="C255" s="3">
        <v>4</v>
      </c>
      <c r="D255" s="4">
        <v>44286.546354166669</v>
      </c>
      <c r="E255" s="4">
        <v>45016.546354166669</v>
      </c>
      <c r="F255" s="6">
        <f t="shared" si="21"/>
        <v>2023</v>
      </c>
      <c r="G255" s="4" t="str">
        <f t="shared" si="22"/>
        <v>Mar</v>
      </c>
      <c r="H255" s="4" t="str">
        <f t="shared" si="23"/>
        <v>Q1</v>
      </c>
      <c r="I255" s="6">
        <f t="shared" si="24"/>
        <v>731</v>
      </c>
      <c r="J255" s="3">
        <v>4</v>
      </c>
      <c r="K255" s="8">
        <v>8.8900003430000005</v>
      </c>
      <c r="L255" s="8">
        <f t="shared" si="25"/>
        <v>2.2225000857500001</v>
      </c>
      <c r="M255" s="8">
        <v>8.8900003430000005</v>
      </c>
      <c r="N255" s="3" t="str">
        <f t="shared" ca="1" si="26"/>
        <v>CHURNED</v>
      </c>
      <c r="O255" s="14" t="str">
        <f t="shared" si="27"/>
        <v>Retained</v>
      </c>
      <c r="P255" s="3" t="s">
        <v>912</v>
      </c>
      <c r="Q255" s="3" t="s">
        <v>913</v>
      </c>
      <c r="R255" s="3" t="s">
        <v>914</v>
      </c>
      <c r="S255" s="3">
        <v>61</v>
      </c>
      <c r="T255" s="3" t="s">
        <v>19</v>
      </c>
      <c r="U255" s="3" t="s">
        <v>915</v>
      </c>
      <c r="V255" s="3">
        <v>36695</v>
      </c>
      <c r="W255" s="3" t="s">
        <v>814</v>
      </c>
      <c r="X255" s="3" t="s">
        <v>425</v>
      </c>
      <c r="Y255" s="3" t="s">
        <v>2049</v>
      </c>
      <c r="Z255" s="3" t="s">
        <v>2068</v>
      </c>
    </row>
    <row r="256" spans="1:26" ht="15" x14ac:dyDescent="0.3">
      <c r="A256" s="3">
        <v>39060</v>
      </c>
      <c r="B256" s="8">
        <v>35.040000919999997</v>
      </c>
      <c r="C256" s="3">
        <v>7</v>
      </c>
      <c r="D256" s="4">
        <v>44405.429398148146</v>
      </c>
      <c r="E256" s="4">
        <v>45501.429398148146</v>
      </c>
      <c r="F256" s="6">
        <f t="shared" si="21"/>
        <v>2024</v>
      </c>
      <c r="G256" s="4" t="str">
        <f t="shared" si="22"/>
        <v>Jul</v>
      </c>
      <c r="H256" s="4" t="str">
        <f t="shared" si="23"/>
        <v>Q3</v>
      </c>
      <c r="I256" s="6">
        <f t="shared" si="24"/>
        <v>1097</v>
      </c>
      <c r="J256" s="3">
        <v>7</v>
      </c>
      <c r="K256" s="8">
        <v>35.040000919999997</v>
      </c>
      <c r="L256" s="8">
        <f t="shared" si="25"/>
        <v>5.0057144171428565</v>
      </c>
      <c r="M256" s="8">
        <v>35.040000919999997</v>
      </c>
      <c r="N256" s="3" t="str">
        <f t="shared" ca="1" si="26"/>
        <v>ACTIVE</v>
      </c>
      <c r="O256" s="14" t="str">
        <f t="shared" si="27"/>
        <v>Retained</v>
      </c>
      <c r="P256" s="3" t="s">
        <v>175</v>
      </c>
      <c r="Q256" s="3" t="s">
        <v>916</v>
      </c>
      <c r="R256" s="3" t="s">
        <v>917</v>
      </c>
      <c r="S256" s="3">
        <v>63</v>
      </c>
      <c r="T256" s="3" t="s">
        <v>11</v>
      </c>
      <c r="U256" s="3" t="s">
        <v>918</v>
      </c>
      <c r="V256" s="3">
        <v>36695</v>
      </c>
      <c r="W256" s="3" t="s">
        <v>814</v>
      </c>
      <c r="X256" s="3" t="s">
        <v>425</v>
      </c>
      <c r="Y256" s="3" t="s">
        <v>2052</v>
      </c>
      <c r="Z256" s="3" t="s">
        <v>2068</v>
      </c>
    </row>
    <row r="257" spans="1:26" ht="15" x14ac:dyDescent="0.3">
      <c r="A257" s="3">
        <v>39090</v>
      </c>
      <c r="B257" s="8">
        <v>175</v>
      </c>
      <c r="C257" s="3">
        <v>8</v>
      </c>
      <c r="D257" s="4">
        <v>44502.453252314815</v>
      </c>
      <c r="E257" s="4">
        <v>45232.453252314815</v>
      </c>
      <c r="F257" s="6">
        <f t="shared" si="21"/>
        <v>2023</v>
      </c>
      <c r="G257" s="4" t="str">
        <f t="shared" si="22"/>
        <v>Nov</v>
      </c>
      <c r="H257" s="4" t="str">
        <f t="shared" si="23"/>
        <v>Q4</v>
      </c>
      <c r="I257" s="6">
        <f t="shared" si="24"/>
        <v>731</v>
      </c>
      <c r="J257" s="3">
        <v>8</v>
      </c>
      <c r="K257" s="8">
        <v>175</v>
      </c>
      <c r="L257" s="8">
        <f t="shared" si="25"/>
        <v>21.875</v>
      </c>
      <c r="M257" s="8">
        <v>175</v>
      </c>
      <c r="N257" s="3" t="str">
        <f t="shared" ca="1" si="26"/>
        <v>CHURNED</v>
      </c>
      <c r="O257" s="14" t="str">
        <f t="shared" si="27"/>
        <v>Retained</v>
      </c>
      <c r="P257" s="3" t="s">
        <v>919</v>
      </c>
      <c r="Q257" s="3" t="s">
        <v>666</v>
      </c>
      <c r="R257" s="3" t="s">
        <v>920</v>
      </c>
      <c r="S257" s="3">
        <v>59</v>
      </c>
      <c r="T257" s="3" t="s">
        <v>11</v>
      </c>
      <c r="U257" s="3" t="s">
        <v>921</v>
      </c>
      <c r="V257" s="3">
        <v>36695</v>
      </c>
      <c r="W257" s="3" t="s">
        <v>814</v>
      </c>
      <c r="X257" s="3" t="s">
        <v>425</v>
      </c>
      <c r="Y257" s="3" t="s">
        <v>2052</v>
      </c>
      <c r="Z257" s="3" t="s">
        <v>2068</v>
      </c>
    </row>
    <row r="258" spans="1:26" ht="15" x14ac:dyDescent="0.3">
      <c r="A258" s="3">
        <v>39236</v>
      </c>
      <c r="B258" s="8">
        <v>19.989999770000001</v>
      </c>
      <c r="C258" s="3">
        <v>9</v>
      </c>
      <c r="D258" s="4">
        <v>44486.374108796299</v>
      </c>
      <c r="E258" s="4">
        <v>45216.374108796299</v>
      </c>
      <c r="F258" s="6">
        <f t="shared" si="21"/>
        <v>2023</v>
      </c>
      <c r="G258" s="4" t="str">
        <f t="shared" si="22"/>
        <v>Oct</v>
      </c>
      <c r="H258" s="4" t="str">
        <f t="shared" si="23"/>
        <v>Q4</v>
      </c>
      <c r="I258" s="6">
        <f t="shared" si="24"/>
        <v>731</v>
      </c>
      <c r="J258" s="3">
        <v>9</v>
      </c>
      <c r="K258" s="8">
        <v>19.989999770000001</v>
      </c>
      <c r="L258" s="8">
        <f t="shared" si="25"/>
        <v>2.2211110855555556</v>
      </c>
      <c r="M258" s="8">
        <v>19.989999770000001</v>
      </c>
      <c r="N258" s="3" t="str">
        <f t="shared" ca="1" si="26"/>
        <v>CHURNED</v>
      </c>
      <c r="O258" s="14" t="str">
        <f t="shared" si="27"/>
        <v>Retained</v>
      </c>
      <c r="P258" s="3" t="s">
        <v>922</v>
      </c>
      <c r="Q258" s="3" t="s">
        <v>509</v>
      </c>
      <c r="R258" s="3" t="s">
        <v>923</v>
      </c>
      <c r="S258" s="3">
        <v>51</v>
      </c>
      <c r="T258" s="3" t="s">
        <v>11</v>
      </c>
      <c r="U258" s="3" t="s">
        <v>924</v>
      </c>
      <c r="V258" s="3">
        <v>36695</v>
      </c>
      <c r="W258" s="3" t="s">
        <v>814</v>
      </c>
      <c r="X258" s="3" t="s">
        <v>425</v>
      </c>
      <c r="Y258" s="3" t="s">
        <v>2051</v>
      </c>
      <c r="Z258" s="3" t="s">
        <v>2072</v>
      </c>
    </row>
    <row r="259" spans="1:26" ht="15" x14ac:dyDescent="0.3">
      <c r="A259" s="3">
        <v>39390</v>
      </c>
      <c r="B259" s="8">
        <v>33.97000122</v>
      </c>
      <c r="C259" s="3">
        <v>3</v>
      </c>
      <c r="D259" s="4">
        <v>44489.005023148151</v>
      </c>
      <c r="E259" s="4">
        <v>45219.005023148151</v>
      </c>
      <c r="F259" s="6">
        <f t="shared" ref="F259:F322" si="28">YEAR(E259)</f>
        <v>2023</v>
      </c>
      <c r="G259" s="4" t="str">
        <f t="shared" ref="G259:G322" si="29">TEXT(E259,"MMM")</f>
        <v>Oct</v>
      </c>
      <c r="H259" s="4" t="str">
        <f t="shared" ref="H259:H322" si="30">"Q"&amp;ROUNDUP(MONTH(E259)/3,0)</f>
        <v>Q4</v>
      </c>
      <c r="I259" s="6">
        <f t="shared" ref="I259:I322" si="31">IF(D259&lt;&gt;E259,DATEDIF($D259,$E259,"d")+1,0)</f>
        <v>731</v>
      </c>
      <c r="J259" s="3">
        <v>3</v>
      </c>
      <c r="K259" s="8">
        <v>33.97000122</v>
      </c>
      <c r="L259" s="8">
        <f t="shared" ref="L259:L322" si="32">B259/C259</f>
        <v>11.323333740000001</v>
      </c>
      <c r="M259" s="8">
        <v>33.97000122</v>
      </c>
      <c r="N259" s="3" t="str">
        <f t="shared" ref="N259:N322" ca="1" si="33">IF($E259 &lt; TODAY() - 180, "CHURNED", "ACTIVE")</f>
        <v>CHURNED</v>
      </c>
      <c r="O259" s="14" t="str">
        <f t="shared" ref="O259:O322" si="34">IF(E259 &gt; D259, "Retained", "Not Retained")</f>
        <v>Retained</v>
      </c>
      <c r="P259" s="3" t="s">
        <v>444</v>
      </c>
      <c r="Q259" s="3" t="s">
        <v>661</v>
      </c>
      <c r="R259" s="3" t="s">
        <v>925</v>
      </c>
      <c r="S259" s="3">
        <v>42</v>
      </c>
      <c r="T259" s="3" t="s">
        <v>11</v>
      </c>
      <c r="U259" s="3" t="s">
        <v>926</v>
      </c>
      <c r="V259" s="3">
        <v>36695</v>
      </c>
      <c r="W259" s="3" t="s">
        <v>814</v>
      </c>
      <c r="X259" s="3" t="s">
        <v>425</v>
      </c>
      <c r="Y259" s="3" t="s">
        <v>2049</v>
      </c>
      <c r="Z259" s="3" t="s">
        <v>2056</v>
      </c>
    </row>
    <row r="260" spans="1:26" ht="15" x14ac:dyDescent="0.3">
      <c r="A260" s="3">
        <v>39408</v>
      </c>
      <c r="B260" s="8">
        <v>26.510000229999999</v>
      </c>
      <c r="C260" s="3">
        <v>7</v>
      </c>
      <c r="D260" s="4">
        <v>44654.645868055559</v>
      </c>
      <c r="E260" s="4">
        <v>44654.645868055559</v>
      </c>
      <c r="F260" s="6">
        <f t="shared" si="28"/>
        <v>2022</v>
      </c>
      <c r="G260" s="4" t="str">
        <f t="shared" si="29"/>
        <v>Apr</v>
      </c>
      <c r="H260" s="4" t="str">
        <f t="shared" si="30"/>
        <v>Q2</v>
      </c>
      <c r="I260" s="6">
        <f t="shared" si="31"/>
        <v>0</v>
      </c>
      <c r="J260" s="3">
        <v>7</v>
      </c>
      <c r="K260" s="8">
        <v>26.510000229999999</v>
      </c>
      <c r="L260" s="8">
        <f t="shared" si="32"/>
        <v>3.7871428899999997</v>
      </c>
      <c r="M260" s="8">
        <v>26.510000229999999</v>
      </c>
      <c r="N260" s="3" t="str">
        <f t="shared" ca="1" si="33"/>
        <v>CHURNED</v>
      </c>
      <c r="O260" s="14" t="str">
        <f t="shared" si="34"/>
        <v>Not Retained</v>
      </c>
      <c r="P260" s="3" t="s">
        <v>302</v>
      </c>
      <c r="Q260" s="3" t="s">
        <v>56</v>
      </c>
      <c r="R260" s="3" t="s">
        <v>927</v>
      </c>
      <c r="S260" s="3">
        <v>58</v>
      </c>
      <c r="T260" s="3" t="s">
        <v>11</v>
      </c>
      <c r="U260" s="3" t="s">
        <v>928</v>
      </c>
      <c r="V260" s="3">
        <v>36695</v>
      </c>
      <c r="W260" s="3" t="s">
        <v>814</v>
      </c>
      <c r="X260" s="3" t="s">
        <v>425</v>
      </c>
      <c r="Y260" s="3" t="s">
        <v>2051</v>
      </c>
      <c r="Z260" s="3" t="s">
        <v>2056</v>
      </c>
    </row>
    <row r="261" spans="1:26" ht="15" x14ac:dyDescent="0.3">
      <c r="A261" s="3">
        <v>39588</v>
      </c>
      <c r="B261" s="8">
        <v>21.63999939</v>
      </c>
      <c r="C261" s="3">
        <v>5</v>
      </c>
      <c r="D261" s="4">
        <v>44209.343807870369</v>
      </c>
      <c r="E261" s="4">
        <v>44939.343807870369</v>
      </c>
      <c r="F261" s="6">
        <f t="shared" si="28"/>
        <v>2023</v>
      </c>
      <c r="G261" s="4" t="str">
        <f t="shared" si="29"/>
        <v>Jan</v>
      </c>
      <c r="H261" s="4" t="str">
        <f t="shared" si="30"/>
        <v>Q1</v>
      </c>
      <c r="I261" s="6">
        <f t="shared" si="31"/>
        <v>731</v>
      </c>
      <c r="J261" s="3">
        <v>5</v>
      </c>
      <c r="K261" s="8">
        <v>21.63999939</v>
      </c>
      <c r="L261" s="8">
        <f t="shared" si="32"/>
        <v>4.327999878</v>
      </c>
      <c r="M261" s="8">
        <v>21.63999939</v>
      </c>
      <c r="N261" s="3" t="str">
        <f t="shared" ca="1" si="33"/>
        <v>CHURNED</v>
      </c>
      <c r="O261" s="14" t="str">
        <f t="shared" si="34"/>
        <v>Retained</v>
      </c>
      <c r="P261" s="3" t="s">
        <v>929</v>
      </c>
      <c r="Q261" s="3" t="s">
        <v>550</v>
      </c>
      <c r="R261" s="3" t="s">
        <v>930</v>
      </c>
      <c r="S261" s="3">
        <v>70</v>
      </c>
      <c r="T261" s="3" t="s">
        <v>19</v>
      </c>
      <c r="U261" s="3" t="s">
        <v>931</v>
      </c>
      <c r="V261" s="3">
        <v>36695</v>
      </c>
      <c r="W261" s="3" t="s">
        <v>814</v>
      </c>
      <c r="X261" s="3" t="s">
        <v>425</v>
      </c>
      <c r="Y261" s="3" t="s">
        <v>2051</v>
      </c>
      <c r="Z261" s="3" t="s">
        <v>2056</v>
      </c>
    </row>
    <row r="262" spans="1:26" ht="15" x14ac:dyDescent="0.3">
      <c r="A262" s="3">
        <v>39652</v>
      </c>
      <c r="B262" s="8">
        <v>168.90999984000001</v>
      </c>
      <c r="C262" s="3">
        <v>3</v>
      </c>
      <c r="D262" s="4">
        <v>45088.498194444444</v>
      </c>
      <c r="E262" s="4">
        <v>45089.457870370374</v>
      </c>
      <c r="F262" s="6">
        <f t="shared" si="28"/>
        <v>2023</v>
      </c>
      <c r="G262" s="4" t="str">
        <f t="shared" si="29"/>
        <v>Jun</v>
      </c>
      <c r="H262" s="4" t="str">
        <f t="shared" si="30"/>
        <v>Q2</v>
      </c>
      <c r="I262" s="6">
        <f t="shared" si="31"/>
        <v>2</v>
      </c>
      <c r="J262" s="3">
        <v>3</v>
      </c>
      <c r="K262" s="8">
        <v>168.90999984000001</v>
      </c>
      <c r="L262" s="8">
        <f t="shared" si="32"/>
        <v>56.303333280000004</v>
      </c>
      <c r="M262" s="8">
        <v>168.90999984000001</v>
      </c>
      <c r="N262" s="3" t="str">
        <f t="shared" ca="1" si="33"/>
        <v>CHURNED</v>
      </c>
      <c r="O262" s="14" t="str">
        <f t="shared" si="34"/>
        <v>Retained</v>
      </c>
      <c r="P262" s="3" t="s">
        <v>215</v>
      </c>
      <c r="Q262" s="3" t="s">
        <v>516</v>
      </c>
      <c r="R262" s="3" t="s">
        <v>932</v>
      </c>
      <c r="S262" s="3">
        <v>50</v>
      </c>
      <c r="T262" s="3" t="s">
        <v>19</v>
      </c>
      <c r="U262" s="3" t="s">
        <v>933</v>
      </c>
      <c r="V262" s="3">
        <v>36608</v>
      </c>
      <c r="W262" s="3" t="s">
        <v>814</v>
      </c>
      <c r="X262" s="3" t="s">
        <v>425</v>
      </c>
      <c r="Y262" s="3" t="s">
        <v>2048</v>
      </c>
      <c r="Z262" s="3" t="s">
        <v>2075</v>
      </c>
    </row>
    <row r="263" spans="1:26" ht="15" x14ac:dyDescent="0.3">
      <c r="A263" s="3">
        <v>39743</v>
      </c>
      <c r="B263" s="8">
        <v>42.990001679999999</v>
      </c>
      <c r="C263" s="3">
        <v>1</v>
      </c>
      <c r="D263" s="4">
        <v>45275.183009259257</v>
      </c>
      <c r="E263" s="4">
        <v>45275.183009259257</v>
      </c>
      <c r="F263" s="6">
        <f t="shared" si="28"/>
        <v>2023</v>
      </c>
      <c r="G263" s="4" t="str">
        <f t="shared" si="29"/>
        <v>Dec</v>
      </c>
      <c r="H263" s="4" t="str">
        <f t="shared" si="30"/>
        <v>Q4</v>
      </c>
      <c r="I263" s="6">
        <f t="shared" si="31"/>
        <v>0</v>
      </c>
      <c r="J263" s="3">
        <v>1</v>
      </c>
      <c r="K263" s="8">
        <v>42.990001679999999</v>
      </c>
      <c r="L263" s="8">
        <f t="shared" si="32"/>
        <v>42.990001679999999</v>
      </c>
      <c r="M263" s="8">
        <v>42.990001679999999</v>
      </c>
      <c r="N263" s="3" t="str">
        <f t="shared" ca="1" si="33"/>
        <v>CHURNED</v>
      </c>
      <c r="O263" s="14" t="str">
        <f t="shared" si="34"/>
        <v>Not Retained</v>
      </c>
      <c r="P263" s="3" t="s">
        <v>695</v>
      </c>
      <c r="Q263" s="3" t="s">
        <v>934</v>
      </c>
      <c r="R263" s="3" t="s">
        <v>935</v>
      </c>
      <c r="S263" s="3">
        <v>61</v>
      </c>
      <c r="T263" s="3" t="s">
        <v>19</v>
      </c>
      <c r="U263" s="3" t="s">
        <v>936</v>
      </c>
      <c r="V263" s="3">
        <v>36608</v>
      </c>
      <c r="W263" s="3" t="s">
        <v>814</v>
      </c>
      <c r="X263" s="3" t="s">
        <v>425</v>
      </c>
      <c r="Y263" s="3" t="s">
        <v>2048</v>
      </c>
      <c r="Z263" s="3" t="s">
        <v>2075</v>
      </c>
    </row>
    <row r="264" spans="1:26" ht="15" x14ac:dyDescent="0.3">
      <c r="A264" s="3">
        <v>40428</v>
      </c>
      <c r="B264" s="8">
        <v>76.949996949999999</v>
      </c>
      <c r="C264" s="3">
        <v>1</v>
      </c>
      <c r="D264" s="4">
        <v>44961.588900462964</v>
      </c>
      <c r="E264" s="4">
        <v>44961.588900462964</v>
      </c>
      <c r="F264" s="6">
        <f t="shared" si="28"/>
        <v>2023</v>
      </c>
      <c r="G264" s="4" t="str">
        <f t="shared" si="29"/>
        <v>Feb</v>
      </c>
      <c r="H264" s="4" t="str">
        <f t="shared" si="30"/>
        <v>Q1</v>
      </c>
      <c r="I264" s="6">
        <f t="shared" si="31"/>
        <v>0</v>
      </c>
      <c r="J264" s="3">
        <v>1</v>
      </c>
      <c r="K264" s="8">
        <v>76.949996949999999</v>
      </c>
      <c r="L264" s="8">
        <f t="shared" si="32"/>
        <v>76.949996949999999</v>
      </c>
      <c r="M264" s="8">
        <v>76.949996949999999</v>
      </c>
      <c r="N264" s="3" t="str">
        <f t="shared" ca="1" si="33"/>
        <v>CHURNED</v>
      </c>
      <c r="O264" s="14" t="str">
        <f t="shared" si="34"/>
        <v>Not Retained</v>
      </c>
      <c r="P264" s="3" t="s">
        <v>33</v>
      </c>
      <c r="Q264" s="3" t="s">
        <v>88</v>
      </c>
      <c r="R264" s="3" t="s">
        <v>937</v>
      </c>
      <c r="S264" s="3">
        <v>50</v>
      </c>
      <c r="T264" s="3" t="s">
        <v>19</v>
      </c>
      <c r="U264" s="3" t="s">
        <v>938</v>
      </c>
      <c r="V264" s="3">
        <v>36608</v>
      </c>
      <c r="W264" s="3" t="s">
        <v>814</v>
      </c>
      <c r="X264" s="3" t="s">
        <v>425</v>
      </c>
      <c r="Y264" s="3" t="s">
        <v>2048</v>
      </c>
      <c r="Z264" s="3" t="s">
        <v>2075</v>
      </c>
    </row>
    <row r="265" spans="1:26" ht="15" x14ac:dyDescent="0.3">
      <c r="A265" s="3">
        <v>40596</v>
      </c>
      <c r="B265" s="8">
        <v>39</v>
      </c>
      <c r="C265" s="3">
        <v>1</v>
      </c>
      <c r="D265" s="4">
        <v>45291.529930555553</v>
      </c>
      <c r="E265" s="4">
        <v>45291.529930555553</v>
      </c>
      <c r="F265" s="6">
        <f t="shared" si="28"/>
        <v>2023</v>
      </c>
      <c r="G265" s="4" t="str">
        <f t="shared" si="29"/>
        <v>Dec</v>
      </c>
      <c r="H265" s="4" t="str">
        <f t="shared" si="30"/>
        <v>Q4</v>
      </c>
      <c r="I265" s="6">
        <f t="shared" si="31"/>
        <v>0</v>
      </c>
      <c r="J265" s="3">
        <v>1</v>
      </c>
      <c r="K265" s="8">
        <v>39</v>
      </c>
      <c r="L265" s="8">
        <f t="shared" si="32"/>
        <v>39</v>
      </c>
      <c r="M265" s="8">
        <v>39</v>
      </c>
      <c r="N265" s="3" t="str">
        <f t="shared" ca="1" si="33"/>
        <v>CHURNED</v>
      </c>
      <c r="O265" s="14" t="str">
        <f t="shared" si="34"/>
        <v>Not Retained</v>
      </c>
      <c r="P265" s="3" t="s">
        <v>334</v>
      </c>
      <c r="Q265" s="3" t="s">
        <v>516</v>
      </c>
      <c r="R265" s="3" t="s">
        <v>939</v>
      </c>
      <c r="S265" s="3">
        <v>62</v>
      </c>
      <c r="T265" s="3" t="s">
        <v>19</v>
      </c>
      <c r="U265" s="3" t="s">
        <v>940</v>
      </c>
      <c r="V265" s="3">
        <v>36608</v>
      </c>
      <c r="W265" s="3" t="s">
        <v>814</v>
      </c>
      <c r="X265" s="3" t="s">
        <v>425</v>
      </c>
      <c r="Y265" s="3" t="s">
        <v>2050</v>
      </c>
      <c r="Z265" s="3" t="s">
        <v>2075</v>
      </c>
    </row>
    <row r="266" spans="1:26" ht="15" x14ac:dyDescent="0.3">
      <c r="A266" s="3">
        <v>40795</v>
      </c>
      <c r="B266" s="8">
        <v>98</v>
      </c>
      <c r="C266" s="3">
        <v>1</v>
      </c>
      <c r="D266" s="4">
        <v>45054.965069444443</v>
      </c>
      <c r="E266" s="4">
        <v>45420.965069444443</v>
      </c>
      <c r="F266" s="6">
        <f t="shared" si="28"/>
        <v>2024</v>
      </c>
      <c r="G266" s="4" t="str">
        <f t="shared" si="29"/>
        <v>May</v>
      </c>
      <c r="H266" s="4" t="str">
        <f t="shared" si="30"/>
        <v>Q2</v>
      </c>
      <c r="I266" s="6">
        <f t="shared" si="31"/>
        <v>367</v>
      </c>
      <c r="J266" s="3">
        <v>1</v>
      </c>
      <c r="K266" s="8">
        <v>98</v>
      </c>
      <c r="L266" s="8">
        <f t="shared" si="32"/>
        <v>98</v>
      </c>
      <c r="M266" s="8">
        <v>98</v>
      </c>
      <c r="N266" s="3" t="str">
        <f t="shared" ca="1" si="33"/>
        <v>ACTIVE</v>
      </c>
      <c r="O266" s="14" t="str">
        <f t="shared" si="34"/>
        <v>Retained</v>
      </c>
      <c r="P266" s="3" t="s">
        <v>458</v>
      </c>
      <c r="Q266" s="3" t="s">
        <v>941</v>
      </c>
      <c r="R266" s="3" t="s">
        <v>942</v>
      </c>
      <c r="S266" s="3">
        <v>17</v>
      </c>
      <c r="T266" s="3" t="s">
        <v>11</v>
      </c>
      <c r="U266" s="3" t="s">
        <v>943</v>
      </c>
      <c r="V266" s="3">
        <v>36608</v>
      </c>
      <c r="W266" s="3" t="s">
        <v>814</v>
      </c>
      <c r="X266" s="3" t="s">
        <v>425</v>
      </c>
      <c r="Y266" s="3" t="s">
        <v>2052</v>
      </c>
      <c r="Z266" s="3" t="s">
        <v>2075</v>
      </c>
    </row>
    <row r="267" spans="1:26" ht="15" x14ac:dyDescent="0.3">
      <c r="A267" s="3">
        <v>40813</v>
      </c>
      <c r="B267" s="8">
        <v>38.459999080000003</v>
      </c>
      <c r="C267" s="3">
        <v>1</v>
      </c>
      <c r="D267" s="4">
        <v>44855.35633101852</v>
      </c>
      <c r="E267" s="4">
        <v>44855.35633101852</v>
      </c>
      <c r="F267" s="6">
        <f t="shared" si="28"/>
        <v>2022</v>
      </c>
      <c r="G267" s="4" t="str">
        <f t="shared" si="29"/>
        <v>Oct</v>
      </c>
      <c r="H267" s="4" t="str">
        <f t="shared" si="30"/>
        <v>Q4</v>
      </c>
      <c r="I267" s="6">
        <f t="shared" si="31"/>
        <v>0</v>
      </c>
      <c r="J267" s="3">
        <v>1</v>
      </c>
      <c r="K267" s="8">
        <v>38.459999080000003</v>
      </c>
      <c r="L267" s="8">
        <f t="shared" si="32"/>
        <v>38.459999080000003</v>
      </c>
      <c r="M267" s="8">
        <v>38.459999080000003</v>
      </c>
      <c r="N267" s="3" t="str">
        <f t="shared" ca="1" si="33"/>
        <v>CHURNED</v>
      </c>
      <c r="O267" s="14" t="str">
        <f t="shared" si="34"/>
        <v>Not Retained</v>
      </c>
      <c r="P267" s="3" t="s">
        <v>370</v>
      </c>
      <c r="Q267" s="3" t="s">
        <v>944</v>
      </c>
      <c r="R267" s="3" t="s">
        <v>945</v>
      </c>
      <c r="S267" s="3">
        <v>17</v>
      </c>
      <c r="T267" s="3" t="s">
        <v>19</v>
      </c>
      <c r="U267" s="3" t="s">
        <v>946</v>
      </c>
      <c r="V267" s="3">
        <v>36608</v>
      </c>
      <c r="W267" s="3" t="s">
        <v>814</v>
      </c>
      <c r="X267" s="3" t="s">
        <v>425</v>
      </c>
      <c r="Y267" s="3" t="s">
        <v>2051</v>
      </c>
      <c r="Z267" s="3" t="s">
        <v>2075</v>
      </c>
    </row>
    <row r="268" spans="1:26" ht="15" x14ac:dyDescent="0.3">
      <c r="A268" s="3">
        <v>41144</v>
      </c>
      <c r="B268" s="8">
        <v>59.950000760000002</v>
      </c>
      <c r="C268" s="3">
        <v>1</v>
      </c>
      <c r="D268" s="4">
        <v>45282.356539351851</v>
      </c>
      <c r="E268" s="4">
        <v>45282.356539351851</v>
      </c>
      <c r="F268" s="6">
        <f t="shared" si="28"/>
        <v>2023</v>
      </c>
      <c r="G268" s="4" t="str">
        <f t="shared" si="29"/>
        <v>Dec</v>
      </c>
      <c r="H268" s="4" t="str">
        <f t="shared" si="30"/>
        <v>Q4</v>
      </c>
      <c r="I268" s="6">
        <f t="shared" si="31"/>
        <v>0</v>
      </c>
      <c r="J268" s="3">
        <v>1</v>
      </c>
      <c r="K268" s="8">
        <v>59.950000760000002</v>
      </c>
      <c r="L268" s="8">
        <f t="shared" si="32"/>
        <v>59.950000760000002</v>
      </c>
      <c r="M268" s="8">
        <v>59.950000760000002</v>
      </c>
      <c r="N268" s="3" t="str">
        <f t="shared" ca="1" si="33"/>
        <v>CHURNED</v>
      </c>
      <c r="O268" s="14" t="str">
        <f t="shared" si="34"/>
        <v>Not Retained</v>
      </c>
      <c r="P268" s="3" t="s">
        <v>947</v>
      </c>
      <c r="Q268" s="3" t="s">
        <v>395</v>
      </c>
      <c r="R268" s="3" t="s">
        <v>948</v>
      </c>
      <c r="S268" s="3">
        <v>27</v>
      </c>
      <c r="T268" s="3" t="s">
        <v>19</v>
      </c>
      <c r="U268" s="3" t="s">
        <v>949</v>
      </c>
      <c r="V268" s="3">
        <v>36608</v>
      </c>
      <c r="W268" s="3" t="s">
        <v>814</v>
      </c>
      <c r="X268" s="3" t="s">
        <v>425</v>
      </c>
      <c r="Y268" s="3" t="s">
        <v>2051</v>
      </c>
      <c r="Z268" s="3" t="s">
        <v>2075</v>
      </c>
    </row>
    <row r="269" spans="1:26" ht="15" x14ac:dyDescent="0.3">
      <c r="A269" s="3">
        <v>41194</v>
      </c>
      <c r="B269" s="8">
        <v>9.9899997710000008</v>
      </c>
      <c r="C269" s="3">
        <v>1</v>
      </c>
      <c r="D269" s="4">
        <v>45232.556898148148</v>
      </c>
      <c r="E269" s="4">
        <v>45232.556898148148</v>
      </c>
      <c r="F269" s="6">
        <f t="shared" si="28"/>
        <v>2023</v>
      </c>
      <c r="G269" s="4" t="str">
        <f t="shared" si="29"/>
        <v>Nov</v>
      </c>
      <c r="H269" s="4" t="str">
        <f t="shared" si="30"/>
        <v>Q4</v>
      </c>
      <c r="I269" s="6">
        <f t="shared" si="31"/>
        <v>0</v>
      </c>
      <c r="J269" s="3">
        <v>1</v>
      </c>
      <c r="K269" s="8">
        <v>9.9899997710000008</v>
      </c>
      <c r="L269" s="8">
        <f t="shared" si="32"/>
        <v>9.9899997710000008</v>
      </c>
      <c r="M269" s="8">
        <v>9.9899997710000008</v>
      </c>
      <c r="N269" s="3" t="str">
        <f t="shared" ca="1" si="33"/>
        <v>CHURNED</v>
      </c>
      <c r="O269" s="14" t="str">
        <f t="shared" si="34"/>
        <v>Not Retained</v>
      </c>
      <c r="P269" s="3" t="s">
        <v>562</v>
      </c>
      <c r="Q269" s="3" t="s">
        <v>950</v>
      </c>
      <c r="R269" s="3" t="s">
        <v>951</v>
      </c>
      <c r="S269" s="3">
        <v>20</v>
      </c>
      <c r="T269" s="3" t="s">
        <v>11</v>
      </c>
      <c r="U269" s="3" t="s">
        <v>952</v>
      </c>
      <c r="V269" s="3">
        <v>36608</v>
      </c>
      <c r="W269" s="3" t="s">
        <v>814</v>
      </c>
      <c r="X269" s="3" t="s">
        <v>425</v>
      </c>
      <c r="Y269" s="3" t="s">
        <v>2052</v>
      </c>
      <c r="Z269" s="3" t="s">
        <v>2075</v>
      </c>
    </row>
    <row r="270" spans="1:26" ht="15" x14ac:dyDescent="0.3">
      <c r="A270" s="3">
        <v>41248</v>
      </c>
      <c r="B270" s="8">
        <v>31.989999770000001</v>
      </c>
      <c r="C270" s="3">
        <v>1</v>
      </c>
      <c r="D270" s="4">
        <v>45141.432013888887</v>
      </c>
      <c r="E270" s="4">
        <v>45141.432013888887</v>
      </c>
      <c r="F270" s="6">
        <f t="shared" si="28"/>
        <v>2023</v>
      </c>
      <c r="G270" s="4" t="str">
        <f t="shared" si="29"/>
        <v>Aug</v>
      </c>
      <c r="H270" s="4" t="str">
        <f t="shared" si="30"/>
        <v>Q3</v>
      </c>
      <c r="I270" s="6">
        <f t="shared" si="31"/>
        <v>0</v>
      </c>
      <c r="J270" s="3">
        <v>1</v>
      </c>
      <c r="K270" s="8">
        <v>31.989999770000001</v>
      </c>
      <c r="L270" s="8">
        <f t="shared" si="32"/>
        <v>31.989999770000001</v>
      </c>
      <c r="M270" s="8">
        <v>31.989999770000001</v>
      </c>
      <c r="N270" s="3" t="str">
        <f t="shared" ca="1" si="33"/>
        <v>CHURNED</v>
      </c>
      <c r="O270" s="14" t="str">
        <f t="shared" si="34"/>
        <v>Not Retained</v>
      </c>
      <c r="P270" s="3" t="s">
        <v>430</v>
      </c>
      <c r="Q270" s="3" t="s">
        <v>953</v>
      </c>
      <c r="R270" s="3" t="s">
        <v>954</v>
      </c>
      <c r="S270" s="3">
        <v>32</v>
      </c>
      <c r="T270" s="3" t="s">
        <v>11</v>
      </c>
      <c r="U270" s="3" t="s">
        <v>955</v>
      </c>
      <c r="V270" s="3">
        <v>36608</v>
      </c>
      <c r="W270" s="3" t="s">
        <v>814</v>
      </c>
      <c r="X270" s="3" t="s">
        <v>425</v>
      </c>
      <c r="Y270" s="3" t="s">
        <v>2052</v>
      </c>
      <c r="Z270" s="3" t="s">
        <v>2075</v>
      </c>
    </row>
    <row r="271" spans="1:26" ht="15" x14ac:dyDescent="0.3">
      <c r="A271" s="3">
        <v>41540</v>
      </c>
      <c r="B271" s="8">
        <v>11.989999770000001</v>
      </c>
      <c r="C271" s="3">
        <v>1</v>
      </c>
      <c r="D271" s="4">
        <v>45201.037233796298</v>
      </c>
      <c r="E271" s="4">
        <v>45201.037233796298</v>
      </c>
      <c r="F271" s="6">
        <f t="shared" si="28"/>
        <v>2023</v>
      </c>
      <c r="G271" s="4" t="str">
        <f t="shared" si="29"/>
        <v>Oct</v>
      </c>
      <c r="H271" s="4" t="str">
        <f t="shared" si="30"/>
        <v>Q4</v>
      </c>
      <c r="I271" s="6">
        <f t="shared" si="31"/>
        <v>0</v>
      </c>
      <c r="J271" s="3">
        <v>1</v>
      </c>
      <c r="K271" s="8">
        <v>11.989999770000001</v>
      </c>
      <c r="L271" s="8">
        <f t="shared" si="32"/>
        <v>11.989999770000001</v>
      </c>
      <c r="M271" s="8">
        <v>11.989999770000001</v>
      </c>
      <c r="N271" s="3" t="str">
        <f t="shared" ca="1" si="33"/>
        <v>CHURNED</v>
      </c>
      <c r="O271" s="14" t="str">
        <f t="shared" si="34"/>
        <v>Not Retained</v>
      </c>
      <c r="P271" s="3" t="s">
        <v>956</v>
      </c>
      <c r="Q271" s="3" t="s">
        <v>957</v>
      </c>
      <c r="R271" s="3" t="s">
        <v>958</v>
      </c>
      <c r="S271" s="3">
        <v>59</v>
      </c>
      <c r="T271" s="3" t="s">
        <v>19</v>
      </c>
      <c r="U271" s="3" t="s">
        <v>959</v>
      </c>
      <c r="V271" s="3">
        <v>7011</v>
      </c>
      <c r="W271" s="3" t="s">
        <v>960</v>
      </c>
      <c r="X271" s="3" t="s">
        <v>961</v>
      </c>
      <c r="Y271" s="3" t="s">
        <v>2052</v>
      </c>
      <c r="Z271" s="3" t="s">
        <v>2075</v>
      </c>
    </row>
    <row r="272" spans="1:26" ht="15" x14ac:dyDescent="0.3">
      <c r="A272" s="3">
        <v>41752</v>
      </c>
      <c r="B272" s="8">
        <v>9.9899997710000008</v>
      </c>
      <c r="C272" s="3">
        <v>1</v>
      </c>
      <c r="D272" s="4">
        <v>44876.94189814815</v>
      </c>
      <c r="E272" s="4">
        <v>44876.94189814815</v>
      </c>
      <c r="F272" s="6">
        <f t="shared" si="28"/>
        <v>2022</v>
      </c>
      <c r="G272" s="4" t="str">
        <f t="shared" si="29"/>
        <v>Nov</v>
      </c>
      <c r="H272" s="4" t="str">
        <f t="shared" si="30"/>
        <v>Q4</v>
      </c>
      <c r="I272" s="6">
        <f t="shared" si="31"/>
        <v>0</v>
      </c>
      <c r="J272" s="3">
        <v>1</v>
      </c>
      <c r="K272" s="8">
        <v>9.9899997710000008</v>
      </c>
      <c r="L272" s="8">
        <f t="shared" si="32"/>
        <v>9.9899997710000008</v>
      </c>
      <c r="M272" s="8">
        <v>9.9899997710000008</v>
      </c>
      <c r="N272" s="3" t="str">
        <f t="shared" ca="1" si="33"/>
        <v>CHURNED</v>
      </c>
      <c r="O272" s="14" t="str">
        <f t="shared" si="34"/>
        <v>Not Retained</v>
      </c>
      <c r="P272" s="3" t="s">
        <v>962</v>
      </c>
      <c r="Q272" s="3" t="s">
        <v>963</v>
      </c>
      <c r="R272" s="3" t="s">
        <v>964</v>
      </c>
      <c r="S272" s="3">
        <v>43</v>
      </c>
      <c r="T272" s="3" t="s">
        <v>11</v>
      </c>
      <c r="U272" s="3" t="s">
        <v>965</v>
      </c>
      <c r="V272" s="3">
        <v>7011</v>
      </c>
      <c r="W272" s="3" t="s">
        <v>960</v>
      </c>
      <c r="X272" s="3" t="s">
        <v>961</v>
      </c>
      <c r="Y272" s="3" t="s">
        <v>2049</v>
      </c>
      <c r="Z272" s="3" t="s">
        <v>2075</v>
      </c>
    </row>
    <row r="273" spans="1:26" ht="15" x14ac:dyDescent="0.3">
      <c r="A273" s="3">
        <v>41947</v>
      </c>
      <c r="B273" s="8">
        <v>45.979999540000001</v>
      </c>
      <c r="C273" s="3">
        <v>1</v>
      </c>
      <c r="D273" s="4">
        <v>44858.487488425926</v>
      </c>
      <c r="E273" s="4">
        <v>44858.487488425926</v>
      </c>
      <c r="F273" s="6">
        <f t="shared" si="28"/>
        <v>2022</v>
      </c>
      <c r="G273" s="4" t="str">
        <f t="shared" si="29"/>
        <v>Oct</v>
      </c>
      <c r="H273" s="4" t="str">
        <f t="shared" si="30"/>
        <v>Q4</v>
      </c>
      <c r="I273" s="6">
        <f t="shared" si="31"/>
        <v>0</v>
      </c>
      <c r="J273" s="3">
        <v>1</v>
      </c>
      <c r="K273" s="8">
        <v>45.979999540000001</v>
      </c>
      <c r="L273" s="8">
        <f t="shared" si="32"/>
        <v>45.979999540000001</v>
      </c>
      <c r="M273" s="8">
        <v>45.979999540000001</v>
      </c>
      <c r="N273" s="3" t="str">
        <f t="shared" ca="1" si="33"/>
        <v>CHURNED</v>
      </c>
      <c r="O273" s="14" t="str">
        <f t="shared" si="34"/>
        <v>Not Retained</v>
      </c>
      <c r="P273" s="3" t="s">
        <v>966</v>
      </c>
      <c r="Q273" s="3" t="s">
        <v>967</v>
      </c>
      <c r="R273" s="3" t="s">
        <v>968</v>
      </c>
      <c r="S273" s="3">
        <v>70</v>
      </c>
      <c r="T273" s="3" t="s">
        <v>19</v>
      </c>
      <c r="U273" s="3" t="s">
        <v>969</v>
      </c>
      <c r="V273" s="3">
        <v>7014</v>
      </c>
      <c r="W273" s="3" t="s">
        <v>960</v>
      </c>
      <c r="X273" s="3" t="s">
        <v>961</v>
      </c>
      <c r="Y273" s="3" t="s">
        <v>2049</v>
      </c>
      <c r="Z273" s="3" t="s">
        <v>2075</v>
      </c>
    </row>
    <row r="274" spans="1:26" ht="15" x14ac:dyDescent="0.3">
      <c r="A274" s="3">
        <v>41999</v>
      </c>
      <c r="B274" s="8">
        <v>12</v>
      </c>
      <c r="C274" s="3">
        <v>1</v>
      </c>
      <c r="D274" s="4">
        <v>45057.199548611112</v>
      </c>
      <c r="E274" s="4">
        <v>45423.199548611112</v>
      </c>
      <c r="F274" s="6">
        <f t="shared" si="28"/>
        <v>2024</v>
      </c>
      <c r="G274" s="4" t="str">
        <f t="shared" si="29"/>
        <v>May</v>
      </c>
      <c r="H274" s="4" t="str">
        <f t="shared" si="30"/>
        <v>Q2</v>
      </c>
      <c r="I274" s="6">
        <f t="shared" si="31"/>
        <v>367</v>
      </c>
      <c r="J274" s="3">
        <v>1</v>
      </c>
      <c r="K274" s="8">
        <v>12</v>
      </c>
      <c r="L274" s="8">
        <f t="shared" si="32"/>
        <v>12</v>
      </c>
      <c r="M274" s="8">
        <v>12</v>
      </c>
      <c r="N274" s="3" t="str">
        <f t="shared" ca="1" si="33"/>
        <v>ACTIVE</v>
      </c>
      <c r="O274" s="14" t="str">
        <f t="shared" si="34"/>
        <v>Retained</v>
      </c>
      <c r="P274" s="3" t="s">
        <v>644</v>
      </c>
      <c r="Q274" s="3" t="s">
        <v>970</v>
      </c>
      <c r="R274" s="3" t="s">
        <v>971</v>
      </c>
      <c r="S274" s="3">
        <v>45</v>
      </c>
      <c r="T274" s="3" t="s">
        <v>11</v>
      </c>
      <c r="U274" s="3" t="s">
        <v>972</v>
      </c>
      <c r="V274" s="3">
        <v>7010</v>
      </c>
      <c r="W274" s="3" t="s">
        <v>960</v>
      </c>
      <c r="X274" s="3" t="s">
        <v>961</v>
      </c>
      <c r="Y274" s="3" t="s">
        <v>2051</v>
      </c>
      <c r="Z274" s="3" t="s">
        <v>2075</v>
      </c>
    </row>
    <row r="275" spans="1:26" ht="15" x14ac:dyDescent="0.3">
      <c r="A275" s="3">
        <v>42040</v>
      </c>
      <c r="B275" s="8">
        <v>25</v>
      </c>
      <c r="C275" s="3">
        <v>1</v>
      </c>
      <c r="D275" s="4">
        <v>45304.057071759256</v>
      </c>
      <c r="E275" s="4">
        <v>45304.057071759256</v>
      </c>
      <c r="F275" s="6">
        <f t="shared" si="28"/>
        <v>2024</v>
      </c>
      <c r="G275" s="4" t="str">
        <f t="shared" si="29"/>
        <v>Jan</v>
      </c>
      <c r="H275" s="4" t="str">
        <f t="shared" si="30"/>
        <v>Q1</v>
      </c>
      <c r="I275" s="6">
        <f t="shared" si="31"/>
        <v>0</v>
      </c>
      <c r="J275" s="3">
        <v>1</v>
      </c>
      <c r="K275" s="8">
        <v>25</v>
      </c>
      <c r="L275" s="8">
        <f t="shared" si="32"/>
        <v>25</v>
      </c>
      <c r="M275" s="8">
        <v>25</v>
      </c>
      <c r="N275" s="3" t="str">
        <f t="shared" ca="1" si="33"/>
        <v>CHURNED</v>
      </c>
      <c r="O275" s="14" t="str">
        <f t="shared" si="34"/>
        <v>Not Retained</v>
      </c>
      <c r="P275" s="3" t="s">
        <v>973</v>
      </c>
      <c r="Q275" s="3" t="s">
        <v>974</v>
      </c>
      <c r="R275" s="3" t="s">
        <v>975</v>
      </c>
      <c r="S275" s="3">
        <v>42</v>
      </c>
      <c r="T275" s="3" t="s">
        <v>11</v>
      </c>
      <c r="U275" s="3" t="s">
        <v>976</v>
      </c>
      <c r="V275" s="3">
        <v>7010</v>
      </c>
      <c r="W275" s="3" t="s">
        <v>960</v>
      </c>
      <c r="X275" s="3" t="s">
        <v>961</v>
      </c>
      <c r="Y275" s="3" t="s">
        <v>2049</v>
      </c>
      <c r="Z275" s="3" t="s">
        <v>2075</v>
      </c>
    </row>
    <row r="276" spans="1:26" ht="15" x14ac:dyDescent="0.3">
      <c r="A276" s="3">
        <v>42412</v>
      </c>
      <c r="B276" s="8">
        <v>72</v>
      </c>
      <c r="C276" s="3">
        <v>1</v>
      </c>
      <c r="D276" s="4">
        <v>45309.504247685189</v>
      </c>
      <c r="E276" s="4">
        <v>45309.504247685189</v>
      </c>
      <c r="F276" s="6">
        <f t="shared" si="28"/>
        <v>2024</v>
      </c>
      <c r="G276" s="4" t="str">
        <f t="shared" si="29"/>
        <v>Jan</v>
      </c>
      <c r="H276" s="4" t="str">
        <f t="shared" si="30"/>
        <v>Q1</v>
      </c>
      <c r="I276" s="6">
        <f t="shared" si="31"/>
        <v>0</v>
      </c>
      <c r="J276" s="3">
        <v>1</v>
      </c>
      <c r="K276" s="8">
        <v>72</v>
      </c>
      <c r="L276" s="8">
        <f t="shared" si="32"/>
        <v>72</v>
      </c>
      <c r="M276" s="8">
        <v>72</v>
      </c>
      <c r="N276" s="3" t="str">
        <f t="shared" ca="1" si="33"/>
        <v>CHURNED</v>
      </c>
      <c r="O276" s="14" t="str">
        <f t="shared" si="34"/>
        <v>Not Retained</v>
      </c>
      <c r="P276" s="3" t="s">
        <v>103</v>
      </c>
      <c r="Q276" s="3" t="s">
        <v>822</v>
      </c>
      <c r="R276" s="3" t="s">
        <v>977</v>
      </c>
      <c r="S276" s="3">
        <v>24</v>
      </c>
      <c r="T276" s="3" t="s">
        <v>19</v>
      </c>
      <c r="U276" s="3" t="s">
        <v>978</v>
      </c>
      <c r="V276" s="3">
        <v>7010</v>
      </c>
      <c r="W276" s="3" t="s">
        <v>960</v>
      </c>
      <c r="X276" s="3" t="s">
        <v>961</v>
      </c>
      <c r="Y276" s="3" t="s">
        <v>2051</v>
      </c>
      <c r="Z276" s="3" t="s">
        <v>2075</v>
      </c>
    </row>
    <row r="277" spans="1:26" ht="15" x14ac:dyDescent="0.3">
      <c r="A277" s="3">
        <v>42429</v>
      </c>
      <c r="B277" s="8">
        <v>16.989999770000001</v>
      </c>
      <c r="C277" s="3">
        <v>1</v>
      </c>
      <c r="D277" s="4">
        <v>44363.051516203705</v>
      </c>
      <c r="E277" s="4">
        <v>44363.051516203705</v>
      </c>
      <c r="F277" s="6">
        <f t="shared" si="28"/>
        <v>2021</v>
      </c>
      <c r="G277" s="4" t="str">
        <f t="shared" si="29"/>
        <v>Jun</v>
      </c>
      <c r="H277" s="4" t="str">
        <f t="shared" si="30"/>
        <v>Q2</v>
      </c>
      <c r="I277" s="6">
        <f t="shared" si="31"/>
        <v>0</v>
      </c>
      <c r="J277" s="3">
        <v>1</v>
      </c>
      <c r="K277" s="8">
        <v>16.989999770000001</v>
      </c>
      <c r="L277" s="8">
        <f t="shared" si="32"/>
        <v>16.989999770000001</v>
      </c>
      <c r="M277" s="8">
        <v>16.989999770000001</v>
      </c>
      <c r="N277" s="3" t="str">
        <f t="shared" ca="1" si="33"/>
        <v>CHURNED</v>
      </c>
      <c r="O277" s="14" t="str">
        <f t="shared" si="34"/>
        <v>Not Retained</v>
      </c>
      <c r="P277" s="3" t="s">
        <v>465</v>
      </c>
      <c r="Q277" s="3" t="s">
        <v>979</v>
      </c>
      <c r="R277" s="3" t="s">
        <v>980</v>
      </c>
      <c r="S277" s="3">
        <v>33</v>
      </c>
      <c r="T277" s="3" t="s">
        <v>11</v>
      </c>
      <c r="U277" s="3" t="s">
        <v>981</v>
      </c>
      <c r="V277" s="3">
        <v>7010</v>
      </c>
      <c r="W277" s="3" t="s">
        <v>960</v>
      </c>
      <c r="X277" s="3" t="s">
        <v>961</v>
      </c>
      <c r="Y277" s="3" t="s">
        <v>2048</v>
      </c>
      <c r="Z277" s="3" t="s">
        <v>2075</v>
      </c>
    </row>
    <row r="278" spans="1:26" ht="15" x14ac:dyDescent="0.3">
      <c r="A278" s="3">
        <v>42589</v>
      </c>
      <c r="B278" s="8">
        <v>107</v>
      </c>
      <c r="C278" s="3">
        <v>2</v>
      </c>
      <c r="D278" s="4">
        <v>45252.644363425927</v>
      </c>
      <c r="E278" s="4">
        <v>45253.148946759262</v>
      </c>
      <c r="F278" s="6">
        <f t="shared" si="28"/>
        <v>2023</v>
      </c>
      <c r="G278" s="4" t="str">
        <f t="shared" si="29"/>
        <v>Nov</v>
      </c>
      <c r="H278" s="4" t="str">
        <f t="shared" si="30"/>
        <v>Q4</v>
      </c>
      <c r="I278" s="6">
        <f t="shared" si="31"/>
        <v>2</v>
      </c>
      <c r="J278" s="3">
        <v>2</v>
      </c>
      <c r="K278" s="8">
        <v>107</v>
      </c>
      <c r="L278" s="8">
        <f t="shared" si="32"/>
        <v>53.5</v>
      </c>
      <c r="M278" s="8">
        <v>107</v>
      </c>
      <c r="N278" s="3" t="str">
        <f t="shared" ca="1" si="33"/>
        <v>CHURNED</v>
      </c>
      <c r="O278" s="14" t="str">
        <f t="shared" si="34"/>
        <v>Retained</v>
      </c>
      <c r="P278" s="3" t="s">
        <v>437</v>
      </c>
      <c r="Q278" s="3" t="s">
        <v>982</v>
      </c>
      <c r="R278" s="3" t="s">
        <v>983</v>
      </c>
      <c r="S278" s="3">
        <v>35</v>
      </c>
      <c r="T278" s="3" t="s">
        <v>11</v>
      </c>
      <c r="U278" s="3" t="s">
        <v>984</v>
      </c>
      <c r="V278" s="3">
        <v>7010</v>
      </c>
      <c r="W278" s="3" t="s">
        <v>960</v>
      </c>
      <c r="X278" s="3" t="s">
        <v>961</v>
      </c>
      <c r="Y278" s="3" t="s">
        <v>2052</v>
      </c>
      <c r="Z278" s="3" t="s">
        <v>2075</v>
      </c>
    </row>
    <row r="279" spans="1:26" ht="15" x14ac:dyDescent="0.3">
      <c r="A279" s="3">
        <v>43244</v>
      </c>
      <c r="B279" s="8">
        <v>38</v>
      </c>
      <c r="C279" s="3">
        <v>1</v>
      </c>
      <c r="D279" s="4">
        <v>45178.096053240741</v>
      </c>
      <c r="E279" s="4">
        <v>45178.096053240741</v>
      </c>
      <c r="F279" s="6">
        <f t="shared" si="28"/>
        <v>2023</v>
      </c>
      <c r="G279" s="4" t="str">
        <f t="shared" si="29"/>
        <v>Sep</v>
      </c>
      <c r="H279" s="4" t="str">
        <f t="shared" si="30"/>
        <v>Q3</v>
      </c>
      <c r="I279" s="6">
        <f t="shared" si="31"/>
        <v>0</v>
      </c>
      <c r="J279" s="3">
        <v>1</v>
      </c>
      <c r="K279" s="8">
        <v>38</v>
      </c>
      <c r="L279" s="8">
        <f t="shared" si="32"/>
        <v>38</v>
      </c>
      <c r="M279" s="8">
        <v>38</v>
      </c>
      <c r="N279" s="3" t="str">
        <f t="shared" ca="1" si="33"/>
        <v>CHURNED</v>
      </c>
      <c r="O279" s="14" t="str">
        <f t="shared" si="34"/>
        <v>Not Retained</v>
      </c>
      <c r="P279" s="3" t="s">
        <v>985</v>
      </c>
      <c r="Q279" s="3" t="s">
        <v>986</v>
      </c>
      <c r="R279" s="3" t="s">
        <v>987</v>
      </c>
      <c r="S279" s="3">
        <v>34</v>
      </c>
      <c r="T279" s="3" t="s">
        <v>19</v>
      </c>
      <c r="U279" s="3" t="s">
        <v>988</v>
      </c>
      <c r="V279" s="3">
        <v>7003</v>
      </c>
      <c r="W279" s="3" t="s">
        <v>960</v>
      </c>
      <c r="X279" s="3" t="s">
        <v>961</v>
      </c>
      <c r="Y279" s="3" t="s">
        <v>2052</v>
      </c>
      <c r="Z279" s="3" t="s">
        <v>2075</v>
      </c>
    </row>
    <row r="280" spans="1:26" ht="15" x14ac:dyDescent="0.3">
      <c r="A280" s="3">
        <v>43371</v>
      </c>
      <c r="B280" s="8">
        <v>48</v>
      </c>
      <c r="C280" s="3">
        <v>1</v>
      </c>
      <c r="D280" s="4">
        <v>45152.299745370372</v>
      </c>
      <c r="E280" s="4">
        <v>45152.299745370372</v>
      </c>
      <c r="F280" s="6">
        <f t="shared" si="28"/>
        <v>2023</v>
      </c>
      <c r="G280" s="4" t="str">
        <f t="shared" si="29"/>
        <v>Aug</v>
      </c>
      <c r="H280" s="4" t="str">
        <f t="shared" si="30"/>
        <v>Q3</v>
      </c>
      <c r="I280" s="6">
        <f t="shared" si="31"/>
        <v>0</v>
      </c>
      <c r="J280" s="3">
        <v>1</v>
      </c>
      <c r="K280" s="8">
        <v>48</v>
      </c>
      <c r="L280" s="8">
        <f t="shared" si="32"/>
        <v>48</v>
      </c>
      <c r="M280" s="8">
        <v>48</v>
      </c>
      <c r="N280" s="3" t="str">
        <f t="shared" ca="1" si="33"/>
        <v>CHURNED</v>
      </c>
      <c r="O280" s="14" t="str">
        <f t="shared" si="34"/>
        <v>Not Retained</v>
      </c>
      <c r="P280" s="3" t="s">
        <v>989</v>
      </c>
      <c r="Q280" s="3" t="s">
        <v>990</v>
      </c>
      <c r="R280" s="3" t="s">
        <v>991</v>
      </c>
      <c r="S280" s="3">
        <v>65</v>
      </c>
      <c r="T280" s="3" t="s">
        <v>11</v>
      </c>
      <c r="U280" s="3" t="s">
        <v>992</v>
      </c>
      <c r="V280" s="3">
        <v>7120</v>
      </c>
      <c r="W280" s="3" t="s">
        <v>960</v>
      </c>
      <c r="X280" s="3" t="s">
        <v>961</v>
      </c>
      <c r="Y280" s="3" t="s">
        <v>2049</v>
      </c>
      <c r="Z280" s="3" t="s">
        <v>2075</v>
      </c>
    </row>
    <row r="281" spans="1:26" ht="15" x14ac:dyDescent="0.3">
      <c r="A281" s="3">
        <v>43458</v>
      </c>
      <c r="B281" s="8">
        <v>28.979999540000001</v>
      </c>
      <c r="C281" s="3">
        <v>1</v>
      </c>
      <c r="D281" s="4">
        <v>44979.159085648149</v>
      </c>
      <c r="E281" s="4">
        <v>44979.159085648149</v>
      </c>
      <c r="F281" s="6">
        <f t="shared" si="28"/>
        <v>2023</v>
      </c>
      <c r="G281" s="4" t="str">
        <f t="shared" si="29"/>
        <v>Feb</v>
      </c>
      <c r="H281" s="4" t="str">
        <f t="shared" si="30"/>
        <v>Q1</v>
      </c>
      <c r="I281" s="6">
        <f t="shared" si="31"/>
        <v>0</v>
      </c>
      <c r="J281" s="3">
        <v>1</v>
      </c>
      <c r="K281" s="8">
        <v>28.979999540000001</v>
      </c>
      <c r="L281" s="8">
        <f t="shared" si="32"/>
        <v>28.979999540000001</v>
      </c>
      <c r="M281" s="8">
        <v>28.979999540000001</v>
      </c>
      <c r="N281" s="3" t="str">
        <f t="shared" ca="1" si="33"/>
        <v>CHURNED</v>
      </c>
      <c r="O281" s="14" t="str">
        <f t="shared" si="34"/>
        <v>Not Retained</v>
      </c>
      <c r="P281" s="3" t="s">
        <v>616</v>
      </c>
      <c r="Q281" s="3" t="s">
        <v>993</v>
      </c>
      <c r="R281" s="3" t="s">
        <v>994</v>
      </c>
      <c r="S281" s="3">
        <v>38</v>
      </c>
      <c r="T281" s="3" t="s">
        <v>19</v>
      </c>
      <c r="U281" s="3" t="s">
        <v>995</v>
      </c>
      <c r="V281" s="3">
        <v>7120</v>
      </c>
      <c r="W281" s="3" t="s">
        <v>960</v>
      </c>
      <c r="X281" s="3" t="s">
        <v>961</v>
      </c>
      <c r="Y281" s="3" t="s">
        <v>2048</v>
      </c>
      <c r="Z281" s="3" t="s">
        <v>2075</v>
      </c>
    </row>
    <row r="282" spans="1:26" ht="15" x14ac:dyDescent="0.3">
      <c r="A282" s="3">
        <v>43514</v>
      </c>
      <c r="B282" s="8">
        <v>25</v>
      </c>
      <c r="C282" s="3">
        <v>1</v>
      </c>
      <c r="D282" s="4">
        <v>45166.372662037036</v>
      </c>
      <c r="E282" s="4">
        <v>45166.372662037036</v>
      </c>
      <c r="F282" s="6">
        <f t="shared" si="28"/>
        <v>2023</v>
      </c>
      <c r="G282" s="4" t="str">
        <f t="shared" si="29"/>
        <v>Aug</v>
      </c>
      <c r="H282" s="4" t="str">
        <f t="shared" si="30"/>
        <v>Q3</v>
      </c>
      <c r="I282" s="6">
        <f t="shared" si="31"/>
        <v>0</v>
      </c>
      <c r="J282" s="3">
        <v>1</v>
      </c>
      <c r="K282" s="8">
        <v>25</v>
      </c>
      <c r="L282" s="8">
        <f t="shared" si="32"/>
        <v>25</v>
      </c>
      <c r="M282" s="8">
        <v>25</v>
      </c>
      <c r="N282" s="3" t="str">
        <f t="shared" ca="1" si="33"/>
        <v>CHURNED</v>
      </c>
      <c r="O282" s="14" t="str">
        <f t="shared" si="34"/>
        <v>Not Retained</v>
      </c>
      <c r="P282" s="3" t="s">
        <v>74</v>
      </c>
      <c r="Q282" s="3" t="s">
        <v>996</v>
      </c>
      <c r="R282" s="3" t="s">
        <v>997</v>
      </c>
      <c r="S282" s="3">
        <v>35</v>
      </c>
      <c r="T282" s="3" t="s">
        <v>19</v>
      </c>
      <c r="U282" s="3" t="s">
        <v>998</v>
      </c>
      <c r="V282" s="3">
        <v>7120</v>
      </c>
      <c r="W282" s="3" t="s">
        <v>960</v>
      </c>
      <c r="X282" s="3" t="s">
        <v>961</v>
      </c>
      <c r="Y282" s="3" t="s">
        <v>2048</v>
      </c>
      <c r="Z282" s="3" t="s">
        <v>2075</v>
      </c>
    </row>
    <row r="283" spans="1:26" ht="15" x14ac:dyDescent="0.3">
      <c r="A283" s="3">
        <v>43814</v>
      </c>
      <c r="B283" s="8">
        <v>66.949996949999999</v>
      </c>
      <c r="C283" s="3">
        <v>2</v>
      </c>
      <c r="D283" s="4">
        <v>45201.103055555555</v>
      </c>
      <c r="E283" s="4">
        <v>45201.103055555555</v>
      </c>
      <c r="F283" s="6">
        <f t="shared" si="28"/>
        <v>2023</v>
      </c>
      <c r="G283" s="4" t="str">
        <f t="shared" si="29"/>
        <v>Oct</v>
      </c>
      <c r="H283" s="4" t="str">
        <f t="shared" si="30"/>
        <v>Q4</v>
      </c>
      <c r="I283" s="6">
        <f t="shared" si="31"/>
        <v>0</v>
      </c>
      <c r="J283" s="3">
        <v>2</v>
      </c>
      <c r="K283" s="8">
        <v>66.949996949999999</v>
      </c>
      <c r="L283" s="8">
        <f t="shared" si="32"/>
        <v>33.474998475</v>
      </c>
      <c r="M283" s="8">
        <v>66.949996949999999</v>
      </c>
      <c r="N283" s="3" t="str">
        <f t="shared" ca="1" si="33"/>
        <v>CHURNED</v>
      </c>
      <c r="O283" s="14" t="str">
        <f t="shared" si="34"/>
        <v>Not Retained</v>
      </c>
      <c r="P283" s="3" t="s">
        <v>999</v>
      </c>
      <c r="Q283" s="3" t="s">
        <v>1000</v>
      </c>
      <c r="R283" s="3" t="s">
        <v>1001</v>
      </c>
      <c r="S283" s="3">
        <v>21</v>
      </c>
      <c r="T283" s="3" t="s">
        <v>11</v>
      </c>
      <c r="U283" s="3" t="s">
        <v>1002</v>
      </c>
      <c r="V283" s="3">
        <v>7004</v>
      </c>
      <c r="W283" s="3" t="s">
        <v>960</v>
      </c>
      <c r="X283" s="3" t="s">
        <v>961</v>
      </c>
      <c r="Y283" s="3" t="s">
        <v>2050</v>
      </c>
      <c r="Z283" s="3" t="s">
        <v>2075</v>
      </c>
    </row>
    <row r="284" spans="1:26" ht="15" x14ac:dyDescent="0.3">
      <c r="A284" s="3">
        <v>43918</v>
      </c>
      <c r="B284" s="8">
        <v>98</v>
      </c>
      <c r="C284" s="3">
        <v>3</v>
      </c>
      <c r="D284" s="4">
        <v>45162.302372685182</v>
      </c>
      <c r="E284" s="4">
        <v>45528.302372685182</v>
      </c>
      <c r="F284" s="6">
        <f t="shared" si="28"/>
        <v>2024</v>
      </c>
      <c r="G284" s="4" t="str">
        <f t="shared" si="29"/>
        <v>Aug</v>
      </c>
      <c r="H284" s="4" t="str">
        <f t="shared" si="30"/>
        <v>Q3</v>
      </c>
      <c r="I284" s="6">
        <f t="shared" si="31"/>
        <v>367</v>
      </c>
      <c r="J284" s="3">
        <v>3</v>
      </c>
      <c r="K284" s="8">
        <v>98</v>
      </c>
      <c r="L284" s="8">
        <f t="shared" si="32"/>
        <v>32.666666666666664</v>
      </c>
      <c r="M284" s="8">
        <v>98</v>
      </c>
      <c r="N284" s="3" t="str">
        <f t="shared" ca="1" si="33"/>
        <v>ACTIVE</v>
      </c>
      <c r="O284" s="14" t="str">
        <f t="shared" si="34"/>
        <v>Retained</v>
      </c>
      <c r="P284" s="3" t="s">
        <v>158</v>
      </c>
      <c r="Q284" s="3" t="s">
        <v>488</v>
      </c>
      <c r="R284" s="3" t="s">
        <v>1003</v>
      </c>
      <c r="S284" s="3">
        <v>19</v>
      </c>
      <c r="T284" s="3" t="s">
        <v>19</v>
      </c>
      <c r="U284" s="3" t="s">
        <v>1004</v>
      </c>
      <c r="V284" s="3">
        <v>7004</v>
      </c>
      <c r="W284" s="3" t="s">
        <v>960</v>
      </c>
      <c r="X284" s="3" t="s">
        <v>961</v>
      </c>
      <c r="Y284" s="3" t="s">
        <v>2049</v>
      </c>
      <c r="Z284" s="3" t="s">
        <v>2075</v>
      </c>
    </row>
    <row r="285" spans="1:26" ht="15" x14ac:dyDescent="0.3">
      <c r="A285" s="3">
        <v>43980</v>
      </c>
      <c r="B285" s="8">
        <v>42.990001679999999</v>
      </c>
      <c r="C285" s="3">
        <v>2</v>
      </c>
      <c r="D285" s="4">
        <v>44520.586122685185</v>
      </c>
      <c r="E285" s="4">
        <v>44520.586122685185</v>
      </c>
      <c r="F285" s="6">
        <f t="shared" si="28"/>
        <v>2021</v>
      </c>
      <c r="G285" s="4" t="str">
        <f t="shared" si="29"/>
        <v>Nov</v>
      </c>
      <c r="H285" s="4" t="str">
        <f t="shared" si="30"/>
        <v>Q4</v>
      </c>
      <c r="I285" s="6">
        <f t="shared" si="31"/>
        <v>0</v>
      </c>
      <c r="J285" s="3">
        <v>2</v>
      </c>
      <c r="K285" s="8">
        <v>42.990001679999999</v>
      </c>
      <c r="L285" s="8">
        <f t="shared" si="32"/>
        <v>21.495000839999999</v>
      </c>
      <c r="M285" s="8">
        <v>42.990001679999999</v>
      </c>
      <c r="N285" s="3" t="str">
        <f t="shared" ca="1" si="33"/>
        <v>CHURNED</v>
      </c>
      <c r="O285" s="14" t="str">
        <f t="shared" si="34"/>
        <v>Not Retained</v>
      </c>
      <c r="P285" s="3" t="s">
        <v>408</v>
      </c>
      <c r="Q285" s="3" t="s">
        <v>1005</v>
      </c>
      <c r="R285" s="3" t="s">
        <v>1006</v>
      </c>
      <c r="S285" s="3">
        <v>33</v>
      </c>
      <c r="T285" s="3" t="s">
        <v>19</v>
      </c>
      <c r="U285" s="3" t="s">
        <v>1007</v>
      </c>
      <c r="V285" s="3">
        <v>7009</v>
      </c>
      <c r="W285" s="3" t="s">
        <v>960</v>
      </c>
      <c r="X285" s="3" t="s">
        <v>961</v>
      </c>
      <c r="Y285" s="3" t="s">
        <v>2051</v>
      </c>
      <c r="Z285" s="3" t="s">
        <v>2075</v>
      </c>
    </row>
    <row r="286" spans="1:26" ht="15" x14ac:dyDescent="0.3">
      <c r="A286" s="3">
        <v>43985</v>
      </c>
      <c r="B286" s="8">
        <v>20.989999770000001</v>
      </c>
      <c r="C286" s="3">
        <v>3</v>
      </c>
      <c r="D286" s="4">
        <v>45109.462997685187</v>
      </c>
      <c r="E286" s="4">
        <v>45475.462997685187</v>
      </c>
      <c r="F286" s="6">
        <f t="shared" si="28"/>
        <v>2024</v>
      </c>
      <c r="G286" s="4" t="str">
        <f t="shared" si="29"/>
        <v>Jul</v>
      </c>
      <c r="H286" s="4" t="str">
        <f t="shared" si="30"/>
        <v>Q3</v>
      </c>
      <c r="I286" s="6">
        <f t="shared" si="31"/>
        <v>367</v>
      </c>
      <c r="J286" s="3">
        <v>3</v>
      </c>
      <c r="K286" s="8">
        <v>20.989999770000001</v>
      </c>
      <c r="L286" s="8">
        <f t="shared" si="32"/>
        <v>6.9966665900000002</v>
      </c>
      <c r="M286" s="8">
        <v>20.989999770000001</v>
      </c>
      <c r="N286" s="3" t="str">
        <f t="shared" ca="1" si="33"/>
        <v>ACTIVE</v>
      </c>
      <c r="O286" s="14" t="str">
        <f t="shared" si="34"/>
        <v>Retained</v>
      </c>
      <c r="P286" s="3" t="s">
        <v>1008</v>
      </c>
      <c r="Q286" s="3" t="s">
        <v>1009</v>
      </c>
      <c r="R286" s="3" t="s">
        <v>1010</v>
      </c>
      <c r="S286" s="3">
        <v>55</v>
      </c>
      <c r="T286" s="3" t="s">
        <v>11</v>
      </c>
      <c r="U286" s="3" t="s">
        <v>1011</v>
      </c>
      <c r="V286" s="3">
        <v>7009</v>
      </c>
      <c r="W286" s="3" t="s">
        <v>960</v>
      </c>
      <c r="X286" s="3" t="s">
        <v>961</v>
      </c>
      <c r="Y286" s="3" t="s">
        <v>2049</v>
      </c>
      <c r="Z286" s="3" t="s">
        <v>2075</v>
      </c>
    </row>
    <row r="287" spans="1:26" ht="15" x14ac:dyDescent="0.3">
      <c r="A287" s="3">
        <v>44330</v>
      </c>
      <c r="B287" s="8">
        <v>49</v>
      </c>
      <c r="C287" s="3">
        <v>2</v>
      </c>
      <c r="D287" s="4">
        <v>45300.064155092594</v>
      </c>
      <c r="E287" s="4">
        <v>45300.064155092594</v>
      </c>
      <c r="F287" s="6">
        <f t="shared" si="28"/>
        <v>2024</v>
      </c>
      <c r="G287" s="4" t="str">
        <f t="shared" si="29"/>
        <v>Jan</v>
      </c>
      <c r="H287" s="4" t="str">
        <f t="shared" si="30"/>
        <v>Q1</v>
      </c>
      <c r="I287" s="6">
        <f t="shared" si="31"/>
        <v>0</v>
      </c>
      <c r="J287" s="3">
        <v>2</v>
      </c>
      <c r="K287" s="8">
        <v>49</v>
      </c>
      <c r="L287" s="8">
        <f t="shared" si="32"/>
        <v>24.5</v>
      </c>
      <c r="M287" s="8">
        <v>49</v>
      </c>
      <c r="N287" s="3" t="str">
        <f t="shared" ca="1" si="33"/>
        <v>CHURNED</v>
      </c>
      <c r="O287" s="14" t="str">
        <f t="shared" si="34"/>
        <v>Not Retained</v>
      </c>
      <c r="P287" s="3" t="s">
        <v>874</v>
      </c>
      <c r="Q287" s="3" t="s">
        <v>1012</v>
      </c>
      <c r="R287" s="3" t="s">
        <v>1013</v>
      </c>
      <c r="S287" s="3">
        <v>25</v>
      </c>
      <c r="T287" s="3" t="s">
        <v>19</v>
      </c>
      <c r="U287" s="3" t="s">
        <v>1014</v>
      </c>
      <c r="V287" s="3">
        <v>7009</v>
      </c>
      <c r="W287" s="3" t="s">
        <v>960</v>
      </c>
      <c r="X287" s="3" t="s">
        <v>961</v>
      </c>
      <c r="Y287" s="3" t="s">
        <v>2049</v>
      </c>
      <c r="Z287" s="3" t="s">
        <v>2075</v>
      </c>
    </row>
    <row r="288" spans="1:26" ht="15" x14ac:dyDescent="0.3">
      <c r="A288" s="3">
        <v>44378</v>
      </c>
      <c r="B288" s="8">
        <v>28</v>
      </c>
      <c r="C288" s="3">
        <v>3</v>
      </c>
      <c r="D288" s="4">
        <v>45274.152129629627</v>
      </c>
      <c r="E288" s="4">
        <v>45274.152129629627</v>
      </c>
      <c r="F288" s="6">
        <f t="shared" si="28"/>
        <v>2023</v>
      </c>
      <c r="G288" s="4" t="str">
        <f t="shared" si="29"/>
        <v>Dec</v>
      </c>
      <c r="H288" s="4" t="str">
        <f t="shared" si="30"/>
        <v>Q4</v>
      </c>
      <c r="I288" s="6">
        <f t="shared" si="31"/>
        <v>0</v>
      </c>
      <c r="J288" s="3">
        <v>3</v>
      </c>
      <c r="K288" s="8">
        <v>28</v>
      </c>
      <c r="L288" s="8">
        <f t="shared" si="32"/>
        <v>9.3333333333333339</v>
      </c>
      <c r="M288" s="8">
        <v>28</v>
      </c>
      <c r="N288" s="3" t="str">
        <f t="shared" ca="1" si="33"/>
        <v>CHURNED</v>
      </c>
      <c r="O288" s="14" t="str">
        <f t="shared" si="34"/>
        <v>Not Retained</v>
      </c>
      <c r="P288" s="3" t="s">
        <v>1015</v>
      </c>
      <c r="Q288" s="3" t="s">
        <v>168</v>
      </c>
      <c r="R288" s="3" t="s">
        <v>1016</v>
      </c>
      <c r="S288" s="3">
        <v>13</v>
      </c>
      <c r="T288" s="3" t="s">
        <v>11</v>
      </c>
      <c r="U288" s="3" t="s">
        <v>1017</v>
      </c>
      <c r="V288" s="3">
        <v>7009</v>
      </c>
      <c r="W288" s="3" t="s">
        <v>960</v>
      </c>
      <c r="X288" s="3" t="s">
        <v>961</v>
      </c>
      <c r="Y288" s="3" t="s">
        <v>2051</v>
      </c>
      <c r="Z288" s="3" t="s">
        <v>2075</v>
      </c>
    </row>
    <row r="289" spans="1:26" ht="15" x14ac:dyDescent="0.3">
      <c r="A289" s="3">
        <v>44528</v>
      </c>
      <c r="B289" s="8">
        <v>45.990001679999999</v>
      </c>
      <c r="C289" s="3">
        <v>2</v>
      </c>
      <c r="D289" s="4">
        <v>45296.520069444443</v>
      </c>
      <c r="E289" s="4">
        <v>45296.520069444443</v>
      </c>
      <c r="F289" s="6">
        <f t="shared" si="28"/>
        <v>2024</v>
      </c>
      <c r="G289" s="4" t="str">
        <f t="shared" si="29"/>
        <v>Jan</v>
      </c>
      <c r="H289" s="4" t="str">
        <f t="shared" si="30"/>
        <v>Q1</v>
      </c>
      <c r="I289" s="6">
        <f t="shared" si="31"/>
        <v>0</v>
      </c>
      <c r="J289" s="3">
        <v>2</v>
      </c>
      <c r="K289" s="8">
        <v>45.990001679999999</v>
      </c>
      <c r="L289" s="8">
        <f t="shared" si="32"/>
        <v>22.995000839999999</v>
      </c>
      <c r="M289" s="8">
        <v>45.990001679999999</v>
      </c>
      <c r="N289" s="3" t="str">
        <f t="shared" ca="1" si="33"/>
        <v>CHURNED</v>
      </c>
      <c r="O289" s="14" t="str">
        <f t="shared" si="34"/>
        <v>Not Retained</v>
      </c>
      <c r="P289" s="3" t="s">
        <v>458</v>
      </c>
      <c r="Q289" s="3" t="s">
        <v>1018</v>
      </c>
      <c r="R289" s="3" t="s">
        <v>1019</v>
      </c>
      <c r="S289" s="3">
        <v>64</v>
      </c>
      <c r="T289" s="3" t="s">
        <v>11</v>
      </c>
      <c r="U289" s="3" t="s">
        <v>1020</v>
      </c>
      <c r="V289" s="3">
        <v>7009</v>
      </c>
      <c r="W289" s="3" t="s">
        <v>960</v>
      </c>
      <c r="X289" s="3" t="s">
        <v>961</v>
      </c>
      <c r="Y289" s="3" t="s">
        <v>2052</v>
      </c>
      <c r="Z289" s="3" t="s">
        <v>2075</v>
      </c>
    </row>
    <row r="290" spans="1:26" ht="15" x14ac:dyDescent="0.3">
      <c r="A290" s="3">
        <v>44677</v>
      </c>
      <c r="B290" s="8">
        <v>14</v>
      </c>
      <c r="C290" s="3">
        <v>2</v>
      </c>
      <c r="D290" s="4">
        <v>45080.433564814812</v>
      </c>
      <c r="E290" s="4">
        <v>45446.433564814812</v>
      </c>
      <c r="F290" s="6">
        <f t="shared" si="28"/>
        <v>2024</v>
      </c>
      <c r="G290" s="4" t="str">
        <f t="shared" si="29"/>
        <v>Jun</v>
      </c>
      <c r="H290" s="4" t="str">
        <f t="shared" si="30"/>
        <v>Q2</v>
      </c>
      <c r="I290" s="6">
        <f t="shared" si="31"/>
        <v>367</v>
      </c>
      <c r="J290" s="3">
        <v>2</v>
      </c>
      <c r="K290" s="8">
        <v>14</v>
      </c>
      <c r="L290" s="8">
        <f t="shared" si="32"/>
        <v>7</v>
      </c>
      <c r="M290" s="8">
        <v>14</v>
      </c>
      <c r="N290" s="3" t="str">
        <f t="shared" ca="1" si="33"/>
        <v>ACTIVE</v>
      </c>
      <c r="O290" s="14" t="str">
        <f t="shared" si="34"/>
        <v>Retained</v>
      </c>
      <c r="P290" s="3" t="s">
        <v>496</v>
      </c>
      <c r="Q290" s="3" t="s">
        <v>197</v>
      </c>
      <c r="R290" s="3" t="s">
        <v>1021</v>
      </c>
      <c r="S290" s="3">
        <v>54</v>
      </c>
      <c r="T290" s="3" t="s">
        <v>19</v>
      </c>
      <c r="U290" s="3" t="s">
        <v>1022</v>
      </c>
      <c r="V290" s="3">
        <v>7006</v>
      </c>
      <c r="W290" s="3" t="s">
        <v>960</v>
      </c>
      <c r="X290" s="3" t="s">
        <v>961</v>
      </c>
      <c r="Y290" s="3" t="s">
        <v>2048</v>
      </c>
      <c r="Z290" s="3" t="s">
        <v>2075</v>
      </c>
    </row>
    <row r="291" spans="1:26" ht="15" x14ac:dyDescent="0.3">
      <c r="A291" s="3">
        <v>45078</v>
      </c>
      <c r="B291" s="8">
        <v>20</v>
      </c>
      <c r="C291" s="3">
        <v>3</v>
      </c>
      <c r="D291" s="4">
        <v>45281.440046296295</v>
      </c>
      <c r="E291" s="4">
        <v>45281.440046296295</v>
      </c>
      <c r="F291" s="6">
        <f t="shared" si="28"/>
        <v>2023</v>
      </c>
      <c r="G291" s="4" t="str">
        <f t="shared" si="29"/>
        <v>Dec</v>
      </c>
      <c r="H291" s="4" t="str">
        <f t="shared" si="30"/>
        <v>Q4</v>
      </c>
      <c r="I291" s="6">
        <f t="shared" si="31"/>
        <v>0</v>
      </c>
      <c r="J291" s="3">
        <v>3</v>
      </c>
      <c r="K291" s="8">
        <v>20</v>
      </c>
      <c r="L291" s="8">
        <f t="shared" si="32"/>
        <v>6.666666666666667</v>
      </c>
      <c r="M291" s="8">
        <v>20</v>
      </c>
      <c r="N291" s="3" t="str">
        <f t="shared" ca="1" si="33"/>
        <v>CHURNED</v>
      </c>
      <c r="O291" s="14" t="str">
        <f t="shared" si="34"/>
        <v>Not Retained</v>
      </c>
      <c r="P291" s="3" t="s">
        <v>1023</v>
      </c>
      <c r="Q291" s="3" t="s">
        <v>22</v>
      </c>
      <c r="R291" s="3" t="s">
        <v>1024</v>
      </c>
      <c r="S291" s="3">
        <v>57</v>
      </c>
      <c r="T291" s="3" t="s">
        <v>19</v>
      </c>
      <c r="U291" s="3" t="s">
        <v>1025</v>
      </c>
      <c r="V291" s="3">
        <v>7006</v>
      </c>
      <c r="W291" s="3" t="s">
        <v>960</v>
      </c>
      <c r="X291" s="3" t="s">
        <v>961</v>
      </c>
      <c r="Y291" s="3" t="s">
        <v>2052</v>
      </c>
      <c r="Z291" s="3" t="s">
        <v>2075</v>
      </c>
    </row>
    <row r="292" spans="1:26" ht="15" x14ac:dyDescent="0.3">
      <c r="A292" s="3">
        <v>45182</v>
      </c>
      <c r="B292" s="8">
        <v>24.5</v>
      </c>
      <c r="C292" s="3">
        <v>2</v>
      </c>
      <c r="D292" s="4">
        <v>45098.322592592594</v>
      </c>
      <c r="E292" s="4">
        <v>45098.322592592594</v>
      </c>
      <c r="F292" s="6">
        <f t="shared" si="28"/>
        <v>2023</v>
      </c>
      <c r="G292" s="4" t="str">
        <f t="shared" si="29"/>
        <v>Jun</v>
      </c>
      <c r="H292" s="4" t="str">
        <f t="shared" si="30"/>
        <v>Q2</v>
      </c>
      <c r="I292" s="6">
        <f t="shared" si="31"/>
        <v>0</v>
      </c>
      <c r="J292" s="3">
        <v>2</v>
      </c>
      <c r="K292" s="8">
        <v>24.5</v>
      </c>
      <c r="L292" s="8">
        <f t="shared" si="32"/>
        <v>12.25</v>
      </c>
      <c r="M292" s="8">
        <v>24.5</v>
      </c>
      <c r="N292" s="3" t="str">
        <f t="shared" ca="1" si="33"/>
        <v>CHURNED</v>
      </c>
      <c r="O292" s="14" t="str">
        <f t="shared" si="34"/>
        <v>Not Retained</v>
      </c>
      <c r="P292" s="3" t="s">
        <v>127</v>
      </c>
      <c r="Q292" s="3" t="s">
        <v>168</v>
      </c>
      <c r="R292" s="3" t="s">
        <v>1026</v>
      </c>
      <c r="S292" s="3">
        <v>61</v>
      </c>
      <c r="T292" s="3" t="s">
        <v>11</v>
      </c>
      <c r="U292" s="3" t="s">
        <v>1027</v>
      </c>
      <c r="V292" s="3">
        <v>7006</v>
      </c>
      <c r="W292" s="3" t="s">
        <v>960</v>
      </c>
      <c r="X292" s="3" t="s">
        <v>961</v>
      </c>
      <c r="Y292" s="3" t="s">
        <v>2051</v>
      </c>
      <c r="Z292" s="3" t="s">
        <v>2075</v>
      </c>
    </row>
    <row r="293" spans="1:26" ht="15" x14ac:dyDescent="0.3">
      <c r="A293" s="3">
        <v>45576</v>
      </c>
      <c r="B293" s="8">
        <v>28</v>
      </c>
      <c r="C293" s="3">
        <v>3</v>
      </c>
      <c r="D293" s="4">
        <v>45438.256909722222</v>
      </c>
      <c r="E293" s="4">
        <v>45438.256909722222</v>
      </c>
      <c r="F293" s="6">
        <f t="shared" si="28"/>
        <v>2024</v>
      </c>
      <c r="G293" s="4" t="str">
        <f t="shared" si="29"/>
        <v>May</v>
      </c>
      <c r="H293" s="4" t="str">
        <f t="shared" si="30"/>
        <v>Q2</v>
      </c>
      <c r="I293" s="6">
        <f t="shared" si="31"/>
        <v>0</v>
      </c>
      <c r="J293" s="3">
        <v>3</v>
      </c>
      <c r="K293" s="8">
        <v>28</v>
      </c>
      <c r="L293" s="8">
        <f t="shared" si="32"/>
        <v>9.3333333333333339</v>
      </c>
      <c r="M293" s="8">
        <v>28</v>
      </c>
      <c r="N293" s="3" t="str">
        <f t="shared" ca="1" si="33"/>
        <v>ACTIVE</v>
      </c>
      <c r="O293" s="14" t="str">
        <f t="shared" si="34"/>
        <v>Not Retained</v>
      </c>
      <c r="P293" s="3" t="s">
        <v>1028</v>
      </c>
      <c r="Q293" s="3" t="s">
        <v>197</v>
      </c>
      <c r="R293" s="3" t="s">
        <v>1029</v>
      </c>
      <c r="S293" s="3">
        <v>58</v>
      </c>
      <c r="T293" s="3" t="s">
        <v>19</v>
      </c>
      <c r="U293" s="3" t="s">
        <v>1030</v>
      </c>
      <c r="V293" s="3">
        <v>7006</v>
      </c>
      <c r="W293" s="3" t="s">
        <v>960</v>
      </c>
      <c r="X293" s="3" t="s">
        <v>961</v>
      </c>
      <c r="Y293" s="3" t="s">
        <v>2051</v>
      </c>
      <c r="Z293" s="3" t="s">
        <v>2075</v>
      </c>
    </row>
    <row r="294" spans="1:26" ht="15" x14ac:dyDescent="0.3">
      <c r="A294" s="3">
        <v>45797</v>
      </c>
      <c r="B294" s="8">
        <v>16.989999770000001</v>
      </c>
      <c r="C294" s="3">
        <v>2</v>
      </c>
      <c r="D294" s="4">
        <v>45272.981527777774</v>
      </c>
      <c r="E294" s="4">
        <v>45272.981527777774</v>
      </c>
      <c r="F294" s="6">
        <f t="shared" si="28"/>
        <v>2023</v>
      </c>
      <c r="G294" s="4" t="str">
        <f t="shared" si="29"/>
        <v>Dec</v>
      </c>
      <c r="H294" s="4" t="str">
        <f t="shared" si="30"/>
        <v>Q4</v>
      </c>
      <c r="I294" s="6">
        <f t="shared" si="31"/>
        <v>0</v>
      </c>
      <c r="J294" s="3">
        <v>2</v>
      </c>
      <c r="K294" s="8">
        <v>16.989999770000001</v>
      </c>
      <c r="L294" s="8">
        <f t="shared" si="32"/>
        <v>8.4949998850000004</v>
      </c>
      <c r="M294" s="8">
        <v>16.989999770000001</v>
      </c>
      <c r="N294" s="3" t="str">
        <f t="shared" ca="1" si="33"/>
        <v>CHURNED</v>
      </c>
      <c r="O294" s="14" t="str">
        <f t="shared" si="34"/>
        <v>Not Retained</v>
      </c>
      <c r="P294" s="3" t="s">
        <v>175</v>
      </c>
      <c r="Q294" s="3" t="s">
        <v>1031</v>
      </c>
      <c r="R294" s="3" t="s">
        <v>1032</v>
      </c>
      <c r="S294" s="3">
        <v>27</v>
      </c>
      <c r="T294" s="3" t="s">
        <v>11</v>
      </c>
      <c r="U294" s="3" t="s">
        <v>1033</v>
      </c>
      <c r="V294" s="3">
        <v>7006</v>
      </c>
      <c r="W294" s="3" t="s">
        <v>960</v>
      </c>
      <c r="X294" s="3" t="s">
        <v>961</v>
      </c>
      <c r="Y294" s="3" t="s">
        <v>2051</v>
      </c>
      <c r="Z294" s="3" t="s">
        <v>2075</v>
      </c>
    </row>
    <row r="295" spans="1:26" ht="15" x14ac:dyDescent="0.3">
      <c r="A295" s="3">
        <v>45984</v>
      </c>
      <c r="B295" s="8">
        <v>64.800003050000001</v>
      </c>
      <c r="C295" s="3">
        <v>2</v>
      </c>
      <c r="D295" s="4">
        <v>44512.693252314813</v>
      </c>
      <c r="E295" s="4">
        <v>44512.693252314813</v>
      </c>
      <c r="F295" s="6">
        <f t="shared" si="28"/>
        <v>2021</v>
      </c>
      <c r="G295" s="4" t="str">
        <f t="shared" si="29"/>
        <v>Nov</v>
      </c>
      <c r="H295" s="4" t="str">
        <f t="shared" si="30"/>
        <v>Q4</v>
      </c>
      <c r="I295" s="6">
        <f t="shared" si="31"/>
        <v>0</v>
      </c>
      <c r="J295" s="3">
        <v>2</v>
      </c>
      <c r="K295" s="8">
        <v>64.800003050000001</v>
      </c>
      <c r="L295" s="8">
        <f t="shared" si="32"/>
        <v>32.400001525</v>
      </c>
      <c r="M295" s="8">
        <v>64.800003050000001</v>
      </c>
      <c r="N295" s="3" t="str">
        <f t="shared" ca="1" si="33"/>
        <v>CHURNED</v>
      </c>
      <c r="O295" s="14" t="str">
        <f t="shared" si="34"/>
        <v>Not Retained</v>
      </c>
      <c r="P295" s="3" t="s">
        <v>1034</v>
      </c>
      <c r="Q295" s="3" t="s">
        <v>1035</v>
      </c>
      <c r="R295" s="3" t="s">
        <v>1036</v>
      </c>
      <c r="S295" s="3">
        <v>18</v>
      </c>
      <c r="T295" s="3" t="s">
        <v>19</v>
      </c>
      <c r="U295" s="3" t="s">
        <v>1037</v>
      </c>
      <c r="V295" s="3">
        <v>7007</v>
      </c>
      <c r="W295" s="3" t="s">
        <v>960</v>
      </c>
      <c r="X295" s="3" t="s">
        <v>961</v>
      </c>
      <c r="Y295" s="3" t="s">
        <v>2052</v>
      </c>
      <c r="Z295" s="3" t="s">
        <v>2075</v>
      </c>
    </row>
    <row r="296" spans="1:26" ht="15" x14ac:dyDescent="0.3">
      <c r="A296" s="3">
        <v>46235</v>
      </c>
      <c r="B296" s="8">
        <v>39.990001679999999</v>
      </c>
      <c r="C296" s="3">
        <v>3</v>
      </c>
      <c r="D296" s="4">
        <v>44919.401666666665</v>
      </c>
      <c r="E296" s="4">
        <v>44919.401666666665</v>
      </c>
      <c r="F296" s="6">
        <f t="shared" si="28"/>
        <v>2022</v>
      </c>
      <c r="G296" s="4" t="str">
        <f t="shared" si="29"/>
        <v>Dec</v>
      </c>
      <c r="H296" s="4" t="str">
        <f t="shared" si="30"/>
        <v>Q4</v>
      </c>
      <c r="I296" s="6">
        <f t="shared" si="31"/>
        <v>0</v>
      </c>
      <c r="J296" s="3">
        <v>3</v>
      </c>
      <c r="K296" s="8">
        <v>39.990001679999999</v>
      </c>
      <c r="L296" s="8">
        <f t="shared" si="32"/>
        <v>13.33000056</v>
      </c>
      <c r="M296" s="8">
        <v>39.990001679999999</v>
      </c>
      <c r="N296" s="3" t="str">
        <f t="shared" ca="1" si="33"/>
        <v>CHURNED</v>
      </c>
      <c r="O296" s="14" t="str">
        <f t="shared" si="34"/>
        <v>Not Retained</v>
      </c>
      <c r="P296" s="3" t="s">
        <v>87</v>
      </c>
      <c r="Q296" s="3" t="s">
        <v>1038</v>
      </c>
      <c r="R296" s="3" t="s">
        <v>1039</v>
      </c>
      <c r="S296" s="3">
        <v>37</v>
      </c>
      <c r="T296" s="3" t="s">
        <v>11</v>
      </c>
      <c r="U296" s="3" t="s">
        <v>1040</v>
      </c>
      <c r="V296" s="3">
        <v>7007</v>
      </c>
      <c r="W296" s="3" t="s">
        <v>960</v>
      </c>
      <c r="X296" s="3" t="s">
        <v>961</v>
      </c>
      <c r="Y296" s="3" t="s">
        <v>2052</v>
      </c>
      <c r="Z296" s="3" t="s">
        <v>2075</v>
      </c>
    </row>
    <row r="297" spans="1:26" ht="15" x14ac:dyDescent="0.3">
      <c r="A297" s="3">
        <v>46275</v>
      </c>
      <c r="B297" s="8">
        <v>19.950000760000002</v>
      </c>
      <c r="C297" s="3">
        <v>3</v>
      </c>
      <c r="D297" s="4">
        <v>44415.126469907409</v>
      </c>
      <c r="E297" s="4">
        <v>44415.126469907409</v>
      </c>
      <c r="F297" s="6">
        <f t="shared" si="28"/>
        <v>2021</v>
      </c>
      <c r="G297" s="4" t="str">
        <f t="shared" si="29"/>
        <v>Aug</v>
      </c>
      <c r="H297" s="4" t="str">
        <f t="shared" si="30"/>
        <v>Q3</v>
      </c>
      <c r="I297" s="6">
        <f t="shared" si="31"/>
        <v>0</v>
      </c>
      <c r="J297" s="3">
        <v>3</v>
      </c>
      <c r="K297" s="8">
        <v>19.950000760000002</v>
      </c>
      <c r="L297" s="8">
        <f t="shared" si="32"/>
        <v>6.6500002533333342</v>
      </c>
      <c r="M297" s="8">
        <v>19.950000760000002</v>
      </c>
      <c r="N297" s="3" t="str">
        <f t="shared" ca="1" si="33"/>
        <v>CHURNED</v>
      </c>
      <c r="O297" s="14" t="str">
        <f t="shared" si="34"/>
        <v>Not Retained</v>
      </c>
      <c r="P297" s="3" t="s">
        <v>119</v>
      </c>
      <c r="Q297" s="3" t="s">
        <v>1041</v>
      </c>
      <c r="R297" s="3" t="s">
        <v>1042</v>
      </c>
      <c r="S297" s="3">
        <v>63</v>
      </c>
      <c r="T297" s="3" t="s">
        <v>11</v>
      </c>
      <c r="U297" s="3" t="s">
        <v>1043</v>
      </c>
      <c r="V297" s="3">
        <v>7007</v>
      </c>
      <c r="W297" s="3" t="s">
        <v>960</v>
      </c>
      <c r="X297" s="3" t="s">
        <v>961</v>
      </c>
      <c r="Y297" s="3" t="s">
        <v>2052</v>
      </c>
      <c r="Z297" s="3" t="s">
        <v>2075</v>
      </c>
    </row>
    <row r="298" spans="1:26" ht="15" x14ac:dyDescent="0.3">
      <c r="A298" s="3">
        <v>46330</v>
      </c>
      <c r="B298" s="8">
        <v>132.6600037</v>
      </c>
      <c r="C298" s="3">
        <v>3</v>
      </c>
      <c r="D298" s="4">
        <v>44816.664814814816</v>
      </c>
      <c r="E298" s="4">
        <v>44816.664814814816</v>
      </c>
      <c r="F298" s="6">
        <f t="shared" si="28"/>
        <v>2022</v>
      </c>
      <c r="G298" s="4" t="str">
        <f t="shared" si="29"/>
        <v>Sep</v>
      </c>
      <c r="H298" s="4" t="str">
        <f t="shared" si="30"/>
        <v>Q3</v>
      </c>
      <c r="I298" s="6">
        <f t="shared" si="31"/>
        <v>0</v>
      </c>
      <c r="J298" s="3">
        <v>3</v>
      </c>
      <c r="K298" s="8">
        <v>132.6600037</v>
      </c>
      <c r="L298" s="8">
        <f t="shared" si="32"/>
        <v>44.220001233333335</v>
      </c>
      <c r="M298" s="8">
        <v>132.6600037</v>
      </c>
      <c r="N298" s="3" t="str">
        <f t="shared" ca="1" si="33"/>
        <v>CHURNED</v>
      </c>
      <c r="O298" s="14" t="str">
        <f t="shared" si="34"/>
        <v>Not Retained</v>
      </c>
      <c r="P298" s="3" t="s">
        <v>919</v>
      </c>
      <c r="Q298" s="3" t="s">
        <v>202</v>
      </c>
      <c r="R298" s="3" t="s">
        <v>1044</v>
      </c>
      <c r="S298" s="3">
        <v>12</v>
      </c>
      <c r="T298" s="3" t="s">
        <v>11</v>
      </c>
      <c r="U298" s="3" t="s">
        <v>1045</v>
      </c>
      <c r="V298" s="3">
        <v>7007</v>
      </c>
      <c r="W298" s="3" t="s">
        <v>960</v>
      </c>
      <c r="X298" s="3" t="s">
        <v>961</v>
      </c>
      <c r="Y298" s="3" t="s">
        <v>2050</v>
      </c>
      <c r="Z298" s="3" t="s">
        <v>2075</v>
      </c>
    </row>
    <row r="299" spans="1:26" ht="15" x14ac:dyDescent="0.3">
      <c r="A299" s="3">
        <v>46467</v>
      </c>
      <c r="B299" s="8">
        <v>29.989999770000001</v>
      </c>
      <c r="C299" s="3">
        <v>3</v>
      </c>
      <c r="D299" s="4">
        <v>45138.521944444445</v>
      </c>
      <c r="E299" s="4">
        <v>45138.521944444445</v>
      </c>
      <c r="F299" s="6">
        <f t="shared" si="28"/>
        <v>2023</v>
      </c>
      <c r="G299" s="4" t="str">
        <f t="shared" si="29"/>
        <v>Jul</v>
      </c>
      <c r="H299" s="4" t="str">
        <f t="shared" si="30"/>
        <v>Q3</v>
      </c>
      <c r="I299" s="6">
        <f t="shared" si="31"/>
        <v>0</v>
      </c>
      <c r="J299" s="3">
        <v>3</v>
      </c>
      <c r="K299" s="8">
        <v>29.989999770000001</v>
      </c>
      <c r="L299" s="8">
        <f t="shared" si="32"/>
        <v>9.9966665900000002</v>
      </c>
      <c r="M299" s="8">
        <v>29.989999770000001</v>
      </c>
      <c r="N299" s="3" t="str">
        <f t="shared" ca="1" si="33"/>
        <v>CHURNED</v>
      </c>
      <c r="O299" s="14" t="str">
        <f t="shared" si="34"/>
        <v>Not Retained</v>
      </c>
      <c r="P299" s="3" t="s">
        <v>1046</v>
      </c>
      <c r="Q299" s="3" t="s">
        <v>1047</v>
      </c>
      <c r="R299" s="3" t="s">
        <v>1048</v>
      </c>
      <c r="S299" s="3">
        <v>69</v>
      </c>
      <c r="T299" s="3" t="s">
        <v>11</v>
      </c>
      <c r="U299" s="3" t="s">
        <v>1049</v>
      </c>
      <c r="V299" s="3">
        <v>7007</v>
      </c>
      <c r="W299" s="3" t="s">
        <v>960</v>
      </c>
      <c r="X299" s="3" t="s">
        <v>961</v>
      </c>
      <c r="Y299" s="3" t="s">
        <v>2049</v>
      </c>
      <c r="Z299" s="3" t="s">
        <v>2061</v>
      </c>
    </row>
    <row r="300" spans="1:26" ht="15" x14ac:dyDescent="0.3">
      <c r="A300" s="3">
        <v>46963</v>
      </c>
      <c r="B300" s="8">
        <v>64.949996949999999</v>
      </c>
      <c r="C300" s="3">
        <v>3</v>
      </c>
      <c r="D300" s="4">
        <v>45004.424340277779</v>
      </c>
      <c r="E300" s="4">
        <v>45004.424340277779</v>
      </c>
      <c r="F300" s="6">
        <f t="shared" si="28"/>
        <v>2023</v>
      </c>
      <c r="G300" s="4" t="str">
        <f t="shared" si="29"/>
        <v>Mar</v>
      </c>
      <c r="H300" s="4" t="str">
        <f t="shared" si="30"/>
        <v>Q1</v>
      </c>
      <c r="I300" s="6">
        <f t="shared" si="31"/>
        <v>0</v>
      </c>
      <c r="J300" s="3">
        <v>3</v>
      </c>
      <c r="K300" s="8">
        <v>64.949996949999999</v>
      </c>
      <c r="L300" s="8">
        <f t="shared" si="32"/>
        <v>21.649998983333333</v>
      </c>
      <c r="M300" s="8">
        <v>64.949996949999999</v>
      </c>
      <c r="N300" s="3" t="str">
        <f t="shared" ca="1" si="33"/>
        <v>CHURNED</v>
      </c>
      <c r="O300" s="14" t="str">
        <f t="shared" si="34"/>
        <v>Not Retained</v>
      </c>
      <c r="P300" s="3" t="s">
        <v>127</v>
      </c>
      <c r="Q300" s="3" t="s">
        <v>1050</v>
      </c>
      <c r="R300" s="3" t="s">
        <v>1051</v>
      </c>
      <c r="S300" s="3">
        <v>63</v>
      </c>
      <c r="T300" s="3" t="s">
        <v>11</v>
      </c>
      <c r="U300" s="3" t="s">
        <v>1052</v>
      </c>
      <c r="V300" s="3">
        <v>7007</v>
      </c>
      <c r="W300" s="3" t="s">
        <v>960</v>
      </c>
      <c r="X300" s="3" t="s">
        <v>961</v>
      </c>
      <c r="Y300" s="3" t="s">
        <v>2048</v>
      </c>
      <c r="Z300" s="3" t="s">
        <v>2061</v>
      </c>
    </row>
    <row r="301" spans="1:26" ht="15" x14ac:dyDescent="0.3">
      <c r="A301" s="3">
        <v>46966</v>
      </c>
      <c r="B301" s="8">
        <v>53.990001679999999</v>
      </c>
      <c r="C301" s="3">
        <v>3</v>
      </c>
      <c r="D301" s="4">
        <v>45298.322210648148</v>
      </c>
      <c r="E301" s="4">
        <v>45298.322210648148</v>
      </c>
      <c r="F301" s="6">
        <f t="shared" si="28"/>
        <v>2024</v>
      </c>
      <c r="G301" s="4" t="str">
        <f t="shared" si="29"/>
        <v>Jan</v>
      </c>
      <c r="H301" s="4" t="str">
        <f t="shared" si="30"/>
        <v>Q1</v>
      </c>
      <c r="I301" s="6">
        <f t="shared" si="31"/>
        <v>0</v>
      </c>
      <c r="J301" s="3">
        <v>3</v>
      </c>
      <c r="K301" s="8">
        <v>53.990001679999999</v>
      </c>
      <c r="L301" s="8">
        <f t="shared" si="32"/>
        <v>17.996667226666666</v>
      </c>
      <c r="M301" s="8">
        <v>53.990001679999999</v>
      </c>
      <c r="N301" s="3" t="str">
        <f t="shared" ca="1" si="33"/>
        <v>CHURNED</v>
      </c>
      <c r="O301" s="14" t="str">
        <f t="shared" si="34"/>
        <v>Not Retained</v>
      </c>
      <c r="P301" s="3" t="s">
        <v>233</v>
      </c>
      <c r="Q301" s="3" t="s">
        <v>88</v>
      </c>
      <c r="R301" s="3" t="s">
        <v>1053</v>
      </c>
      <c r="S301" s="3">
        <v>17</v>
      </c>
      <c r="T301" s="3" t="s">
        <v>19</v>
      </c>
      <c r="U301" s="3" t="s">
        <v>1054</v>
      </c>
      <c r="V301" s="3">
        <v>7007</v>
      </c>
      <c r="W301" s="3" t="s">
        <v>960</v>
      </c>
      <c r="X301" s="3" t="s">
        <v>961</v>
      </c>
      <c r="Y301" s="3" t="s">
        <v>2051</v>
      </c>
      <c r="Z301" s="3" t="s">
        <v>2061</v>
      </c>
    </row>
    <row r="302" spans="1:26" ht="15" x14ac:dyDescent="0.3">
      <c r="A302" s="3">
        <v>47059</v>
      </c>
      <c r="B302" s="8">
        <v>120.6900024</v>
      </c>
      <c r="C302" s="3">
        <v>3</v>
      </c>
      <c r="D302" s="4">
        <v>45156.404363425929</v>
      </c>
      <c r="E302" s="4">
        <v>45156.404363425929</v>
      </c>
      <c r="F302" s="6">
        <f t="shared" si="28"/>
        <v>2023</v>
      </c>
      <c r="G302" s="4" t="str">
        <f t="shared" si="29"/>
        <v>Aug</v>
      </c>
      <c r="H302" s="4" t="str">
        <f t="shared" si="30"/>
        <v>Q3</v>
      </c>
      <c r="I302" s="6">
        <f t="shared" si="31"/>
        <v>0</v>
      </c>
      <c r="J302" s="3">
        <v>3</v>
      </c>
      <c r="K302" s="8">
        <v>120.6900024</v>
      </c>
      <c r="L302" s="8">
        <f t="shared" si="32"/>
        <v>40.230000799999999</v>
      </c>
      <c r="M302" s="8">
        <v>120.6900024</v>
      </c>
      <c r="N302" s="3" t="str">
        <f t="shared" ca="1" si="33"/>
        <v>CHURNED</v>
      </c>
      <c r="O302" s="14" t="str">
        <f t="shared" si="34"/>
        <v>Not Retained</v>
      </c>
      <c r="P302" s="3" t="s">
        <v>1055</v>
      </c>
      <c r="Q302" s="3" t="s">
        <v>712</v>
      </c>
      <c r="R302" s="3" t="s">
        <v>1056</v>
      </c>
      <c r="S302" s="3">
        <v>22</v>
      </c>
      <c r="T302" s="3" t="s">
        <v>11</v>
      </c>
      <c r="U302" s="3" t="s">
        <v>1057</v>
      </c>
      <c r="V302" s="3">
        <v>7100</v>
      </c>
      <c r="W302" s="3" t="s">
        <v>960</v>
      </c>
      <c r="X302" s="3" t="s">
        <v>961</v>
      </c>
      <c r="Y302" s="3" t="s">
        <v>2048</v>
      </c>
      <c r="Z302" s="3" t="s">
        <v>2071</v>
      </c>
    </row>
    <row r="303" spans="1:26" ht="15" x14ac:dyDescent="0.3">
      <c r="A303" s="3">
        <v>47262</v>
      </c>
      <c r="B303" s="8">
        <v>14.899999619999999</v>
      </c>
      <c r="C303" s="3">
        <v>3</v>
      </c>
      <c r="D303" s="4">
        <v>45244.909733796296</v>
      </c>
      <c r="E303" s="4">
        <v>45244.909733796296</v>
      </c>
      <c r="F303" s="6">
        <f t="shared" si="28"/>
        <v>2023</v>
      </c>
      <c r="G303" s="4" t="str">
        <f t="shared" si="29"/>
        <v>Nov</v>
      </c>
      <c r="H303" s="4" t="str">
        <f t="shared" si="30"/>
        <v>Q4</v>
      </c>
      <c r="I303" s="6">
        <f t="shared" si="31"/>
        <v>0</v>
      </c>
      <c r="J303" s="3">
        <v>3</v>
      </c>
      <c r="K303" s="8">
        <v>14.899999619999999</v>
      </c>
      <c r="L303" s="8">
        <f t="shared" si="32"/>
        <v>4.9666665399999994</v>
      </c>
      <c r="M303" s="8">
        <v>14.899999619999999</v>
      </c>
      <c r="N303" s="3" t="str">
        <f t="shared" ca="1" si="33"/>
        <v>CHURNED</v>
      </c>
      <c r="O303" s="14" t="str">
        <f t="shared" si="34"/>
        <v>Not Retained</v>
      </c>
      <c r="P303" s="3" t="s">
        <v>175</v>
      </c>
      <c r="Q303" s="3" t="s">
        <v>1058</v>
      </c>
      <c r="R303" s="3" t="s">
        <v>1059</v>
      </c>
      <c r="S303" s="3">
        <v>34</v>
      </c>
      <c r="T303" s="3" t="s">
        <v>11</v>
      </c>
      <c r="U303" s="3" t="s">
        <v>1060</v>
      </c>
      <c r="V303" s="3">
        <v>7100</v>
      </c>
      <c r="W303" s="3" t="s">
        <v>960</v>
      </c>
      <c r="X303" s="3" t="s">
        <v>961</v>
      </c>
      <c r="Y303" s="3" t="s">
        <v>2049</v>
      </c>
      <c r="Z303" s="3" t="s">
        <v>2065</v>
      </c>
    </row>
    <row r="304" spans="1:26" ht="15" x14ac:dyDescent="0.3">
      <c r="A304" s="3">
        <v>47282</v>
      </c>
      <c r="B304" s="8">
        <v>81.269996640000002</v>
      </c>
      <c r="C304" s="3">
        <v>3</v>
      </c>
      <c r="D304" s="4">
        <v>45169.95553240741</v>
      </c>
      <c r="E304" s="4">
        <v>45169.95553240741</v>
      </c>
      <c r="F304" s="6">
        <f t="shared" si="28"/>
        <v>2023</v>
      </c>
      <c r="G304" s="4" t="str">
        <f t="shared" si="29"/>
        <v>Aug</v>
      </c>
      <c r="H304" s="4" t="str">
        <f t="shared" si="30"/>
        <v>Q3</v>
      </c>
      <c r="I304" s="6">
        <f t="shared" si="31"/>
        <v>0</v>
      </c>
      <c r="J304" s="3">
        <v>3</v>
      </c>
      <c r="K304" s="8">
        <v>81.269996640000002</v>
      </c>
      <c r="L304" s="8">
        <f t="shared" si="32"/>
        <v>27.08999888</v>
      </c>
      <c r="M304" s="8">
        <v>81.269996640000002</v>
      </c>
      <c r="N304" s="3" t="str">
        <f t="shared" ca="1" si="33"/>
        <v>CHURNED</v>
      </c>
      <c r="O304" s="14" t="str">
        <f t="shared" si="34"/>
        <v>Not Retained</v>
      </c>
      <c r="P304" s="3" t="s">
        <v>1061</v>
      </c>
      <c r="Q304" s="3" t="s">
        <v>60</v>
      </c>
      <c r="R304" s="3" t="s">
        <v>1062</v>
      </c>
      <c r="S304" s="3">
        <v>49</v>
      </c>
      <c r="T304" s="3" t="s">
        <v>11</v>
      </c>
      <c r="U304" s="3" t="s">
        <v>1063</v>
      </c>
      <c r="V304" s="3">
        <v>7198</v>
      </c>
      <c r="W304" s="3" t="s">
        <v>960</v>
      </c>
      <c r="X304" s="3" t="s">
        <v>961</v>
      </c>
      <c r="Y304" s="3" t="s">
        <v>2051</v>
      </c>
      <c r="Z304" s="3" t="s">
        <v>2066</v>
      </c>
    </row>
    <row r="305" spans="1:26" ht="15" x14ac:dyDescent="0.3">
      <c r="A305" s="3">
        <v>47299</v>
      </c>
      <c r="B305" s="8">
        <v>35.040000919999997</v>
      </c>
      <c r="C305" s="3">
        <v>3</v>
      </c>
      <c r="D305" s="4">
        <v>44199.127372685187</v>
      </c>
      <c r="E305" s="4">
        <v>44199.127372685187</v>
      </c>
      <c r="F305" s="6">
        <f t="shared" si="28"/>
        <v>2021</v>
      </c>
      <c r="G305" s="4" t="str">
        <f t="shared" si="29"/>
        <v>Jan</v>
      </c>
      <c r="H305" s="4" t="str">
        <f t="shared" si="30"/>
        <v>Q1</v>
      </c>
      <c r="I305" s="6">
        <f t="shared" si="31"/>
        <v>0</v>
      </c>
      <c r="J305" s="3">
        <v>3</v>
      </c>
      <c r="K305" s="8">
        <v>35.040000919999997</v>
      </c>
      <c r="L305" s="8">
        <f t="shared" si="32"/>
        <v>11.680000306666665</v>
      </c>
      <c r="M305" s="8">
        <v>35.040000919999997</v>
      </c>
      <c r="N305" s="3" t="str">
        <f t="shared" ca="1" si="33"/>
        <v>CHURNED</v>
      </c>
      <c r="O305" s="14" t="str">
        <f t="shared" si="34"/>
        <v>Not Retained</v>
      </c>
      <c r="P305" s="3" t="s">
        <v>223</v>
      </c>
      <c r="Q305" s="3" t="s">
        <v>1064</v>
      </c>
      <c r="R305" s="3" t="s">
        <v>1065</v>
      </c>
      <c r="S305" s="3">
        <v>54</v>
      </c>
      <c r="T305" s="3" t="s">
        <v>11</v>
      </c>
      <c r="U305" s="3" t="s">
        <v>1066</v>
      </c>
      <c r="V305" s="3">
        <v>7141</v>
      </c>
      <c r="W305" s="3" t="s">
        <v>960</v>
      </c>
      <c r="X305" s="3" t="s">
        <v>961</v>
      </c>
      <c r="Y305" s="3" t="s">
        <v>2048</v>
      </c>
      <c r="Z305" s="3" t="s">
        <v>2066</v>
      </c>
    </row>
    <row r="306" spans="1:26" ht="15" x14ac:dyDescent="0.3">
      <c r="A306" s="3">
        <v>47440</v>
      </c>
      <c r="B306" s="8">
        <v>39.990001679999999</v>
      </c>
      <c r="C306" s="3">
        <v>3</v>
      </c>
      <c r="D306" s="4">
        <v>45611.288437499999</v>
      </c>
      <c r="E306" s="4">
        <v>45611.288437499999</v>
      </c>
      <c r="F306" s="6">
        <f t="shared" si="28"/>
        <v>2024</v>
      </c>
      <c r="G306" s="4" t="str">
        <f t="shared" si="29"/>
        <v>Nov</v>
      </c>
      <c r="H306" s="4" t="str">
        <f t="shared" si="30"/>
        <v>Q4</v>
      </c>
      <c r="I306" s="6">
        <f t="shared" si="31"/>
        <v>0</v>
      </c>
      <c r="J306" s="3">
        <v>3</v>
      </c>
      <c r="K306" s="8">
        <v>39.990001679999999</v>
      </c>
      <c r="L306" s="8">
        <f t="shared" si="32"/>
        <v>13.33000056</v>
      </c>
      <c r="M306" s="8">
        <v>39.990001679999999</v>
      </c>
      <c r="N306" s="3" t="str">
        <f t="shared" ca="1" si="33"/>
        <v>ACTIVE</v>
      </c>
      <c r="O306" s="14" t="str">
        <f t="shared" si="34"/>
        <v>Not Retained</v>
      </c>
      <c r="P306" s="3" t="s">
        <v>16</v>
      </c>
      <c r="Q306" s="3" t="s">
        <v>1067</v>
      </c>
      <c r="R306" s="3" t="s">
        <v>1068</v>
      </c>
      <c r="S306" s="3">
        <v>43</v>
      </c>
      <c r="T306" s="3" t="s">
        <v>19</v>
      </c>
      <c r="U306" s="3" t="s">
        <v>1069</v>
      </c>
      <c r="V306" s="3">
        <v>7141</v>
      </c>
      <c r="W306" s="3" t="s">
        <v>960</v>
      </c>
      <c r="X306" s="3" t="s">
        <v>961</v>
      </c>
      <c r="Y306" s="3" t="s">
        <v>2049</v>
      </c>
      <c r="Z306" s="3" t="s">
        <v>2066</v>
      </c>
    </row>
    <row r="307" spans="1:26" ht="15" x14ac:dyDescent="0.3">
      <c r="A307" s="3">
        <v>47804</v>
      </c>
      <c r="B307" s="8">
        <v>58.990001679999999</v>
      </c>
      <c r="C307" s="3">
        <v>3</v>
      </c>
      <c r="D307" s="4">
        <v>44511.40902777778</v>
      </c>
      <c r="E307" s="4">
        <v>44511.40902777778</v>
      </c>
      <c r="F307" s="6">
        <f t="shared" si="28"/>
        <v>2021</v>
      </c>
      <c r="G307" s="4" t="str">
        <f t="shared" si="29"/>
        <v>Nov</v>
      </c>
      <c r="H307" s="4" t="str">
        <f t="shared" si="30"/>
        <v>Q4</v>
      </c>
      <c r="I307" s="6">
        <f t="shared" si="31"/>
        <v>0</v>
      </c>
      <c r="J307" s="3">
        <v>3</v>
      </c>
      <c r="K307" s="8">
        <v>58.990001679999999</v>
      </c>
      <c r="L307" s="8">
        <f t="shared" si="32"/>
        <v>19.663333893333334</v>
      </c>
      <c r="M307" s="8">
        <v>58.990001679999999</v>
      </c>
      <c r="N307" s="3" t="str">
        <f t="shared" ca="1" si="33"/>
        <v>CHURNED</v>
      </c>
      <c r="O307" s="14" t="str">
        <f t="shared" si="34"/>
        <v>Not Retained</v>
      </c>
      <c r="P307" s="3" t="s">
        <v>1070</v>
      </c>
      <c r="Q307" s="3" t="s">
        <v>695</v>
      </c>
      <c r="R307" s="3" t="s">
        <v>1071</v>
      </c>
      <c r="S307" s="3">
        <v>31</v>
      </c>
      <c r="T307" s="3" t="s">
        <v>19</v>
      </c>
      <c r="U307" s="3" t="s">
        <v>1072</v>
      </c>
      <c r="V307" s="3">
        <v>7141</v>
      </c>
      <c r="W307" s="3" t="s">
        <v>960</v>
      </c>
      <c r="X307" s="3" t="s">
        <v>961</v>
      </c>
      <c r="Y307" s="3" t="s">
        <v>2050</v>
      </c>
      <c r="Z307" s="3" t="s">
        <v>2066</v>
      </c>
    </row>
    <row r="308" spans="1:26" ht="15" x14ac:dyDescent="0.3">
      <c r="A308" s="3">
        <v>48008</v>
      </c>
      <c r="B308" s="8">
        <v>66.989997860000003</v>
      </c>
      <c r="C308" s="3">
        <v>1</v>
      </c>
      <c r="D308" s="4">
        <v>45383.4612037037</v>
      </c>
      <c r="E308" s="4">
        <v>45383.4612037037</v>
      </c>
      <c r="F308" s="6">
        <f t="shared" si="28"/>
        <v>2024</v>
      </c>
      <c r="G308" s="4" t="str">
        <f t="shared" si="29"/>
        <v>Apr</v>
      </c>
      <c r="H308" s="4" t="str">
        <f t="shared" si="30"/>
        <v>Q2</v>
      </c>
      <c r="I308" s="6">
        <f t="shared" si="31"/>
        <v>0</v>
      </c>
      <c r="J308" s="3">
        <v>1</v>
      </c>
      <c r="K308" s="8">
        <v>66.989997860000003</v>
      </c>
      <c r="L308" s="8">
        <f t="shared" si="32"/>
        <v>66.989997860000003</v>
      </c>
      <c r="M308" s="8">
        <v>66.989997860000003</v>
      </c>
      <c r="N308" s="3" t="str">
        <f t="shared" ca="1" si="33"/>
        <v>ACTIVE</v>
      </c>
      <c r="O308" s="14" t="str">
        <f t="shared" si="34"/>
        <v>Not Retained</v>
      </c>
      <c r="P308" s="3" t="s">
        <v>162</v>
      </c>
      <c r="Q308" s="3" t="s">
        <v>576</v>
      </c>
      <c r="R308" s="3" t="s">
        <v>1073</v>
      </c>
      <c r="S308" s="3">
        <v>29</v>
      </c>
      <c r="T308" s="3" t="s">
        <v>19</v>
      </c>
      <c r="U308" s="3" t="s">
        <v>1074</v>
      </c>
      <c r="V308" s="3">
        <v>7141</v>
      </c>
      <c r="W308" s="3" t="s">
        <v>960</v>
      </c>
      <c r="X308" s="3" t="s">
        <v>961</v>
      </c>
      <c r="Y308" s="3" t="s">
        <v>2050</v>
      </c>
      <c r="Z308" s="3" t="s">
        <v>2066</v>
      </c>
    </row>
    <row r="309" spans="1:26" ht="15" x14ac:dyDescent="0.3">
      <c r="A309" s="3">
        <v>48143</v>
      </c>
      <c r="B309" s="8">
        <v>44.990001679999999</v>
      </c>
      <c r="C309" s="3">
        <v>1</v>
      </c>
      <c r="D309" s="4">
        <v>45256.280405092592</v>
      </c>
      <c r="E309" s="4">
        <v>45256.280405092592</v>
      </c>
      <c r="F309" s="6">
        <f t="shared" si="28"/>
        <v>2023</v>
      </c>
      <c r="G309" s="4" t="str">
        <f t="shared" si="29"/>
        <v>Nov</v>
      </c>
      <c r="H309" s="4" t="str">
        <f t="shared" si="30"/>
        <v>Q4</v>
      </c>
      <c r="I309" s="6">
        <f t="shared" si="31"/>
        <v>0</v>
      </c>
      <c r="J309" s="3">
        <v>1</v>
      </c>
      <c r="K309" s="8">
        <v>44.990001679999999</v>
      </c>
      <c r="L309" s="8">
        <f t="shared" si="32"/>
        <v>44.990001679999999</v>
      </c>
      <c r="M309" s="8">
        <v>44.990001679999999</v>
      </c>
      <c r="N309" s="3" t="str">
        <f t="shared" ca="1" si="33"/>
        <v>CHURNED</v>
      </c>
      <c r="O309" s="14" t="str">
        <f t="shared" si="34"/>
        <v>Not Retained</v>
      </c>
      <c r="P309" s="3" t="s">
        <v>175</v>
      </c>
      <c r="Q309" s="3" t="s">
        <v>885</v>
      </c>
      <c r="R309" s="3" t="s">
        <v>1075</v>
      </c>
      <c r="S309" s="3">
        <v>60</v>
      </c>
      <c r="T309" s="3" t="s">
        <v>11</v>
      </c>
      <c r="U309" s="3" t="s">
        <v>1076</v>
      </c>
      <c r="V309" s="3">
        <v>7610</v>
      </c>
      <c r="W309" s="3" t="s">
        <v>960</v>
      </c>
      <c r="X309" s="3" t="s">
        <v>961</v>
      </c>
      <c r="Y309" s="3" t="s">
        <v>2049</v>
      </c>
      <c r="Z309" s="3" t="s">
        <v>2066</v>
      </c>
    </row>
    <row r="310" spans="1:26" ht="15" x14ac:dyDescent="0.3">
      <c r="A310" s="3">
        <v>48185</v>
      </c>
      <c r="B310" s="8">
        <v>40.619998930000001</v>
      </c>
      <c r="C310" s="3">
        <v>1</v>
      </c>
      <c r="D310" s="4">
        <v>45094.647060185183</v>
      </c>
      <c r="E310" s="4">
        <v>45094.647060185183</v>
      </c>
      <c r="F310" s="6">
        <f t="shared" si="28"/>
        <v>2023</v>
      </c>
      <c r="G310" s="4" t="str">
        <f t="shared" si="29"/>
        <v>Jun</v>
      </c>
      <c r="H310" s="4" t="str">
        <f t="shared" si="30"/>
        <v>Q2</v>
      </c>
      <c r="I310" s="6">
        <f t="shared" si="31"/>
        <v>0</v>
      </c>
      <c r="J310" s="3">
        <v>1</v>
      </c>
      <c r="K310" s="8">
        <v>40.619998930000001</v>
      </c>
      <c r="L310" s="8">
        <f t="shared" si="32"/>
        <v>40.619998930000001</v>
      </c>
      <c r="M310" s="8">
        <v>40.619998930000001</v>
      </c>
      <c r="N310" s="3" t="str">
        <f t="shared" ca="1" si="33"/>
        <v>CHURNED</v>
      </c>
      <c r="O310" s="14" t="str">
        <f t="shared" si="34"/>
        <v>Not Retained</v>
      </c>
      <c r="P310" s="3" t="s">
        <v>282</v>
      </c>
      <c r="Q310" s="3" t="s">
        <v>516</v>
      </c>
      <c r="R310" s="3" t="s">
        <v>1077</v>
      </c>
      <c r="S310" s="3">
        <v>12</v>
      </c>
      <c r="T310" s="3" t="s">
        <v>19</v>
      </c>
      <c r="U310" s="3" t="s">
        <v>1078</v>
      </c>
      <c r="V310" s="3">
        <v>7610</v>
      </c>
      <c r="W310" s="3" t="s">
        <v>960</v>
      </c>
      <c r="X310" s="3" t="s">
        <v>961</v>
      </c>
      <c r="Y310" s="3" t="s">
        <v>2049</v>
      </c>
      <c r="Z310" s="3" t="s">
        <v>2066</v>
      </c>
    </row>
    <row r="311" spans="1:26" ht="15" x14ac:dyDescent="0.3">
      <c r="A311" s="3">
        <v>48351</v>
      </c>
      <c r="B311" s="8">
        <v>24.989999770000001</v>
      </c>
      <c r="C311" s="3">
        <v>1</v>
      </c>
      <c r="D311" s="4">
        <v>44666.465312499997</v>
      </c>
      <c r="E311" s="4">
        <v>44666.465312499997</v>
      </c>
      <c r="F311" s="6">
        <f t="shared" si="28"/>
        <v>2022</v>
      </c>
      <c r="G311" s="4" t="str">
        <f t="shared" si="29"/>
        <v>Apr</v>
      </c>
      <c r="H311" s="4" t="str">
        <f t="shared" si="30"/>
        <v>Q2</v>
      </c>
      <c r="I311" s="6">
        <f t="shared" si="31"/>
        <v>0</v>
      </c>
      <c r="J311" s="3">
        <v>1</v>
      </c>
      <c r="K311" s="8">
        <v>24.989999770000001</v>
      </c>
      <c r="L311" s="8">
        <f t="shared" si="32"/>
        <v>24.989999770000001</v>
      </c>
      <c r="M311" s="8">
        <v>24.989999770000001</v>
      </c>
      <c r="N311" s="3" t="str">
        <f t="shared" ca="1" si="33"/>
        <v>CHURNED</v>
      </c>
      <c r="O311" s="14" t="str">
        <f t="shared" si="34"/>
        <v>Not Retained</v>
      </c>
      <c r="P311" s="3" t="s">
        <v>63</v>
      </c>
      <c r="Q311" s="3" t="s">
        <v>1079</v>
      </c>
      <c r="R311" s="3" t="s">
        <v>1080</v>
      </c>
      <c r="S311" s="3">
        <v>38</v>
      </c>
      <c r="T311" s="3" t="s">
        <v>19</v>
      </c>
      <c r="U311" s="3" t="s">
        <v>1081</v>
      </c>
      <c r="V311" s="3">
        <v>7611</v>
      </c>
      <c r="W311" s="3" t="s">
        <v>960</v>
      </c>
      <c r="X311" s="3" t="s">
        <v>961</v>
      </c>
      <c r="Y311" s="3" t="s">
        <v>2052</v>
      </c>
      <c r="Z311" s="3" t="s">
        <v>2070</v>
      </c>
    </row>
    <row r="312" spans="1:26" ht="15" x14ac:dyDescent="0.3">
      <c r="A312" s="3">
        <v>48507</v>
      </c>
      <c r="B312" s="8">
        <v>25</v>
      </c>
      <c r="C312" s="3">
        <v>1</v>
      </c>
      <c r="D312" s="4">
        <v>45451.677164351851</v>
      </c>
      <c r="E312" s="4">
        <v>45451.677164351851</v>
      </c>
      <c r="F312" s="6">
        <f t="shared" si="28"/>
        <v>2024</v>
      </c>
      <c r="G312" s="4" t="str">
        <f t="shared" si="29"/>
        <v>Jun</v>
      </c>
      <c r="H312" s="4" t="str">
        <f t="shared" si="30"/>
        <v>Q2</v>
      </c>
      <c r="I312" s="6">
        <f t="shared" si="31"/>
        <v>0</v>
      </c>
      <c r="J312" s="3">
        <v>1</v>
      </c>
      <c r="K312" s="8">
        <v>25</v>
      </c>
      <c r="L312" s="8">
        <f t="shared" si="32"/>
        <v>25</v>
      </c>
      <c r="M312" s="8">
        <v>25</v>
      </c>
      <c r="N312" s="3" t="str">
        <f t="shared" ca="1" si="33"/>
        <v>ACTIVE</v>
      </c>
      <c r="O312" s="14" t="str">
        <f t="shared" si="34"/>
        <v>Not Retained</v>
      </c>
      <c r="P312" s="3" t="s">
        <v>1082</v>
      </c>
      <c r="Q312" s="3" t="s">
        <v>1083</v>
      </c>
      <c r="R312" s="3" t="s">
        <v>1084</v>
      </c>
      <c r="S312" s="3">
        <v>58</v>
      </c>
      <c r="T312" s="3" t="s">
        <v>19</v>
      </c>
      <c r="U312" s="3" t="s">
        <v>1085</v>
      </c>
      <c r="V312" s="3">
        <v>7600</v>
      </c>
      <c r="W312" s="3" t="s">
        <v>960</v>
      </c>
      <c r="X312" s="3" t="s">
        <v>961</v>
      </c>
      <c r="Y312" s="3" t="s">
        <v>2049</v>
      </c>
      <c r="Z312" s="3" t="s">
        <v>2070</v>
      </c>
    </row>
    <row r="313" spans="1:26" ht="15" x14ac:dyDescent="0.3">
      <c r="A313" s="3">
        <v>48562</v>
      </c>
      <c r="B313" s="8">
        <v>20.989999770000001</v>
      </c>
      <c r="C313" s="3">
        <v>1</v>
      </c>
      <c r="D313" s="4">
        <v>45237.707488425927</v>
      </c>
      <c r="E313" s="4">
        <v>45237.707488425927</v>
      </c>
      <c r="F313" s="6">
        <f t="shared" si="28"/>
        <v>2023</v>
      </c>
      <c r="G313" s="4" t="str">
        <f t="shared" si="29"/>
        <v>Nov</v>
      </c>
      <c r="H313" s="4" t="str">
        <f t="shared" si="30"/>
        <v>Q4</v>
      </c>
      <c r="I313" s="6">
        <f t="shared" si="31"/>
        <v>0</v>
      </c>
      <c r="J313" s="3">
        <v>1</v>
      </c>
      <c r="K313" s="8">
        <v>20.989999770000001</v>
      </c>
      <c r="L313" s="8">
        <f t="shared" si="32"/>
        <v>20.989999770000001</v>
      </c>
      <c r="M313" s="8">
        <v>20.989999770000001</v>
      </c>
      <c r="N313" s="3" t="str">
        <f t="shared" ca="1" si="33"/>
        <v>CHURNED</v>
      </c>
      <c r="O313" s="14" t="str">
        <f t="shared" si="34"/>
        <v>Not Retained</v>
      </c>
      <c r="P313" s="3" t="s">
        <v>892</v>
      </c>
      <c r="Q313" s="3" t="s">
        <v>116</v>
      </c>
      <c r="R313" s="3" t="s">
        <v>1086</v>
      </c>
      <c r="S313" s="3">
        <v>62</v>
      </c>
      <c r="T313" s="3" t="s">
        <v>19</v>
      </c>
      <c r="U313" s="3" t="s">
        <v>1087</v>
      </c>
      <c r="V313" s="3">
        <v>7199</v>
      </c>
      <c r="W313" s="3" t="s">
        <v>960</v>
      </c>
      <c r="X313" s="3" t="s">
        <v>961</v>
      </c>
      <c r="Y313" s="3" t="s">
        <v>2050</v>
      </c>
      <c r="Z313" s="3" t="s">
        <v>2076</v>
      </c>
    </row>
    <row r="314" spans="1:26" ht="15" x14ac:dyDescent="0.3">
      <c r="A314" s="3">
        <v>48647</v>
      </c>
      <c r="B314" s="8">
        <v>6.9899997709999999</v>
      </c>
      <c r="C314" s="3">
        <v>1</v>
      </c>
      <c r="D314" s="4">
        <v>45577.672129629631</v>
      </c>
      <c r="E314" s="4">
        <v>45577.672129629631</v>
      </c>
      <c r="F314" s="6">
        <f t="shared" si="28"/>
        <v>2024</v>
      </c>
      <c r="G314" s="4" t="str">
        <f t="shared" si="29"/>
        <v>Oct</v>
      </c>
      <c r="H314" s="4" t="str">
        <f t="shared" si="30"/>
        <v>Q4</v>
      </c>
      <c r="I314" s="6">
        <f t="shared" si="31"/>
        <v>0</v>
      </c>
      <c r="J314" s="3">
        <v>1</v>
      </c>
      <c r="K314" s="8">
        <v>6.9899997709999999</v>
      </c>
      <c r="L314" s="8">
        <f t="shared" si="32"/>
        <v>6.9899997709999999</v>
      </c>
      <c r="M314" s="8">
        <v>6.9899997709999999</v>
      </c>
      <c r="N314" s="3" t="str">
        <f t="shared" ca="1" si="33"/>
        <v>ACTIVE</v>
      </c>
      <c r="O314" s="14" t="str">
        <f t="shared" si="34"/>
        <v>Not Retained</v>
      </c>
      <c r="P314" s="3" t="s">
        <v>1088</v>
      </c>
      <c r="Q314" s="3" t="s">
        <v>1089</v>
      </c>
      <c r="R314" s="3" t="s">
        <v>1090</v>
      </c>
      <c r="S314" s="3">
        <v>57</v>
      </c>
      <c r="T314" s="3" t="s">
        <v>11</v>
      </c>
      <c r="U314" s="3" t="s">
        <v>1091</v>
      </c>
      <c r="V314" s="3">
        <v>7199</v>
      </c>
      <c r="W314" s="3" t="s">
        <v>960</v>
      </c>
      <c r="X314" s="3" t="s">
        <v>961</v>
      </c>
      <c r="Y314" s="3" t="s">
        <v>2049</v>
      </c>
      <c r="Z314" s="3" t="s">
        <v>2057</v>
      </c>
    </row>
    <row r="315" spans="1:26" ht="15" x14ac:dyDescent="0.3">
      <c r="A315" s="3">
        <v>48657</v>
      </c>
      <c r="B315" s="8">
        <v>14.899999619999999</v>
      </c>
      <c r="C315" s="3">
        <v>1</v>
      </c>
      <c r="D315" s="4">
        <v>44908.017916666664</v>
      </c>
      <c r="E315" s="4">
        <v>44908.017916666664</v>
      </c>
      <c r="F315" s="6">
        <f t="shared" si="28"/>
        <v>2022</v>
      </c>
      <c r="G315" s="4" t="str">
        <f t="shared" si="29"/>
        <v>Dec</v>
      </c>
      <c r="H315" s="4" t="str">
        <f t="shared" si="30"/>
        <v>Q4</v>
      </c>
      <c r="I315" s="6">
        <f t="shared" si="31"/>
        <v>0</v>
      </c>
      <c r="J315" s="3">
        <v>1</v>
      </c>
      <c r="K315" s="8">
        <v>14.899999619999999</v>
      </c>
      <c r="L315" s="8">
        <f t="shared" si="32"/>
        <v>14.899999619999999</v>
      </c>
      <c r="M315" s="8">
        <v>14.899999619999999</v>
      </c>
      <c r="N315" s="3" t="str">
        <f t="shared" ca="1" si="33"/>
        <v>CHURNED</v>
      </c>
      <c r="O315" s="14" t="str">
        <f t="shared" si="34"/>
        <v>Not Retained</v>
      </c>
      <c r="P315" s="3" t="s">
        <v>1092</v>
      </c>
      <c r="Q315" s="3" t="s">
        <v>982</v>
      </c>
      <c r="R315" s="3" t="s">
        <v>1093</v>
      </c>
      <c r="S315" s="3">
        <v>31</v>
      </c>
      <c r="T315" s="3" t="s">
        <v>11</v>
      </c>
      <c r="U315" s="3" t="s">
        <v>1094</v>
      </c>
      <c r="V315" s="3">
        <v>7199</v>
      </c>
      <c r="W315" s="3" t="s">
        <v>960</v>
      </c>
      <c r="X315" s="3" t="s">
        <v>961</v>
      </c>
      <c r="Y315" s="3" t="s">
        <v>2052</v>
      </c>
      <c r="Z315" s="3" t="s">
        <v>2057</v>
      </c>
    </row>
    <row r="316" spans="1:26" ht="15" x14ac:dyDescent="0.3">
      <c r="A316" s="3">
        <v>49237</v>
      </c>
      <c r="B316" s="8">
        <v>37.259998320000001</v>
      </c>
      <c r="C316" s="3">
        <v>1</v>
      </c>
      <c r="D316" s="4">
        <v>44250.661527777775</v>
      </c>
      <c r="E316" s="4">
        <v>44250.661527777775</v>
      </c>
      <c r="F316" s="6">
        <f t="shared" si="28"/>
        <v>2021</v>
      </c>
      <c r="G316" s="4" t="str">
        <f t="shared" si="29"/>
        <v>Feb</v>
      </c>
      <c r="H316" s="4" t="str">
        <f t="shared" si="30"/>
        <v>Q1</v>
      </c>
      <c r="I316" s="6">
        <f t="shared" si="31"/>
        <v>0</v>
      </c>
      <c r="J316" s="3">
        <v>1</v>
      </c>
      <c r="K316" s="8">
        <v>37.259998320000001</v>
      </c>
      <c r="L316" s="8">
        <f t="shared" si="32"/>
        <v>37.259998320000001</v>
      </c>
      <c r="M316" s="8">
        <v>37.259998320000001</v>
      </c>
      <c r="N316" s="3" t="str">
        <f t="shared" ca="1" si="33"/>
        <v>CHURNED</v>
      </c>
      <c r="O316" s="14" t="str">
        <f t="shared" si="34"/>
        <v>Not Retained</v>
      </c>
      <c r="P316" s="3" t="s">
        <v>695</v>
      </c>
      <c r="Q316" s="3" t="s">
        <v>100</v>
      </c>
      <c r="R316" s="3" t="s">
        <v>1095</v>
      </c>
      <c r="S316" s="3">
        <v>35</v>
      </c>
      <c r="T316" s="3" t="s">
        <v>11</v>
      </c>
      <c r="U316" s="3" t="s">
        <v>1096</v>
      </c>
      <c r="V316" s="3">
        <v>7609</v>
      </c>
      <c r="W316" s="3" t="s">
        <v>1097</v>
      </c>
      <c r="X316" s="3" t="s">
        <v>961</v>
      </c>
      <c r="Y316" s="3" t="s">
        <v>2048</v>
      </c>
      <c r="Z316" s="3" t="s">
        <v>2072</v>
      </c>
    </row>
    <row r="317" spans="1:26" ht="15" x14ac:dyDescent="0.3">
      <c r="A317" s="3">
        <v>49655</v>
      </c>
      <c r="B317" s="8">
        <v>6.9899997709999999</v>
      </c>
      <c r="C317" s="3">
        <v>1</v>
      </c>
      <c r="D317" s="4">
        <v>45104.607106481482</v>
      </c>
      <c r="E317" s="4">
        <v>45104.607106481482</v>
      </c>
      <c r="F317" s="6">
        <f t="shared" si="28"/>
        <v>2023</v>
      </c>
      <c r="G317" s="4" t="str">
        <f t="shared" si="29"/>
        <v>Jun</v>
      </c>
      <c r="H317" s="4" t="str">
        <f t="shared" si="30"/>
        <v>Q2</v>
      </c>
      <c r="I317" s="6">
        <f t="shared" si="31"/>
        <v>0</v>
      </c>
      <c r="J317" s="3">
        <v>1</v>
      </c>
      <c r="K317" s="8">
        <v>6.9899997709999999</v>
      </c>
      <c r="L317" s="8">
        <f t="shared" si="32"/>
        <v>6.9899997709999999</v>
      </c>
      <c r="M317" s="8">
        <v>6.9899997709999999</v>
      </c>
      <c r="N317" s="3" t="str">
        <f t="shared" ca="1" si="33"/>
        <v>CHURNED</v>
      </c>
      <c r="O317" s="14" t="str">
        <f t="shared" si="34"/>
        <v>Not Retained</v>
      </c>
      <c r="P317" s="3" t="s">
        <v>586</v>
      </c>
      <c r="Q317" s="3" t="s">
        <v>1098</v>
      </c>
      <c r="R317" s="3" t="s">
        <v>1099</v>
      </c>
      <c r="S317" s="3">
        <v>45</v>
      </c>
      <c r="T317" s="3" t="s">
        <v>11</v>
      </c>
      <c r="U317" s="3" t="s">
        <v>1100</v>
      </c>
      <c r="V317" s="3">
        <v>7609</v>
      </c>
      <c r="W317" s="3" t="s">
        <v>1097</v>
      </c>
      <c r="X317" s="3" t="s">
        <v>961</v>
      </c>
      <c r="Y317" s="3" t="s">
        <v>2051</v>
      </c>
      <c r="Z317" s="3" t="s">
        <v>2068</v>
      </c>
    </row>
    <row r="318" spans="1:26" ht="15" x14ac:dyDescent="0.3">
      <c r="A318" s="3">
        <v>49697</v>
      </c>
      <c r="B318" s="8">
        <v>58.5</v>
      </c>
      <c r="C318" s="3">
        <v>1</v>
      </c>
      <c r="D318" s="4">
        <v>45306.03324074074</v>
      </c>
      <c r="E318" s="4">
        <v>45306.03324074074</v>
      </c>
      <c r="F318" s="6">
        <f t="shared" si="28"/>
        <v>2024</v>
      </c>
      <c r="G318" s="4" t="str">
        <f t="shared" si="29"/>
        <v>Jan</v>
      </c>
      <c r="H318" s="4" t="str">
        <f t="shared" si="30"/>
        <v>Q1</v>
      </c>
      <c r="I318" s="6">
        <f t="shared" si="31"/>
        <v>0</v>
      </c>
      <c r="J318" s="3">
        <v>1</v>
      </c>
      <c r="K318" s="8">
        <v>58.5</v>
      </c>
      <c r="L318" s="8">
        <f t="shared" si="32"/>
        <v>58.5</v>
      </c>
      <c r="M318" s="8">
        <v>58.5</v>
      </c>
      <c r="N318" s="3" t="str">
        <f t="shared" ca="1" si="33"/>
        <v>CHURNED</v>
      </c>
      <c r="O318" s="14" t="str">
        <f t="shared" si="34"/>
        <v>Not Retained</v>
      </c>
      <c r="P318" s="3" t="s">
        <v>211</v>
      </c>
      <c r="Q318" s="3" t="s">
        <v>819</v>
      </c>
      <c r="R318" s="3" t="s">
        <v>1101</v>
      </c>
      <c r="S318" s="3">
        <v>44</v>
      </c>
      <c r="T318" s="3" t="s">
        <v>19</v>
      </c>
      <c r="U318" s="3" t="s">
        <v>1102</v>
      </c>
      <c r="V318" s="3">
        <v>7609</v>
      </c>
      <c r="W318" s="3" t="s">
        <v>1097</v>
      </c>
      <c r="X318" s="3" t="s">
        <v>961</v>
      </c>
      <c r="Y318" s="3" t="s">
        <v>2051</v>
      </c>
      <c r="Z318" s="3" t="s">
        <v>2067</v>
      </c>
    </row>
    <row r="319" spans="1:26" ht="15" x14ac:dyDescent="0.3">
      <c r="A319" s="3">
        <v>50374</v>
      </c>
      <c r="B319" s="8">
        <v>42.990001679999999</v>
      </c>
      <c r="C319" s="3">
        <v>1</v>
      </c>
      <c r="D319" s="4">
        <v>44645.098541666666</v>
      </c>
      <c r="E319" s="4">
        <v>44645.098541666666</v>
      </c>
      <c r="F319" s="6">
        <f t="shared" si="28"/>
        <v>2022</v>
      </c>
      <c r="G319" s="4" t="str">
        <f t="shared" si="29"/>
        <v>Mar</v>
      </c>
      <c r="H319" s="4" t="str">
        <f t="shared" si="30"/>
        <v>Q1</v>
      </c>
      <c r="I319" s="6">
        <f t="shared" si="31"/>
        <v>0</v>
      </c>
      <c r="J319" s="3">
        <v>1</v>
      </c>
      <c r="K319" s="8">
        <v>42.990001679999999</v>
      </c>
      <c r="L319" s="8">
        <f t="shared" si="32"/>
        <v>42.990001679999999</v>
      </c>
      <c r="M319" s="8">
        <v>42.990001679999999</v>
      </c>
      <c r="N319" s="3" t="str">
        <f t="shared" ca="1" si="33"/>
        <v>CHURNED</v>
      </c>
      <c r="O319" s="14" t="str">
        <f t="shared" si="34"/>
        <v>Not Retained</v>
      </c>
      <c r="P319" s="3" t="s">
        <v>1103</v>
      </c>
      <c r="Q319" s="3" t="s">
        <v>1104</v>
      </c>
      <c r="R319" s="3" t="s">
        <v>1105</v>
      </c>
      <c r="S319" s="3">
        <v>55</v>
      </c>
      <c r="T319" s="3" t="s">
        <v>11</v>
      </c>
      <c r="U319" s="3" t="s">
        <v>1106</v>
      </c>
      <c r="V319" s="3">
        <v>7609</v>
      </c>
      <c r="W319" s="3" t="s">
        <v>1097</v>
      </c>
      <c r="X319" s="3" t="s">
        <v>961</v>
      </c>
      <c r="Y319" s="3" t="s">
        <v>2051</v>
      </c>
      <c r="Z319" s="3" t="s">
        <v>2067</v>
      </c>
    </row>
    <row r="320" spans="1:26" ht="15" x14ac:dyDescent="0.3">
      <c r="A320" s="3">
        <v>50642</v>
      </c>
      <c r="B320" s="8">
        <v>11.989999770000001</v>
      </c>
      <c r="C320" s="3">
        <v>1</v>
      </c>
      <c r="D320" s="4">
        <v>45362.64702546296</v>
      </c>
      <c r="E320" s="4">
        <v>45515.64702546296</v>
      </c>
      <c r="F320" s="6">
        <f t="shared" si="28"/>
        <v>2024</v>
      </c>
      <c r="G320" s="4" t="str">
        <f t="shared" si="29"/>
        <v>Aug</v>
      </c>
      <c r="H320" s="4" t="str">
        <f t="shared" si="30"/>
        <v>Q3</v>
      </c>
      <c r="I320" s="6">
        <f t="shared" si="31"/>
        <v>154</v>
      </c>
      <c r="J320" s="3">
        <v>1</v>
      </c>
      <c r="K320" s="8">
        <v>11.989999770000001</v>
      </c>
      <c r="L320" s="8">
        <f t="shared" si="32"/>
        <v>11.989999770000001</v>
      </c>
      <c r="M320" s="8">
        <v>11.989999770000001</v>
      </c>
      <c r="N320" s="3" t="str">
        <f t="shared" ca="1" si="33"/>
        <v>ACTIVE</v>
      </c>
      <c r="O320" s="14" t="str">
        <f t="shared" si="34"/>
        <v>Retained</v>
      </c>
      <c r="P320" s="3" t="s">
        <v>1107</v>
      </c>
      <c r="Q320" s="3" t="s">
        <v>374</v>
      </c>
      <c r="R320" s="3" t="s">
        <v>1108</v>
      </c>
      <c r="S320" s="3">
        <v>68</v>
      </c>
      <c r="T320" s="3" t="s">
        <v>19</v>
      </c>
      <c r="U320" s="3" t="s">
        <v>1109</v>
      </c>
      <c r="V320" s="3">
        <v>7609</v>
      </c>
      <c r="W320" s="3" t="s">
        <v>1097</v>
      </c>
      <c r="X320" s="3" t="s">
        <v>961</v>
      </c>
      <c r="Y320" s="3" t="s">
        <v>2048</v>
      </c>
      <c r="Z320" s="3" t="s">
        <v>2073</v>
      </c>
    </row>
    <row r="321" spans="1:26" ht="15" x14ac:dyDescent="0.3">
      <c r="A321" s="3">
        <v>50739</v>
      </c>
      <c r="B321" s="8">
        <v>69</v>
      </c>
      <c r="C321" s="3">
        <v>1</v>
      </c>
      <c r="D321" s="4">
        <v>45127.550636574073</v>
      </c>
      <c r="E321" s="4">
        <v>45127.550636574073</v>
      </c>
      <c r="F321" s="6">
        <f t="shared" si="28"/>
        <v>2023</v>
      </c>
      <c r="G321" s="4" t="str">
        <f t="shared" si="29"/>
        <v>Jul</v>
      </c>
      <c r="H321" s="4" t="str">
        <f t="shared" si="30"/>
        <v>Q3</v>
      </c>
      <c r="I321" s="6">
        <f t="shared" si="31"/>
        <v>0</v>
      </c>
      <c r="J321" s="3">
        <v>1</v>
      </c>
      <c r="K321" s="8">
        <v>69</v>
      </c>
      <c r="L321" s="8">
        <f t="shared" si="32"/>
        <v>69</v>
      </c>
      <c r="M321" s="8">
        <v>69</v>
      </c>
      <c r="N321" s="3" t="str">
        <f t="shared" ca="1" si="33"/>
        <v>CHURNED</v>
      </c>
      <c r="O321" s="14" t="str">
        <f t="shared" si="34"/>
        <v>Not Retained</v>
      </c>
      <c r="P321" s="3" t="s">
        <v>339</v>
      </c>
      <c r="Q321" s="3" t="s">
        <v>112</v>
      </c>
      <c r="R321" s="3" t="s">
        <v>1110</v>
      </c>
      <c r="S321" s="3">
        <v>34</v>
      </c>
      <c r="T321" s="3" t="s">
        <v>11</v>
      </c>
      <c r="U321" s="3" t="s">
        <v>1111</v>
      </c>
      <c r="V321" s="3">
        <v>7350</v>
      </c>
      <c r="W321" s="3" t="s">
        <v>1097</v>
      </c>
      <c r="X321" s="3" t="s">
        <v>961</v>
      </c>
      <c r="Y321" s="3" t="s">
        <v>2050</v>
      </c>
      <c r="Z321" s="3" t="s">
        <v>2075</v>
      </c>
    </row>
    <row r="322" spans="1:26" ht="15" x14ac:dyDescent="0.3">
      <c r="A322" s="3">
        <v>50843</v>
      </c>
      <c r="B322" s="8">
        <v>185.54000092000001</v>
      </c>
      <c r="C322" s="3">
        <v>4</v>
      </c>
      <c r="D322" s="4">
        <v>44342.203784722224</v>
      </c>
      <c r="E322" s="4">
        <v>44347.403622685182</v>
      </c>
      <c r="F322" s="6">
        <f t="shared" si="28"/>
        <v>2021</v>
      </c>
      <c r="G322" s="4" t="str">
        <f t="shared" si="29"/>
        <v>May</v>
      </c>
      <c r="H322" s="4" t="str">
        <f t="shared" si="30"/>
        <v>Q2</v>
      </c>
      <c r="I322" s="6">
        <f t="shared" si="31"/>
        <v>6</v>
      </c>
      <c r="J322" s="3">
        <v>4</v>
      </c>
      <c r="K322" s="8">
        <v>185.54000092000001</v>
      </c>
      <c r="L322" s="8">
        <f t="shared" si="32"/>
        <v>46.385000230000003</v>
      </c>
      <c r="M322" s="8">
        <v>185.54000092000001</v>
      </c>
      <c r="N322" s="3" t="str">
        <f t="shared" ca="1" si="33"/>
        <v>CHURNED</v>
      </c>
      <c r="O322" s="14" t="str">
        <f t="shared" si="34"/>
        <v>Retained</v>
      </c>
      <c r="P322" s="3" t="s">
        <v>1112</v>
      </c>
      <c r="Q322" s="3" t="s">
        <v>1113</v>
      </c>
      <c r="R322" s="3" t="s">
        <v>1114</v>
      </c>
      <c r="S322" s="3">
        <v>70</v>
      </c>
      <c r="T322" s="3" t="s">
        <v>11</v>
      </c>
      <c r="U322" s="3" t="s">
        <v>1115</v>
      </c>
      <c r="V322" s="3">
        <v>7639</v>
      </c>
      <c r="W322" s="3" t="s">
        <v>1097</v>
      </c>
      <c r="X322" s="3" t="s">
        <v>961</v>
      </c>
      <c r="Y322" s="3" t="s">
        <v>2049</v>
      </c>
      <c r="Z322" s="3" t="s">
        <v>2077</v>
      </c>
    </row>
    <row r="323" spans="1:26" ht="15" x14ac:dyDescent="0.3">
      <c r="A323" s="3">
        <v>51381</v>
      </c>
      <c r="B323" s="8">
        <v>8.9899997710000008</v>
      </c>
      <c r="C323" s="3">
        <v>1</v>
      </c>
      <c r="D323" s="4">
        <v>45160.600555555553</v>
      </c>
      <c r="E323" s="4">
        <v>45160.600555555553</v>
      </c>
      <c r="F323" s="6">
        <f t="shared" ref="F323:F386" si="35">YEAR(E323)</f>
        <v>2023</v>
      </c>
      <c r="G323" s="4" t="str">
        <f t="shared" ref="G323:G386" si="36">TEXT(E323,"MMM")</f>
        <v>Aug</v>
      </c>
      <c r="H323" s="4" t="str">
        <f t="shared" ref="H323:H386" si="37">"Q"&amp;ROUNDUP(MONTH(E323)/3,0)</f>
        <v>Q3</v>
      </c>
      <c r="I323" s="6">
        <f t="shared" ref="I323:I386" si="38">IF(D323&lt;&gt;E323,DATEDIF($D323,$E323,"d")+1,0)</f>
        <v>0</v>
      </c>
      <c r="J323" s="3">
        <v>1</v>
      </c>
      <c r="K323" s="8">
        <v>8.9899997710000008</v>
      </c>
      <c r="L323" s="8">
        <f t="shared" ref="L323:L386" si="39">B323/C323</f>
        <v>8.9899997710000008</v>
      </c>
      <c r="M323" s="8">
        <v>8.9899997710000008</v>
      </c>
      <c r="N323" s="3" t="str">
        <f t="shared" ref="N323:N386" ca="1" si="40">IF($E323 &lt; TODAY() - 180, "CHURNED", "ACTIVE")</f>
        <v>CHURNED</v>
      </c>
      <c r="O323" s="14" t="str">
        <f t="shared" ref="O323:O386" si="41">IF(E323 &gt; D323, "Retained", "Not Retained")</f>
        <v>Not Retained</v>
      </c>
      <c r="P323" s="3" t="s">
        <v>465</v>
      </c>
      <c r="Q323" s="3" t="s">
        <v>1116</v>
      </c>
      <c r="R323" s="3" t="s">
        <v>1117</v>
      </c>
      <c r="S323" s="3">
        <v>56</v>
      </c>
      <c r="T323" s="3" t="s">
        <v>11</v>
      </c>
      <c r="U323" s="3" t="s">
        <v>1118</v>
      </c>
      <c r="V323" s="3">
        <v>7300</v>
      </c>
      <c r="W323" s="3" t="s">
        <v>1097</v>
      </c>
      <c r="X323" s="3" t="s">
        <v>961</v>
      </c>
      <c r="Y323" s="3" t="s">
        <v>2050</v>
      </c>
      <c r="Z323" s="3" t="s">
        <v>2059</v>
      </c>
    </row>
    <row r="324" spans="1:26" ht="15" x14ac:dyDescent="0.3">
      <c r="A324" s="3">
        <v>51394</v>
      </c>
      <c r="B324" s="8">
        <v>72</v>
      </c>
      <c r="C324" s="3">
        <v>1</v>
      </c>
      <c r="D324" s="4">
        <v>44667.48170138889</v>
      </c>
      <c r="E324" s="4">
        <v>44667.48170138889</v>
      </c>
      <c r="F324" s="6">
        <f t="shared" si="35"/>
        <v>2022</v>
      </c>
      <c r="G324" s="4" t="str">
        <f t="shared" si="36"/>
        <v>Apr</v>
      </c>
      <c r="H324" s="4" t="str">
        <f t="shared" si="37"/>
        <v>Q2</v>
      </c>
      <c r="I324" s="6">
        <f t="shared" si="38"/>
        <v>0</v>
      </c>
      <c r="J324" s="3">
        <v>1</v>
      </c>
      <c r="K324" s="8">
        <v>72</v>
      </c>
      <c r="L324" s="8">
        <f t="shared" si="39"/>
        <v>72</v>
      </c>
      <c r="M324" s="8">
        <v>72</v>
      </c>
      <c r="N324" s="3" t="str">
        <f t="shared" ca="1" si="40"/>
        <v>CHURNED</v>
      </c>
      <c r="O324" s="14" t="str">
        <f t="shared" si="41"/>
        <v>Not Retained</v>
      </c>
      <c r="P324" s="3" t="s">
        <v>223</v>
      </c>
      <c r="Q324" s="3" t="s">
        <v>559</v>
      </c>
      <c r="R324" s="3" t="s">
        <v>1119</v>
      </c>
      <c r="S324" s="3">
        <v>65</v>
      </c>
      <c r="T324" s="3" t="s">
        <v>11</v>
      </c>
      <c r="U324" s="3" t="s">
        <v>1120</v>
      </c>
      <c r="V324" s="3">
        <v>7300</v>
      </c>
      <c r="W324" s="3" t="s">
        <v>1097</v>
      </c>
      <c r="X324" s="3" t="s">
        <v>961</v>
      </c>
      <c r="Y324" s="3" t="s">
        <v>2050</v>
      </c>
      <c r="Z324" s="3" t="s">
        <v>2059</v>
      </c>
    </row>
    <row r="325" spans="1:26" ht="15" x14ac:dyDescent="0.3">
      <c r="A325" s="3">
        <v>51521</v>
      </c>
      <c r="B325" s="8">
        <v>69.5</v>
      </c>
      <c r="C325" s="3">
        <v>1</v>
      </c>
      <c r="D325" s="4">
        <v>44468.431643518517</v>
      </c>
      <c r="E325" s="4">
        <v>44468.431643518517</v>
      </c>
      <c r="F325" s="6">
        <f t="shared" si="35"/>
        <v>2021</v>
      </c>
      <c r="G325" s="4" t="str">
        <f t="shared" si="36"/>
        <v>Sep</v>
      </c>
      <c r="H325" s="4" t="str">
        <f t="shared" si="37"/>
        <v>Q3</v>
      </c>
      <c r="I325" s="6">
        <f t="shared" si="38"/>
        <v>0</v>
      </c>
      <c r="J325" s="3">
        <v>1</v>
      </c>
      <c r="K325" s="8">
        <v>69.5</v>
      </c>
      <c r="L325" s="8">
        <f t="shared" si="39"/>
        <v>69.5</v>
      </c>
      <c r="M325" s="8">
        <v>69.5</v>
      </c>
      <c r="N325" s="3" t="str">
        <f t="shared" ca="1" si="40"/>
        <v>CHURNED</v>
      </c>
      <c r="O325" s="14" t="str">
        <f t="shared" si="41"/>
        <v>Not Retained</v>
      </c>
      <c r="P325" s="3" t="s">
        <v>1121</v>
      </c>
      <c r="Q325" s="3" t="s">
        <v>516</v>
      </c>
      <c r="R325" s="3" t="s">
        <v>1122</v>
      </c>
      <c r="S325" s="3">
        <v>39</v>
      </c>
      <c r="T325" s="3" t="s">
        <v>11</v>
      </c>
      <c r="U325" s="3" t="s">
        <v>1123</v>
      </c>
      <c r="V325" s="3">
        <v>7300</v>
      </c>
      <c r="W325" s="3" t="s">
        <v>1097</v>
      </c>
      <c r="X325" s="3" t="s">
        <v>961</v>
      </c>
      <c r="Y325" s="3" t="s">
        <v>2052</v>
      </c>
      <c r="Z325" s="3" t="s">
        <v>2077</v>
      </c>
    </row>
    <row r="326" spans="1:26" ht="15" x14ac:dyDescent="0.3">
      <c r="A326" s="3">
        <v>51795</v>
      </c>
      <c r="B326" s="8">
        <v>30.989999770000001</v>
      </c>
      <c r="C326" s="3">
        <v>1</v>
      </c>
      <c r="D326" s="4">
        <v>44790.268333333333</v>
      </c>
      <c r="E326" s="4">
        <v>44790.268333333333</v>
      </c>
      <c r="F326" s="6">
        <f t="shared" si="35"/>
        <v>2022</v>
      </c>
      <c r="G326" s="4" t="str">
        <f t="shared" si="36"/>
        <v>Aug</v>
      </c>
      <c r="H326" s="4" t="str">
        <f t="shared" si="37"/>
        <v>Q3</v>
      </c>
      <c r="I326" s="6">
        <f t="shared" si="38"/>
        <v>0</v>
      </c>
      <c r="J326" s="3">
        <v>1</v>
      </c>
      <c r="K326" s="8">
        <v>30.989999770000001</v>
      </c>
      <c r="L326" s="8">
        <f t="shared" si="39"/>
        <v>30.989999770000001</v>
      </c>
      <c r="M326" s="8">
        <v>30.989999770000001</v>
      </c>
      <c r="N326" s="3" t="str">
        <f t="shared" ca="1" si="40"/>
        <v>CHURNED</v>
      </c>
      <c r="O326" s="14" t="str">
        <f t="shared" si="41"/>
        <v>Not Retained</v>
      </c>
      <c r="P326" s="3" t="s">
        <v>1124</v>
      </c>
      <c r="Q326" s="3" t="s">
        <v>1125</v>
      </c>
      <c r="R326" s="3" t="s">
        <v>1126</v>
      </c>
      <c r="S326" s="3">
        <v>53</v>
      </c>
      <c r="T326" s="3" t="s">
        <v>19</v>
      </c>
      <c r="U326" s="3" t="s">
        <v>1127</v>
      </c>
      <c r="V326" s="3">
        <v>7300</v>
      </c>
      <c r="W326" s="3" t="s">
        <v>1097</v>
      </c>
      <c r="X326" s="3" t="s">
        <v>961</v>
      </c>
      <c r="Y326" s="3" t="s">
        <v>2049</v>
      </c>
      <c r="Z326" s="3" t="s">
        <v>2077</v>
      </c>
    </row>
    <row r="327" spans="1:26" ht="15" x14ac:dyDescent="0.3">
      <c r="A327" s="3">
        <v>52026</v>
      </c>
      <c r="B327" s="8">
        <v>22.989999770000001</v>
      </c>
      <c r="C327" s="3">
        <v>1</v>
      </c>
      <c r="D327" s="4">
        <v>44745.520624999997</v>
      </c>
      <c r="E327" s="4">
        <v>44745.520624999997</v>
      </c>
      <c r="F327" s="6">
        <f t="shared" si="35"/>
        <v>2022</v>
      </c>
      <c r="G327" s="4" t="str">
        <f t="shared" si="36"/>
        <v>Jul</v>
      </c>
      <c r="H327" s="4" t="str">
        <f t="shared" si="37"/>
        <v>Q3</v>
      </c>
      <c r="I327" s="6">
        <f t="shared" si="38"/>
        <v>0</v>
      </c>
      <c r="J327" s="3">
        <v>1</v>
      </c>
      <c r="K327" s="8">
        <v>22.989999770000001</v>
      </c>
      <c r="L327" s="8">
        <f t="shared" si="39"/>
        <v>22.989999770000001</v>
      </c>
      <c r="M327" s="8">
        <v>22.989999770000001</v>
      </c>
      <c r="N327" s="3" t="str">
        <f t="shared" ca="1" si="40"/>
        <v>CHURNED</v>
      </c>
      <c r="O327" s="14" t="str">
        <f t="shared" si="41"/>
        <v>Not Retained</v>
      </c>
      <c r="P327" s="3" t="s">
        <v>806</v>
      </c>
      <c r="Q327" s="3" t="s">
        <v>1128</v>
      </c>
      <c r="R327" s="3" t="s">
        <v>1129</v>
      </c>
      <c r="S327" s="3">
        <v>61</v>
      </c>
      <c r="T327" s="3" t="s">
        <v>11</v>
      </c>
      <c r="U327" s="3" t="s">
        <v>1130</v>
      </c>
      <c r="V327" s="3">
        <v>7300</v>
      </c>
      <c r="W327" s="3" t="s">
        <v>1097</v>
      </c>
      <c r="X327" s="3" t="s">
        <v>961</v>
      </c>
      <c r="Y327" s="3" t="s">
        <v>2051</v>
      </c>
      <c r="Z327" s="3" t="s">
        <v>2060</v>
      </c>
    </row>
    <row r="328" spans="1:26" ht="15" x14ac:dyDescent="0.3">
      <c r="A328" s="3">
        <v>52091</v>
      </c>
      <c r="B328" s="8">
        <v>44.990001679999999</v>
      </c>
      <c r="C328" s="3">
        <v>1</v>
      </c>
      <c r="D328" s="4">
        <v>45309.714872685188</v>
      </c>
      <c r="E328" s="4">
        <v>45309.714872685188</v>
      </c>
      <c r="F328" s="6">
        <f t="shared" si="35"/>
        <v>2024</v>
      </c>
      <c r="G328" s="4" t="str">
        <f t="shared" si="36"/>
        <v>Jan</v>
      </c>
      <c r="H328" s="4" t="str">
        <f t="shared" si="37"/>
        <v>Q1</v>
      </c>
      <c r="I328" s="6">
        <f t="shared" si="38"/>
        <v>0</v>
      </c>
      <c r="J328" s="3">
        <v>1</v>
      </c>
      <c r="K328" s="8">
        <v>44.990001679999999</v>
      </c>
      <c r="L328" s="8">
        <f t="shared" si="39"/>
        <v>44.990001679999999</v>
      </c>
      <c r="M328" s="8">
        <v>44.990001679999999</v>
      </c>
      <c r="N328" s="3" t="str">
        <f t="shared" ca="1" si="40"/>
        <v>CHURNED</v>
      </c>
      <c r="O328" s="14" t="str">
        <f t="shared" si="41"/>
        <v>Not Retained</v>
      </c>
      <c r="P328" s="3" t="s">
        <v>1131</v>
      </c>
      <c r="Q328" s="3" t="s">
        <v>723</v>
      </c>
      <c r="R328" s="3" t="s">
        <v>1132</v>
      </c>
      <c r="S328" s="3">
        <v>49</v>
      </c>
      <c r="T328" s="3" t="s">
        <v>19</v>
      </c>
      <c r="U328" s="3" t="s">
        <v>1133</v>
      </c>
      <c r="V328" s="3">
        <v>7300</v>
      </c>
      <c r="W328" s="3" t="s">
        <v>1097</v>
      </c>
      <c r="X328" s="3" t="s">
        <v>961</v>
      </c>
      <c r="Y328" s="3" t="s">
        <v>2048</v>
      </c>
      <c r="Z328" s="3" t="s">
        <v>2060</v>
      </c>
    </row>
    <row r="329" spans="1:26" ht="15" x14ac:dyDescent="0.3">
      <c r="A329" s="3">
        <v>52099</v>
      </c>
      <c r="B329" s="8">
        <v>15</v>
      </c>
      <c r="C329" s="3">
        <v>1</v>
      </c>
      <c r="D329" s="4">
        <v>45181.135625000003</v>
      </c>
      <c r="E329" s="4">
        <v>45181.135625000003</v>
      </c>
      <c r="F329" s="6">
        <f t="shared" si="35"/>
        <v>2023</v>
      </c>
      <c r="G329" s="4" t="str">
        <f t="shared" si="36"/>
        <v>Sep</v>
      </c>
      <c r="H329" s="4" t="str">
        <f t="shared" si="37"/>
        <v>Q3</v>
      </c>
      <c r="I329" s="6">
        <f t="shared" si="38"/>
        <v>0</v>
      </c>
      <c r="J329" s="3">
        <v>1</v>
      </c>
      <c r="K329" s="8">
        <v>15</v>
      </c>
      <c r="L329" s="8">
        <f t="shared" si="39"/>
        <v>15</v>
      </c>
      <c r="M329" s="8">
        <v>15</v>
      </c>
      <c r="N329" s="3" t="str">
        <f t="shared" ca="1" si="40"/>
        <v>CHURNED</v>
      </c>
      <c r="O329" s="14" t="str">
        <f t="shared" si="41"/>
        <v>Not Retained</v>
      </c>
      <c r="P329" s="3" t="s">
        <v>1134</v>
      </c>
      <c r="Q329" s="3" t="s">
        <v>1031</v>
      </c>
      <c r="R329" s="3" t="s">
        <v>1135</v>
      </c>
      <c r="S329" s="3">
        <v>34</v>
      </c>
      <c r="T329" s="3" t="s">
        <v>11</v>
      </c>
      <c r="U329" s="3" t="s">
        <v>1136</v>
      </c>
      <c r="V329" s="3">
        <v>7300</v>
      </c>
      <c r="W329" s="3" t="s">
        <v>1097</v>
      </c>
      <c r="X329" s="3" t="s">
        <v>961</v>
      </c>
      <c r="Y329" s="3" t="s">
        <v>2048</v>
      </c>
      <c r="Z329" s="3" t="s">
        <v>2063</v>
      </c>
    </row>
    <row r="330" spans="1:26" ht="15" x14ac:dyDescent="0.3">
      <c r="A330" s="3">
        <v>52216</v>
      </c>
      <c r="B330" s="8">
        <v>21.63999939</v>
      </c>
      <c r="C330" s="3">
        <v>1</v>
      </c>
      <c r="D330" s="4">
        <v>44854.072650462964</v>
      </c>
      <c r="E330" s="4">
        <v>44854.072650462964</v>
      </c>
      <c r="F330" s="6">
        <f t="shared" si="35"/>
        <v>2022</v>
      </c>
      <c r="G330" s="4" t="str">
        <f t="shared" si="36"/>
        <v>Oct</v>
      </c>
      <c r="H330" s="4" t="str">
        <f t="shared" si="37"/>
        <v>Q4</v>
      </c>
      <c r="I330" s="6">
        <f t="shared" si="38"/>
        <v>0</v>
      </c>
      <c r="J330" s="3">
        <v>1</v>
      </c>
      <c r="K330" s="8">
        <v>21.63999939</v>
      </c>
      <c r="L330" s="8">
        <f t="shared" si="39"/>
        <v>21.63999939</v>
      </c>
      <c r="M330" s="8">
        <v>21.63999939</v>
      </c>
      <c r="N330" s="3" t="str">
        <f t="shared" ca="1" si="40"/>
        <v>CHURNED</v>
      </c>
      <c r="O330" s="14" t="str">
        <f t="shared" si="41"/>
        <v>Not Retained</v>
      </c>
      <c r="P330" s="3" t="s">
        <v>1137</v>
      </c>
      <c r="Q330" s="3" t="s">
        <v>1138</v>
      </c>
      <c r="R330" s="3" t="s">
        <v>1139</v>
      </c>
      <c r="S330" s="3">
        <v>33</v>
      </c>
      <c r="T330" s="3" t="s">
        <v>11</v>
      </c>
      <c r="U330" s="3" t="s">
        <v>1140</v>
      </c>
      <c r="V330" s="3">
        <v>7460</v>
      </c>
      <c r="W330" s="3" t="s">
        <v>1097</v>
      </c>
      <c r="X330" s="3" t="s">
        <v>961</v>
      </c>
      <c r="Y330" s="3" t="s">
        <v>2052</v>
      </c>
      <c r="Z330" s="3" t="s">
        <v>2065</v>
      </c>
    </row>
    <row r="331" spans="1:26" ht="15" x14ac:dyDescent="0.3">
      <c r="A331" s="3">
        <v>52452</v>
      </c>
      <c r="B331" s="8">
        <v>28</v>
      </c>
      <c r="C331" s="3">
        <v>1</v>
      </c>
      <c r="D331" s="4">
        <v>45021.2812962963</v>
      </c>
      <c r="E331" s="4">
        <v>45021.2812962963</v>
      </c>
      <c r="F331" s="6">
        <f t="shared" si="35"/>
        <v>2023</v>
      </c>
      <c r="G331" s="4" t="str">
        <f t="shared" si="36"/>
        <v>Apr</v>
      </c>
      <c r="H331" s="4" t="str">
        <f t="shared" si="37"/>
        <v>Q2</v>
      </c>
      <c r="I331" s="6">
        <f t="shared" si="38"/>
        <v>0</v>
      </c>
      <c r="J331" s="3">
        <v>1</v>
      </c>
      <c r="K331" s="8">
        <v>28</v>
      </c>
      <c r="L331" s="8">
        <f t="shared" si="39"/>
        <v>28</v>
      </c>
      <c r="M331" s="8">
        <v>28</v>
      </c>
      <c r="N331" s="3" t="str">
        <f t="shared" ca="1" si="40"/>
        <v>CHURNED</v>
      </c>
      <c r="O331" s="14" t="str">
        <f t="shared" si="41"/>
        <v>Not Retained</v>
      </c>
      <c r="P331" s="3" t="s">
        <v>1141</v>
      </c>
      <c r="Q331" s="3" t="s">
        <v>963</v>
      </c>
      <c r="R331" s="3" t="s">
        <v>1142</v>
      </c>
      <c r="S331" s="3">
        <v>47</v>
      </c>
      <c r="T331" s="3" t="s">
        <v>19</v>
      </c>
      <c r="U331" s="3" t="s">
        <v>1143</v>
      </c>
      <c r="V331" s="3">
        <v>7460</v>
      </c>
      <c r="W331" s="3" t="s">
        <v>1097</v>
      </c>
      <c r="X331" s="3" t="s">
        <v>961</v>
      </c>
      <c r="Y331" s="3" t="s">
        <v>2052</v>
      </c>
      <c r="Z331" s="3" t="s">
        <v>2061</v>
      </c>
    </row>
    <row r="332" spans="1:26" ht="15" x14ac:dyDescent="0.3">
      <c r="A332" s="3">
        <v>52601</v>
      </c>
      <c r="B332" s="8">
        <v>36.240001679999999</v>
      </c>
      <c r="C332" s="3">
        <v>1</v>
      </c>
      <c r="D332" s="4">
        <v>44941.571446759262</v>
      </c>
      <c r="E332" s="4">
        <v>44941.571446759262</v>
      </c>
      <c r="F332" s="6">
        <f t="shared" si="35"/>
        <v>2023</v>
      </c>
      <c r="G332" s="4" t="str">
        <f t="shared" si="36"/>
        <v>Jan</v>
      </c>
      <c r="H332" s="4" t="str">
        <f t="shared" si="37"/>
        <v>Q1</v>
      </c>
      <c r="I332" s="6">
        <f t="shared" si="38"/>
        <v>0</v>
      </c>
      <c r="J332" s="3">
        <v>1</v>
      </c>
      <c r="K332" s="8">
        <v>36.240001679999999</v>
      </c>
      <c r="L332" s="8">
        <f t="shared" si="39"/>
        <v>36.240001679999999</v>
      </c>
      <c r="M332" s="8">
        <v>36.240001679999999</v>
      </c>
      <c r="N332" s="3" t="str">
        <f t="shared" ca="1" si="40"/>
        <v>CHURNED</v>
      </c>
      <c r="O332" s="14" t="str">
        <f t="shared" si="41"/>
        <v>Not Retained</v>
      </c>
      <c r="P332" s="3" t="s">
        <v>350</v>
      </c>
      <c r="Q332" s="3" t="s">
        <v>734</v>
      </c>
      <c r="R332" s="3" t="s">
        <v>1144</v>
      </c>
      <c r="S332" s="3">
        <v>67</v>
      </c>
      <c r="T332" s="3" t="s">
        <v>11</v>
      </c>
      <c r="U332" s="3" t="s">
        <v>1145</v>
      </c>
      <c r="V332" s="3">
        <v>7458</v>
      </c>
      <c r="W332" s="3" t="s">
        <v>1097</v>
      </c>
      <c r="X332" s="3" t="s">
        <v>961</v>
      </c>
      <c r="Y332" s="3" t="s">
        <v>2048</v>
      </c>
      <c r="Z332" s="3" t="s">
        <v>2061</v>
      </c>
    </row>
    <row r="333" spans="1:26" ht="15" x14ac:dyDescent="0.3">
      <c r="A333" s="3">
        <v>52612</v>
      </c>
      <c r="B333" s="8">
        <v>79.989997860000003</v>
      </c>
      <c r="C333" s="3">
        <v>1</v>
      </c>
      <c r="D333" s="4">
        <v>45306.225115740737</v>
      </c>
      <c r="E333" s="4">
        <v>45306.225115740737</v>
      </c>
      <c r="F333" s="6">
        <f t="shared" si="35"/>
        <v>2024</v>
      </c>
      <c r="G333" s="4" t="str">
        <f t="shared" si="36"/>
        <v>Jan</v>
      </c>
      <c r="H333" s="4" t="str">
        <f t="shared" si="37"/>
        <v>Q1</v>
      </c>
      <c r="I333" s="6">
        <f t="shared" si="38"/>
        <v>0</v>
      </c>
      <c r="J333" s="3">
        <v>1</v>
      </c>
      <c r="K333" s="8">
        <v>79.989997860000003</v>
      </c>
      <c r="L333" s="8">
        <f t="shared" si="39"/>
        <v>79.989997860000003</v>
      </c>
      <c r="M333" s="8">
        <v>79.989997860000003</v>
      </c>
      <c r="N333" s="3" t="str">
        <f t="shared" ca="1" si="40"/>
        <v>CHURNED</v>
      </c>
      <c r="O333" s="14" t="str">
        <f t="shared" si="41"/>
        <v>Not Retained</v>
      </c>
      <c r="P333" s="3" t="s">
        <v>339</v>
      </c>
      <c r="Q333" s="3" t="s">
        <v>104</v>
      </c>
      <c r="R333" s="3" t="s">
        <v>1146</v>
      </c>
      <c r="S333" s="3">
        <v>16</v>
      </c>
      <c r="T333" s="3" t="s">
        <v>11</v>
      </c>
      <c r="U333" s="3" t="s">
        <v>1147</v>
      </c>
      <c r="V333" s="3">
        <v>7400</v>
      </c>
      <c r="W333" s="3" t="s">
        <v>1097</v>
      </c>
      <c r="X333" s="3" t="s">
        <v>961</v>
      </c>
      <c r="Y333" s="3" t="s">
        <v>2049</v>
      </c>
      <c r="Z333" s="3" t="s">
        <v>2061</v>
      </c>
    </row>
    <row r="334" spans="1:26" ht="15" x14ac:dyDescent="0.3">
      <c r="A334" s="3">
        <v>52642</v>
      </c>
      <c r="B334" s="8">
        <v>36</v>
      </c>
      <c r="C334" s="3">
        <v>1</v>
      </c>
      <c r="D334" s="4">
        <v>45212.704039351855</v>
      </c>
      <c r="E334" s="4">
        <v>45212.704039351855</v>
      </c>
      <c r="F334" s="6">
        <f t="shared" si="35"/>
        <v>2023</v>
      </c>
      <c r="G334" s="4" t="str">
        <f t="shared" si="36"/>
        <v>Oct</v>
      </c>
      <c r="H334" s="4" t="str">
        <f t="shared" si="37"/>
        <v>Q4</v>
      </c>
      <c r="I334" s="6">
        <f t="shared" si="38"/>
        <v>0</v>
      </c>
      <c r="J334" s="3">
        <v>1</v>
      </c>
      <c r="K334" s="8">
        <v>36</v>
      </c>
      <c r="L334" s="8">
        <f t="shared" si="39"/>
        <v>36</v>
      </c>
      <c r="M334" s="8">
        <v>36</v>
      </c>
      <c r="N334" s="3" t="str">
        <f t="shared" ca="1" si="40"/>
        <v>CHURNED</v>
      </c>
      <c r="O334" s="14" t="str">
        <f t="shared" si="41"/>
        <v>Not Retained</v>
      </c>
      <c r="P334" s="3" t="s">
        <v>433</v>
      </c>
      <c r="Q334" s="3" t="s">
        <v>1148</v>
      </c>
      <c r="R334" s="3" t="s">
        <v>1149</v>
      </c>
      <c r="S334" s="3">
        <v>70</v>
      </c>
      <c r="T334" s="3" t="s">
        <v>19</v>
      </c>
      <c r="U334" s="3" t="s">
        <v>1150</v>
      </c>
      <c r="V334" s="3">
        <v>7400</v>
      </c>
      <c r="W334" s="3" t="s">
        <v>1097</v>
      </c>
      <c r="X334" s="3" t="s">
        <v>961</v>
      </c>
      <c r="Y334" s="3" t="s">
        <v>2049</v>
      </c>
      <c r="Z334" s="3" t="s">
        <v>2061</v>
      </c>
    </row>
    <row r="335" spans="1:26" ht="15" x14ac:dyDescent="0.3">
      <c r="A335" s="3">
        <v>52760</v>
      </c>
      <c r="B335" s="8">
        <v>18.899999619999999</v>
      </c>
      <c r="C335" s="3">
        <v>1</v>
      </c>
      <c r="D335" s="4">
        <v>45274.14912037037</v>
      </c>
      <c r="E335" s="4">
        <v>45274.14912037037</v>
      </c>
      <c r="F335" s="6">
        <f t="shared" si="35"/>
        <v>2023</v>
      </c>
      <c r="G335" s="4" t="str">
        <f t="shared" si="36"/>
        <v>Dec</v>
      </c>
      <c r="H335" s="4" t="str">
        <f t="shared" si="37"/>
        <v>Q4</v>
      </c>
      <c r="I335" s="6">
        <f t="shared" si="38"/>
        <v>0</v>
      </c>
      <c r="J335" s="3">
        <v>1</v>
      </c>
      <c r="K335" s="8">
        <v>18.899999619999999</v>
      </c>
      <c r="L335" s="8">
        <f t="shared" si="39"/>
        <v>18.899999619999999</v>
      </c>
      <c r="M335" s="8">
        <v>18.899999619999999</v>
      </c>
      <c r="N335" s="3" t="str">
        <f t="shared" ca="1" si="40"/>
        <v>CHURNED</v>
      </c>
      <c r="O335" s="14" t="str">
        <f t="shared" si="41"/>
        <v>Not Retained</v>
      </c>
      <c r="P335" s="3" t="s">
        <v>586</v>
      </c>
      <c r="Q335" s="3" t="s">
        <v>1151</v>
      </c>
      <c r="R335" s="3" t="s">
        <v>1152</v>
      </c>
      <c r="S335" s="3">
        <v>44</v>
      </c>
      <c r="T335" s="3" t="s">
        <v>11</v>
      </c>
      <c r="U335" s="3" t="s">
        <v>1153</v>
      </c>
      <c r="V335" s="3">
        <v>7500</v>
      </c>
      <c r="W335" s="3" t="s">
        <v>1097</v>
      </c>
      <c r="X335" s="3" t="s">
        <v>961</v>
      </c>
      <c r="Y335" s="3" t="s">
        <v>2050</v>
      </c>
      <c r="Z335" s="3" t="s">
        <v>2061</v>
      </c>
    </row>
    <row r="336" spans="1:26" ht="15" x14ac:dyDescent="0.3">
      <c r="A336" s="3">
        <v>52996</v>
      </c>
      <c r="B336" s="8">
        <v>208.34000206000002</v>
      </c>
      <c r="C336" s="3">
        <v>5</v>
      </c>
      <c r="D336" s="4">
        <v>45130.533587962964</v>
      </c>
      <c r="E336" s="4">
        <v>45131.38486111111</v>
      </c>
      <c r="F336" s="6">
        <f t="shared" si="35"/>
        <v>2023</v>
      </c>
      <c r="G336" s="4" t="str">
        <f t="shared" si="36"/>
        <v>Jul</v>
      </c>
      <c r="H336" s="4" t="str">
        <f t="shared" si="37"/>
        <v>Q3</v>
      </c>
      <c r="I336" s="6">
        <f t="shared" si="38"/>
        <v>2</v>
      </c>
      <c r="J336" s="3">
        <v>5</v>
      </c>
      <c r="K336" s="8">
        <v>208.34000206000002</v>
      </c>
      <c r="L336" s="8">
        <f t="shared" si="39"/>
        <v>41.668000412000005</v>
      </c>
      <c r="M336" s="8">
        <v>208.34000206000002</v>
      </c>
      <c r="N336" s="3" t="str">
        <f t="shared" ca="1" si="40"/>
        <v>CHURNED</v>
      </c>
      <c r="O336" s="14" t="str">
        <f t="shared" si="41"/>
        <v>Retained</v>
      </c>
      <c r="P336" s="3" t="s">
        <v>1154</v>
      </c>
      <c r="Q336" s="3" t="s">
        <v>128</v>
      </c>
      <c r="R336" s="3" t="s">
        <v>1155</v>
      </c>
      <c r="S336" s="3">
        <v>67</v>
      </c>
      <c r="T336" s="3" t="s">
        <v>19</v>
      </c>
      <c r="U336" s="3" t="s">
        <v>1156</v>
      </c>
      <c r="V336" s="3">
        <v>7500</v>
      </c>
      <c r="W336" s="3" t="s">
        <v>1097</v>
      </c>
      <c r="X336" s="3" t="s">
        <v>961</v>
      </c>
      <c r="Y336" s="3" t="s">
        <v>2049</v>
      </c>
      <c r="Z336" s="3" t="s">
        <v>2061</v>
      </c>
    </row>
    <row r="337" spans="1:26" ht="15" x14ac:dyDescent="0.3">
      <c r="A337" s="3">
        <v>53058</v>
      </c>
      <c r="B337" s="8">
        <v>34.979999540000001</v>
      </c>
      <c r="C337" s="3">
        <v>1</v>
      </c>
      <c r="D337" s="4">
        <v>44655.033587962964</v>
      </c>
      <c r="E337" s="4">
        <v>44655.033587962964</v>
      </c>
      <c r="F337" s="6">
        <f t="shared" si="35"/>
        <v>2022</v>
      </c>
      <c r="G337" s="4" t="str">
        <f t="shared" si="36"/>
        <v>Apr</v>
      </c>
      <c r="H337" s="4" t="str">
        <f t="shared" si="37"/>
        <v>Q2</v>
      </c>
      <c r="I337" s="6">
        <f t="shared" si="38"/>
        <v>0</v>
      </c>
      <c r="J337" s="3">
        <v>1</v>
      </c>
      <c r="K337" s="8">
        <v>34.979999540000001</v>
      </c>
      <c r="L337" s="8">
        <f t="shared" si="39"/>
        <v>34.979999540000001</v>
      </c>
      <c r="M337" s="8">
        <v>34.979999540000001</v>
      </c>
      <c r="N337" s="3" t="str">
        <f t="shared" ca="1" si="40"/>
        <v>CHURNED</v>
      </c>
      <c r="O337" s="14" t="str">
        <f t="shared" si="41"/>
        <v>Not Retained</v>
      </c>
      <c r="P337" s="3" t="s">
        <v>1157</v>
      </c>
      <c r="Q337" s="3" t="s">
        <v>1158</v>
      </c>
      <c r="R337" s="3" t="s">
        <v>1159</v>
      </c>
      <c r="S337" s="3">
        <v>64</v>
      </c>
      <c r="T337" s="3" t="s">
        <v>11</v>
      </c>
      <c r="U337" s="3" t="s">
        <v>1160</v>
      </c>
      <c r="V337" s="3">
        <v>7550</v>
      </c>
      <c r="W337" s="3" t="s">
        <v>1097</v>
      </c>
      <c r="X337" s="3" t="s">
        <v>961</v>
      </c>
      <c r="Y337" s="3" t="s">
        <v>2049</v>
      </c>
      <c r="Z337" s="3" t="s">
        <v>2066</v>
      </c>
    </row>
    <row r="338" spans="1:26" ht="15" x14ac:dyDescent="0.3">
      <c r="A338" s="3">
        <v>53164</v>
      </c>
      <c r="B338" s="8">
        <v>78.900001529999997</v>
      </c>
      <c r="C338" s="3">
        <v>1</v>
      </c>
      <c r="D338" s="4">
        <v>44764.062245370369</v>
      </c>
      <c r="E338" s="4">
        <v>44764.062245370369</v>
      </c>
      <c r="F338" s="6">
        <f t="shared" si="35"/>
        <v>2022</v>
      </c>
      <c r="G338" s="4" t="str">
        <f t="shared" si="36"/>
        <v>Jul</v>
      </c>
      <c r="H338" s="4" t="str">
        <f t="shared" si="37"/>
        <v>Q3</v>
      </c>
      <c r="I338" s="6">
        <f t="shared" si="38"/>
        <v>0</v>
      </c>
      <c r="J338" s="3">
        <v>1</v>
      </c>
      <c r="K338" s="8">
        <v>78.900001529999997</v>
      </c>
      <c r="L338" s="8">
        <f t="shared" si="39"/>
        <v>78.900001529999997</v>
      </c>
      <c r="M338" s="8">
        <v>78.900001529999997</v>
      </c>
      <c r="N338" s="3" t="str">
        <f t="shared" ca="1" si="40"/>
        <v>CHURNED</v>
      </c>
      <c r="O338" s="14" t="str">
        <f t="shared" si="41"/>
        <v>Not Retained</v>
      </c>
      <c r="P338" s="3" t="s">
        <v>624</v>
      </c>
      <c r="Q338" s="3" t="s">
        <v>1161</v>
      </c>
      <c r="R338" s="3" t="s">
        <v>1162</v>
      </c>
      <c r="S338" s="3">
        <v>39</v>
      </c>
      <c r="T338" s="3" t="s">
        <v>19</v>
      </c>
      <c r="U338" s="3" t="s">
        <v>1163</v>
      </c>
      <c r="V338" s="3">
        <v>7760</v>
      </c>
      <c r="W338" s="3" t="s">
        <v>1097</v>
      </c>
      <c r="X338" s="3" t="s">
        <v>961</v>
      </c>
      <c r="Y338" s="3" t="s">
        <v>2052</v>
      </c>
      <c r="Z338" s="3" t="s">
        <v>2066</v>
      </c>
    </row>
    <row r="339" spans="1:26" ht="15" x14ac:dyDescent="0.3">
      <c r="A339" s="3">
        <v>53327</v>
      </c>
      <c r="B339" s="8">
        <v>21.63999939</v>
      </c>
      <c r="C339" s="3">
        <v>1</v>
      </c>
      <c r="D339" s="4">
        <v>44840.042719907404</v>
      </c>
      <c r="E339" s="4">
        <v>44840.042719907404</v>
      </c>
      <c r="F339" s="6">
        <f t="shared" si="35"/>
        <v>2022</v>
      </c>
      <c r="G339" s="4" t="str">
        <f t="shared" si="36"/>
        <v>Oct</v>
      </c>
      <c r="H339" s="4" t="str">
        <f t="shared" si="37"/>
        <v>Q4</v>
      </c>
      <c r="I339" s="6">
        <f t="shared" si="38"/>
        <v>0</v>
      </c>
      <c r="J339" s="3">
        <v>1</v>
      </c>
      <c r="K339" s="8">
        <v>21.63999939</v>
      </c>
      <c r="L339" s="8">
        <f t="shared" si="39"/>
        <v>21.63999939</v>
      </c>
      <c r="M339" s="8">
        <v>21.63999939</v>
      </c>
      <c r="N339" s="3" t="str">
        <f t="shared" ca="1" si="40"/>
        <v>CHURNED</v>
      </c>
      <c r="O339" s="14" t="str">
        <f t="shared" si="41"/>
        <v>Not Retained</v>
      </c>
      <c r="P339" s="3" t="s">
        <v>480</v>
      </c>
      <c r="Q339" s="3" t="s">
        <v>516</v>
      </c>
      <c r="R339" s="3" t="s">
        <v>1164</v>
      </c>
      <c r="S339" s="3">
        <v>12</v>
      </c>
      <c r="T339" s="3" t="s">
        <v>19</v>
      </c>
      <c r="U339" s="3" t="s">
        <v>1165</v>
      </c>
      <c r="V339" s="3">
        <v>7769</v>
      </c>
      <c r="W339" s="3" t="s">
        <v>1097</v>
      </c>
      <c r="X339" s="3" t="s">
        <v>961</v>
      </c>
      <c r="Y339" s="3" t="s">
        <v>2050</v>
      </c>
      <c r="Z339" s="3" t="s">
        <v>2066</v>
      </c>
    </row>
    <row r="340" spans="1:26" ht="15" x14ac:dyDescent="0.3">
      <c r="A340" s="3">
        <v>53459</v>
      </c>
      <c r="B340" s="8">
        <v>59.990001679999999</v>
      </c>
      <c r="C340" s="3">
        <v>1</v>
      </c>
      <c r="D340" s="4">
        <v>45295.930381944447</v>
      </c>
      <c r="E340" s="4">
        <v>45295.930381944447</v>
      </c>
      <c r="F340" s="6">
        <f t="shared" si="35"/>
        <v>2024</v>
      </c>
      <c r="G340" s="4" t="str">
        <f t="shared" si="36"/>
        <v>Jan</v>
      </c>
      <c r="H340" s="4" t="str">
        <f t="shared" si="37"/>
        <v>Q1</v>
      </c>
      <c r="I340" s="6">
        <f t="shared" si="38"/>
        <v>0</v>
      </c>
      <c r="J340" s="3">
        <v>1</v>
      </c>
      <c r="K340" s="8">
        <v>59.990001679999999</v>
      </c>
      <c r="L340" s="8">
        <f t="shared" si="39"/>
        <v>59.990001679999999</v>
      </c>
      <c r="M340" s="8">
        <v>59.990001679999999</v>
      </c>
      <c r="N340" s="3" t="str">
        <f t="shared" ca="1" si="40"/>
        <v>CHURNED</v>
      </c>
      <c r="O340" s="14" t="str">
        <f t="shared" si="41"/>
        <v>Not Retained</v>
      </c>
      <c r="P340" s="3" t="s">
        <v>1166</v>
      </c>
      <c r="Q340" s="3" t="s">
        <v>9</v>
      </c>
      <c r="R340" s="3" t="s">
        <v>1167</v>
      </c>
      <c r="S340" s="3">
        <v>14</v>
      </c>
      <c r="T340" s="3" t="s">
        <v>11</v>
      </c>
      <c r="U340" s="3" t="s">
        <v>1168</v>
      </c>
      <c r="V340" s="3">
        <v>7730</v>
      </c>
      <c r="W340" s="3" t="s">
        <v>1097</v>
      </c>
      <c r="X340" s="3" t="s">
        <v>961</v>
      </c>
      <c r="Y340" s="3" t="s">
        <v>2048</v>
      </c>
      <c r="Z340" s="3" t="s">
        <v>2068</v>
      </c>
    </row>
    <row r="341" spans="1:26" ht="15" x14ac:dyDescent="0.3">
      <c r="A341" s="3">
        <v>53500</v>
      </c>
      <c r="B341" s="8">
        <v>39.990001679999999</v>
      </c>
      <c r="C341" s="3">
        <v>1</v>
      </c>
      <c r="D341" s="4">
        <v>45306.467314814814</v>
      </c>
      <c r="E341" s="4">
        <v>45306.467314814814</v>
      </c>
      <c r="F341" s="6">
        <f t="shared" si="35"/>
        <v>2024</v>
      </c>
      <c r="G341" s="4" t="str">
        <f t="shared" si="36"/>
        <v>Jan</v>
      </c>
      <c r="H341" s="4" t="str">
        <f t="shared" si="37"/>
        <v>Q1</v>
      </c>
      <c r="I341" s="6">
        <f t="shared" si="38"/>
        <v>0</v>
      </c>
      <c r="J341" s="3">
        <v>1</v>
      </c>
      <c r="K341" s="8">
        <v>39.990001679999999</v>
      </c>
      <c r="L341" s="8">
        <f t="shared" si="39"/>
        <v>39.990001679999999</v>
      </c>
      <c r="M341" s="8">
        <v>39.990001679999999</v>
      </c>
      <c r="N341" s="3" t="str">
        <f t="shared" ca="1" si="40"/>
        <v>CHURNED</v>
      </c>
      <c r="O341" s="14" t="str">
        <f t="shared" si="41"/>
        <v>Not Retained</v>
      </c>
      <c r="P341" s="3" t="s">
        <v>1034</v>
      </c>
      <c r="Q341" s="3" t="s">
        <v>1169</v>
      </c>
      <c r="R341" s="3" t="s">
        <v>1170</v>
      </c>
      <c r="S341" s="3">
        <v>47</v>
      </c>
      <c r="T341" s="3" t="s">
        <v>19</v>
      </c>
      <c r="U341" s="3" t="s">
        <v>1171</v>
      </c>
      <c r="V341" s="3">
        <v>7730</v>
      </c>
      <c r="W341" s="3" t="s">
        <v>1097</v>
      </c>
      <c r="X341" s="3" t="s">
        <v>961</v>
      </c>
      <c r="Y341" s="3" t="s">
        <v>2048</v>
      </c>
      <c r="Z341" s="3" t="s">
        <v>2068</v>
      </c>
    </row>
    <row r="342" spans="1:26" ht="15" x14ac:dyDescent="0.3">
      <c r="A342" s="3">
        <v>53763</v>
      </c>
      <c r="B342" s="8">
        <v>42.990001679999999</v>
      </c>
      <c r="C342" s="3">
        <v>1</v>
      </c>
      <c r="D342" s="4">
        <v>44910.001840277779</v>
      </c>
      <c r="E342" s="4">
        <v>44910.001840277779</v>
      </c>
      <c r="F342" s="6">
        <f t="shared" si="35"/>
        <v>2022</v>
      </c>
      <c r="G342" s="4" t="str">
        <f t="shared" si="36"/>
        <v>Dec</v>
      </c>
      <c r="H342" s="4" t="str">
        <f t="shared" si="37"/>
        <v>Q4</v>
      </c>
      <c r="I342" s="6">
        <f t="shared" si="38"/>
        <v>0</v>
      </c>
      <c r="J342" s="3">
        <v>1</v>
      </c>
      <c r="K342" s="8">
        <v>42.990001679999999</v>
      </c>
      <c r="L342" s="8">
        <f t="shared" si="39"/>
        <v>42.990001679999999</v>
      </c>
      <c r="M342" s="8">
        <v>42.990001679999999</v>
      </c>
      <c r="N342" s="3" t="str">
        <f t="shared" ca="1" si="40"/>
        <v>CHURNED</v>
      </c>
      <c r="O342" s="14" t="str">
        <f t="shared" si="41"/>
        <v>Not Retained</v>
      </c>
      <c r="P342" s="3" t="s">
        <v>795</v>
      </c>
      <c r="Q342" s="3" t="s">
        <v>477</v>
      </c>
      <c r="R342" s="3" t="s">
        <v>1172</v>
      </c>
      <c r="S342" s="3">
        <v>29</v>
      </c>
      <c r="T342" s="3" t="s">
        <v>11</v>
      </c>
      <c r="U342" s="3" t="s">
        <v>1173</v>
      </c>
      <c r="V342" s="3">
        <v>7730</v>
      </c>
      <c r="W342" s="3" t="s">
        <v>1097</v>
      </c>
      <c r="X342" s="3" t="s">
        <v>961</v>
      </c>
      <c r="Y342" s="3" t="s">
        <v>2051</v>
      </c>
      <c r="Z342" s="3" t="s">
        <v>2068</v>
      </c>
    </row>
    <row r="343" spans="1:26" ht="15" x14ac:dyDescent="0.3">
      <c r="A343" s="3">
        <v>54283</v>
      </c>
      <c r="B343" s="8">
        <v>6.9899997709999999</v>
      </c>
      <c r="C343" s="3">
        <v>1</v>
      </c>
      <c r="D343" s="4">
        <v>44808.474687499998</v>
      </c>
      <c r="E343" s="4">
        <v>44808.474687499998</v>
      </c>
      <c r="F343" s="6">
        <f t="shared" si="35"/>
        <v>2022</v>
      </c>
      <c r="G343" s="4" t="str">
        <f t="shared" si="36"/>
        <v>Sep</v>
      </c>
      <c r="H343" s="4" t="str">
        <f t="shared" si="37"/>
        <v>Q3</v>
      </c>
      <c r="I343" s="6">
        <f t="shared" si="38"/>
        <v>0</v>
      </c>
      <c r="J343" s="3">
        <v>1</v>
      </c>
      <c r="K343" s="8">
        <v>6.9899997709999999</v>
      </c>
      <c r="L343" s="8">
        <f t="shared" si="39"/>
        <v>6.9899997709999999</v>
      </c>
      <c r="M343" s="8">
        <v>6.9899997709999999</v>
      </c>
      <c r="N343" s="3" t="str">
        <f t="shared" ca="1" si="40"/>
        <v>CHURNED</v>
      </c>
      <c r="O343" s="14" t="str">
        <f t="shared" si="41"/>
        <v>Not Retained</v>
      </c>
      <c r="P343" s="3" t="s">
        <v>451</v>
      </c>
      <c r="Q343" s="3" t="s">
        <v>247</v>
      </c>
      <c r="R343" s="3" t="s">
        <v>1174</v>
      </c>
      <c r="S343" s="3">
        <v>17</v>
      </c>
      <c r="T343" s="3" t="s">
        <v>19</v>
      </c>
      <c r="U343" s="3" t="s">
        <v>1175</v>
      </c>
      <c r="V343" s="3" t="s">
        <v>1176</v>
      </c>
      <c r="W343" s="3" t="s">
        <v>1097</v>
      </c>
      <c r="X343" s="3" t="s">
        <v>961</v>
      </c>
      <c r="Y343" s="3" t="s">
        <v>2049</v>
      </c>
      <c r="Z343" s="3" t="s">
        <v>2068</v>
      </c>
    </row>
    <row r="344" spans="1:26" ht="15" x14ac:dyDescent="0.3">
      <c r="A344" s="3">
        <v>54426</v>
      </c>
      <c r="B344" s="8">
        <v>14</v>
      </c>
      <c r="C344" s="3">
        <v>1</v>
      </c>
      <c r="D344" s="4">
        <v>45287.641145833331</v>
      </c>
      <c r="E344" s="4">
        <v>45287.641145833331</v>
      </c>
      <c r="F344" s="6">
        <f t="shared" si="35"/>
        <v>2023</v>
      </c>
      <c r="G344" s="4" t="str">
        <f t="shared" si="36"/>
        <v>Dec</v>
      </c>
      <c r="H344" s="4" t="str">
        <f t="shared" si="37"/>
        <v>Q4</v>
      </c>
      <c r="I344" s="6">
        <f t="shared" si="38"/>
        <v>0</v>
      </c>
      <c r="J344" s="3">
        <v>1</v>
      </c>
      <c r="K344" s="8">
        <v>14</v>
      </c>
      <c r="L344" s="8">
        <f t="shared" si="39"/>
        <v>14</v>
      </c>
      <c r="M344" s="8">
        <v>14</v>
      </c>
      <c r="N344" s="3" t="str">
        <f t="shared" ca="1" si="40"/>
        <v>CHURNED</v>
      </c>
      <c r="O344" s="14" t="str">
        <f t="shared" si="41"/>
        <v>Not Retained</v>
      </c>
      <c r="P344" s="3" t="s">
        <v>158</v>
      </c>
      <c r="Q344" s="3" t="s">
        <v>1177</v>
      </c>
      <c r="R344" s="3" t="s">
        <v>1178</v>
      </c>
      <c r="S344" s="3">
        <v>52</v>
      </c>
      <c r="T344" s="3" t="s">
        <v>19</v>
      </c>
      <c r="U344" s="3" t="s">
        <v>1179</v>
      </c>
      <c r="V344" s="3" t="s">
        <v>1180</v>
      </c>
      <c r="W344" s="3" t="s">
        <v>1097</v>
      </c>
      <c r="X344" s="3" t="s">
        <v>961</v>
      </c>
      <c r="Y344" s="3" t="s">
        <v>2052</v>
      </c>
      <c r="Z344" s="3" t="s">
        <v>2072</v>
      </c>
    </row>
    <row r="345" spans="1:26" ht="15" x14ac:dyDescent="0.3">
      <c r="A345" s="3">
        <v>54741</v>
      </c>
      <c r="B345" s="8">
        <v>198</v>
      </c>
      <c r="C345" s="3">
        <v>1</v>
      </c>
      <c r="D345" s="4">
        <v>45042.640057870369</v>
      </c>
      <c r="E345" s="4">
        <v>45042.640057870369</v>
      </c>
      <c r="F345" s="6">
        <f t="shared" si="35"/>
        <v>2023</v>
      </c>
      <c r="G345" s="4" t="str">
        <f t="shared" si="36"/>
        <v>Apr</v>
      </c>
      <c r="H345" s="4" t="str">
        <f t="shared" si="37"/>
        <v>Q2</v>
      </c>
      <c r="I345" s="6">
        <f t="shared" si="38"/>
        <v>0</v>
      </c>
      <c r="J345" s="3">
        <v>1</v>
      </c>
      <c r="K345" s="8">
        <v>198</v>
      </c>
      <c r="L345" s="8">
        <f t="shared" si="39"/>
        <v>198</v>
      </c>
      <c r="M345" s="8">
        <v>198</v>
      </c>
      <c r="N345" s="3" t="str">
        <f t="shared" ca="1" si="40"/>
        <v>CHURNED</v>
      </c>
      <c r="O345" s="14" t="str">
        <f t="shared" si="41"/>
        <v>Not Retained</v>
      </c>
      <c r="P345" s="3" t="s">
        <v>71</v>
      </c>
      <c r="Q345" s="3" t="s">
        <v>1181</v>
      </c>
      <c r="R345" s="3" t="s">
        <v>1182</v>
      </c>
      <c r="S345" s="3">
        <v>56</v>
      </c>
      <c r="T345" s="3" t="s">
        <v>11</v>
      </c>
      <c r="U345" s="3" t="s">
        <v>1183</v>
      </c>
      <c r="V345" s="3" t="s">
        <v>1180</v>
      </c>
      <c r="W345" s="3" t="s">
        <v>1097</v>
      </c>
      <c r="X345" s="3" t="s">
        <v>961</v>
      </c>
      <c r="Y345" s="3" t="s">
        <v>2052</v>
      </c>
      <c r="Z345" s="3" t="s">
        <v>2072</v>
      </c>
    </row>
    <row r="346" spans="1:26" ht="15" x14ac:dyDescent="0.3">
      <c r="A346" s="3">
        <v>54830</v>
      </c>
      <c r="B346" s="8">
        <v>46</v>
      </c>
      <c r="C346" s="3">
        <v>1</v>
      </c>
      <c r="D346" s="4">
        <v>45613.255648148152</v>
      </c>
      <c r="E346" s="4">
        <v>45613.255648148152</v>
      </c>
      <c r="F346" s="6">
        <f t="shared" si="35"/>
        <v>2024</v>
      </c>
      <c r="G346" s="4" t="str">
        <f t="shared" si="36"/>
        <v>Nov</v>
      </c>
      <c r="H346" s="4" t="str">
        <f t="shared" si="37"/>
        <v>Q4</v>
      </c>
      <c r="I346" s="6">
        <f t="shared" si="38"/>
        <v>0</v>
      </c>
      <c r="J346" s="3">
        <v>1</v>
      </c>
      <c r="K346" s="8">
        <v>46</v>
      </c>
      <c r="L346" s="8">
        <f t="shared" si="39"/>
        <v>46</v>
      </c>
      <c r="M346" s="8">
        <v>46</v>
      </c>
      <c r="N346" s="3" t="str">
        <f t="shared" ca="1" si="40"/>
        <v>ACTIVE</v>
      </c>
      <c r="O346" s="14" t="str">
        <f t="shared" si="41"/>
        <v>Not Retained</v>
      </c>
      <c r="P346" s="3" t="s">
        <v>1184</v>
      </c>
      <c r="Q346" s="3" t="s">
        <v>88</v>
      </c>
      <c r="R346" s="3" t="s">
        <v>1185</v>
      </c>
      <c r="S346" s="3">
        <v>68</v>
      </c>
      <c r="T346" s="3" t="s">
        <v>19</v>
      </c>
      <c r="U346" s="3" t="s">
        <v>1186</v>
      </c>
      <c r="V346" s="3" t="s">
        <v>1187</v>
      </c>
      <c r="W346" s="3" t="s">
        <v>1097</v>
      </c>
      <c r="X346" s="3" t="s">
        <v>961</v>
      </c>
      <c r="Y346" s="3" t="s">
        <v>2048</v>
      </c>
      <c r="Z346" s="3" t="s">
        <v>2072</v>
      </c>
    </row>
    <row r="347" spans="1:26" ht="15" x14ac:dyDescent="0.3">
      <c r="A347" s="3">
        <v>55261</v>
      </c>
      <c r="B347" s="8">
        <v>44.990001679999999</v>
      </c>
      <c r="C347" s="3">
        <v>1</v>
      </c>
      <c r="D347" s="4">
        <v>44823.529317129629</v>
      </c>
      <c r="E347" s="4">
        <v>44823.529317129629</v>
      </c>
      <c r="F347" s="6">
        <f t="shared" si="35"/>
        <v>2022</v>
      </c>
      <c r="G347" s="4" t="str">
        <f t="shared" si="36"/>
        <v>Sep</v>
      </c>
      <c r="H347" s="4" t="str">
        <f t="shared" si="37"/>
        <v>Q3</v>
      </c>
      <c r="I347" s="6">
        <f t="shared" si="38"/>
        <v>0</v>
      </c>
      <c r="J347" s="3">
        <v>1</v>
      </c>
      <c r="K347" s="8">
        <v>44.990001679999999</v>
      </c>
      <c r="L347" s="8">
        <f t="shared" si="39"/>
        <v>44.990001679999999</v>
      </c>
      <c r="M347" s="8">
        <v>44.990001679999999</v>
      </c>
      <c r="N347" s="3" t="str">
        <f t="shared" ca="1" si="40"/>
        <v>CHURNED</v>
      </c>
      <c r="O347" s="14" t="str">
        <f t="shared" si="41"/>
        <v>Not Retained</v>
      </c>
      <c r="P347" s="3" t="s">
        <v>1188</v>
      </c>
      <c r="Q347" s="3" t="s">
        <v>1189</v>
      </c>
      <c r="R347" s="3" t="s">
        <v>1190</v>
      </c>
      <c r="S347" s="3">
        <v>14</v>
      </c>
      <c r="T347" s="3" t="s">
        <v>19</v>
      </c>
      <c r="U347" s="3" t="s">
        <v>1191</v>
      </c>
      <c r="V347" s="3" t="s">
        <v>1192</v>
      </c>
      <c r="W347" s="3" t="s">
        <v>1097</v>
      </c>
      <c r="X347" s="3" t="s">
        <v>961</v>
      </c>
      <c r="Y347" s="3" t="s">
        <v>2051</v>
      </c>
      <c r="Z347" s="3" t="s">
        <v>2072</v>
      </c>
    </row>
    <row r="348" spans="1:26" ht="15" x14ac:dyDescent="0.3">
      <c r="A348" s="3">
        <v>55290</v>
      </c>
      <c r="B348" s="8">
        <v>20</v>
      </c>
      <c r="C348" s="3">
        <v>1</v>
      </c>
      <c r="D348" s="4">
        <v>44933.969108796293</v>
      </c>
      <c r="E348" s="4">
        <v>44933.969108796293</v>
      </c>
      <c r="F348" s="6">
        <f t="shared" si="35"/>
        <v>2023</v>
      </c>
      <c r="G348" s="4" t="str">
        <f t="shared" si="36"/>
        <v>Jan</v>
      </c>
      <c r="H348" s="4" t="str">
        <f t="shared" si="37"/>
        <v>Q1</v>
      </c>
      <c r="I348" s="6">
        <f t="shared" si="38"/>
        <v>0</v>
      </c>
      <c r="J348" s="3">
        <v>1</v>
      </c>
      <c r="K348" s="8">
        <v>20</v>
      </c>
      <c r="L348" s="8">
        <f t="shared" si="39"/>
        <v>20</v>
      </c>
      <c r="M348" s="8">
        <v>20</v>
      </c>
      <c r="N348" s="3" t="str">
        <f t="shared" ca="1" si="40"/>
        <v>CHURNED</v>
      </c>
      <c r="O348" s="14" t="str">
        <f t="shared" si="41"/>
        <v>Not Retained</v>
      </c>
      <c r="P348" s="3" t="s">
        <v>1157</v>
      </c>
      <c r="Q348" s="3" t="s">
        <v>695</v>
      </c>
      <c r="R348" s="3" t="s">
        <v>1193</v>
      </c>
      <c r="S348" s="3">
        <v>52</v>
      </c>
      <c r="T348" s="3" t="s">
        <v>11</v>
      </c>
      <c r="U348" s="3" t="s">
        <v>1194</v>
      </c>
      <c r="V348" s="3" t="s">
        <v>1192</v>
      </c>
      <c r="W348" s="3" t="s">
        <v>1097</v>
      </c>
      <c r="X348" s="3" t="s">
        <v>961</v>
      </c>
      <c r="Y348" s="3" t="s">
        <v>2052</v>
      </c>
      <c r="Z348" s="3" t="s">
        <v>2072</v>
      </c>
    </row>
    <row r="349" spans="1:26" ht="15" x14ac:dyDescent="0.3">
      <c r="A349" s="3">
        <v>55350</v>
      </c>
      <c r="B349" s="8">
        <v>36.880001069999999</v>
      </c>
      <c r="C349" s="3">
        <v>1</v>
      </c>
      <c r="D349" s="4">
        <v>44377.258969907409</v>
      </c>
      <c r="E349" s="4">
        <v>44377.258969907409</v>
      </c>
      <c r="F349" s="6">
        <f t="shared" si="35"/>
        <v>2021</v>
      </c>
      <c r="G349" s="4" t="str">
        <f t="shared" si="36"/>
        <v>Jun</v>
      </c>
      <c r="H349" s="4" t="str">
        <f t="shared" si="37"/>
        <v>Q2</v>
      </c>
      <c r="I349" s="6">
        <f t="shared" si="38"/>
        <v>0</v>
      </c>
      <c r="J349" s="3">
        <v>1</v>
      </c>
      <c r="K349" s="8">
        <v>36.880001069999999</v>
      </c>
      <c r="L349" s="8">
        <f t="shared" si="39"/>
        <v>36.880001069999999</v>
      </c>
      <c r="M349" s="8">
        <v>36.880001069999999</v>
      </c>
      <c r="N349" s="3" t="str">
        <f t="shared" ca="1" si="40"/>
        <v>CHURNED</v>
      </c>
      <c r="O349" s="14" t="str">
        <f t="shared" si="41"/>
        <v>Not Retained</v>
      </c>
      <c r="P349" s="3" t="s">
        <v>484</v>
      </c>
      <c r="Q349" s="3" t="s">
        <v>120</v>
      </c>
      <c r="R349" s="3" t="s">
        <v>1195</v>
      </c>
      <c r="S349" s="3">
        <v>30</v>
      </c>
      <c r="T349" s="3" t="s">
        <v>11</v>
      </c>
      <c r="U349" s="3" t="s">
        <v>1196</v>
      </c>
      <c r="V349" s="3" t="s">
        <v>1192</v>
      </c>
      <c r="W349" s="3" t="s">
        <v>1097</v>
      </c>
      <c r="X349" s="3" t="s">
        <v>961</v>
      </c>
      <c r="Y349" s="3" t="s">
        <v>2050</v>
      </c>
      <c r="Z349" s="3" t="s">
        <v>2067</v>
      </c>
    </row>
    <row r="350" spans="1:26" ht="15" x14ac:dyDescent="0.3">
      <c r="A350" s="3">
        <v>55424</v>
      </c>
      <c r="B350" s="8">
        <v>54.950000760000002</v>
      </c>
      <c r="C350" s="3">
        <v>1</v>
      </c>
      <c r="D350" s="4">
        <v>45261.690891203703</v>
      </c>
      <c r="E350" s="4">
        <v>45261.690891203703</v>
      </c>
      <c r="F350" s="6">
        <f t="shared" si="35"/>
        <v>2023</v>
      </c>
      <c r="G350" s="4" t="str">
        <f t="shared" si="36"/>
        <v>Dec</v>
      </c>
      <c r="H350" s="4" t="str">
        <f t="shared" si="37"/>
        <v>Q4</v>
      </c>
      <c r="I350" s="6">
        <f t="shared" si="38"/>
        <v>0</v>
      </c>
      <c r="J350" s="3">
        <v>1</v>
      </c>
      <c r="K350" s="8">
        <v>54.950000760000002</v>
      </c>
      <c r="L350" s="8">
        <f t="shared" si="39"/>
        <v>54.950000760000002</v>
      </c>
      <c r="M350" s="8">
        <v>54.950000760000002</v>
      </c>
      <c r="N350" s="3" t="str">
        <f t="shared" ca="1" si="40"/>
        <v>CHURNED</v>
      </c>
      <c r="O350" s="14" t="str">
        <f t="shared" si="41"/>
        <v>Not Retained</v>
      </c>
      <c r="P350" s="3" t="s">
        <v>1197</v>
      </c>
      <c r="Q350" s="3" t="s">
        <v>142</v>
      </c>
      <c r="R350" s="3" t="s">
        <v>1198</v>
      </c>
      <c r="S350" s="3">
        <v>49</v>
      </c>
      <c r="T350" s="3" t="s">
        <v>11</v>
      </c>
      <c r="U350" s="3" t="s">
        <v>1199</v>
      </c>
      <c r="V350" s="3" t="s">
        <v>1192</v>
      </c>
      <c r="W350" s="3" t="s">
        <v>1097</v>
      </c>
      <c r="X350" s="3" t="s">
        <v>961</v>
      </c>
      <c r="Y350" s="3" t="s">
        <v>2050</v>
      </c>
      <c r="Z350" s="3" t="s">
        <v>2067</v>
      </c>
    </row>
    <row r="351" spans="1:26" ht="15" x14ac:dyDescent="0.3">
      <c r="A351" s="3">
        <v>55721</v>
      </c>
      <c r="B351" s="8">
        <v>20</v>
      </c>
      <c r="C351" s="3">
        <v>1</v>
      </c>
      <c r="D351" s="4">
        <v>45172.678854166668</v>
      </c>
      <c r="E351" s="4">
        <v>45172.678854166668</v>
      </c>
      <c r="F351" s="6">
        <f t="shared" si="35"/>
        <v>2023</v>
      </c>
      <c r="G351" s="4" t="str">
        <f t="shared" si="36"/>
        <v>Sep</v>
      </c>
      <c r="H351" s="4" t="str">
        <f t="shared" si="37"/>
        <v>Q3</v>
      </c>
      <c r="I351" s="6">
        <f t="shared" si="38"/>
        <v>0</v>
      </c>
      <c r="J351" s="3">
        <v>1</v>
      </c>
      <c r="K351" s="8">
        <v>20</v>
      </c>
      <c r="L351" s="8">
        <f t="shared" si="39"/>
        <v>20</v>
      </c>
      <c r="M351" s="8">
        <v>20</v>
      </c>
      <c r="N351" s="3" t="str">
        <f t="shared" ca="1" si="40"/>
        <v>CHURNED</v>
      </c>
      <c r="O351" s="14" t="str">
        <f t="shared" si="41"/>
        <v>Not Retained</v>
      </c>
      <c r="P351" s="3" t="s">
        <v>1200</v>
      </c>
      <c r="Q351" s="3" t="s">
        <v>1201</v>
      </c>
      <c r="R351" s="3" t="s">
        <v>1202</v>
      </c>
      <c r="S351" s="3">
        <v>36</v>
      </c>
      <c r="T351" s="3" t="s">
        <v>19</v>
      </c>
      <c r="U351" s="3" t="s">
        <v>1203</v>
      </c>
      <c r="V351" s="3" t="s">
        <v>1192</v>
      </c>
      <c r="W351" s="3" t="s">
        <v>1097</v>
      </c>
      <c r="X351" s="3" t="s">
        <v>961</v>
      </c>
      <c r="Y351" s="3" t="s">
        <v>2050</v>
      </c>
      <c r="Z351" s="3" t="s">
        <v>2067</v>
      </c>
    </row>
    <row r="352" spans="1:26" ht="15" x14ac:dyDescent="0.3">
      <c r="A352" s="3">
        <v>55736</v>
      </c>
      <c r="B352" s="8">
        <v>27.93000031</v>
      </c>
      <c r="C352" s="3">
        <v>1</v>
      </c>
      <c r="D352" s="4">
        <v>44755.471643518518</v>
      </c>
      <c r="E352" s="4">
        <v>44755.471643518518</v>
      </c>
      <c r="F352" s="6">
        <f t="shared" si="35"/>
        <v>2022</v>
      </c>
      <c r="G352" s="4" t="str">
        <f t="shared" si="36"/>
        <v>Jul</v>
      </c>
      <c r="H352" s="4" t="str">
        <f t="shared" si="37"/>
        <v>Q3</v>
      </c>
      <c r="I352" s="6">
        <f t="shared" si="38"/>
        <v>0</v>
      </c>
      <c r="J352" s="3">
        <v>1</v>
      </c>
      <c r="K352" s="8">
        <v>27.93000031</v>
      </c>
      <c r="L352" s="8">
        <f t="shared" si="39"/>
        <v>27.93000031</v>
      </c>
      <c r="M352" s="8">
        <v>27.93000031</v>
      </c>
      <c r="N352" s="3" t="str">
        <f t="shared" ca="1" si="40"/>
        <v>CHURNED</v>
      </c>
      <c r="O352" s="14" t="str">
        <f t="shared" si="41"/>
        <v>Not Retained</v>
      </c>
      <c r="P352" s="3" t="s">
        <v>108</v>
      </c>
      <c r="Q352" s="3" t="s">
        <v>202</v>
      </c>
      <c r="R352" s="3" t="s">
        <v>1204</v>
      </c>
      <c r="S352" s="3">
        <v>33</v>
      </c>
      <c r="T352" s="3" t="s">
        <v>11</v>
      </c>
      <c r="U352" s="3" t="s">
        <v>1205</v>
      </c>
      <c r="V352" s="3" t="s">
        <v>1192</v>
      </c>
      <c r="W352" s="3" t="s">
        <v>1097</v>
      </c>
      <c r="X352" s="3" t="s">
        <v>961</v>
      </c>
      <c r="Y352" s="3" t="s">
        <v>2051</v>
      </c>
      <c r="Z352" s="3" t="s">
        <v>2067</v>
      </c>
    </row>
    <row r="353" spans="1:26" ht="15" x14ac:dyDescent="0.3">
      <c r="A353" s="3">
        <v>56461</v>
      </c>
      <c r="B353" s="8">
        <v>15</v>
      </c>
      <c r="C353" s="3">
        <v>1</v>
      </c>
      <c r="D353" s="4">
        <v>45251.783449074072</v>
      </c>
      <c r="E353" s="4">
        <v>45251.783449074072</v>
      </c>
      <c r="F353" s="6">
        <f t="shared" si="35"/>
        <v>2023</v>
      </c>
      <c r="G353" s="4" t="str">
        <f t="shared" si="36"/>
        <v>Nov</v>
      </c>
      <c r="H353" s="4" t="str">
        <f t="shared" si="37"/>
        <v>Q4</v>
      </c>
      <c r="I353" s="6">
        <f t="shared" si="38"/>
        <v>0</v>
      </c>
      <c r="J353" s="3">
        <v>1</v>
      </c>
      <c r="K353" s="8">
        <v>15</v>
      </c>
      <c r="L353" s="8">
        <f t="shared" si="39"/>
        <v>15</v>
      </c>
      <c r="M353" s="8">
        <v>15</v>
      </c>
      <c r="N353" s="3" t="str">
        <f t="shared" ca="1" si="40"/>
        <v>CHURNED</v>
      </c>
      <c r="O353" s="14" t="str">
        <f t="shared" si="41"/>
        <v>Not Retained</v>
      </c>
      <c r="P353" s="3" t="s">
        <v>158</v>
      </c>
      <c r="Q353" s="3" t="s">
        <v>1206</v>
      </c>
      <c r="R353" s="3" t="s">
        <v>1207</v>
      </c>
      <c r="S353" s="3">
        <v>47</v>
      </c>
      <c r="T353" s="3" t="s">
        <v>19</v>
      </c>
      <c r="U353" s="3" t="s">
        <v>1208</v>
      </c>
      <c r="V353" s="3" t="s">
        <v>1209</v>
      </c>
      <c r="W353" s="3" t="s">
        <v>1097</v>
      </c>
      <c r="X353" s="3" t="s">
        <v>961</v>
      </c>
      <c r="Y353" s="3" t="s">
        <v>2050</v>
      </c>
      <c r="Z353" s="3" t="s">
        <v>2067</v>
      </c>
    </row>
    <row r="354" spans="1:26" ht="15" x14ac:dyDescent="0.3">
      <c r="A354" s="3">
        <v>56731</v>
      </c>
      <c r="B354" s="8">
        <v>8</v>
      </c>
      <c r="C354" s="3">
        <v>1</v>
      </c>
      <c r="D354" s="4">
        <v>45214.518206018518</v>
      </c>
      <c r="E354" s="4">
        <v>45214.518206018518</v>
      </c>
      <c r="F354" s="6">
        <f t="shared" si="35"/>
        <v>2023</v>
      </c>
      <c r="G354" s="4" t="str">
        <f t="shared" si="36"/>
        <v>Oct</v>
      </c>
      <c r="H354" s="4" t="str">
        <f t="shared" si="37"/>
        <v>Q4</v>
      </c>
      <c r="I354" s="6">
        <f t="shared" si="38"/>
        <v>0</v>
      </c>
      <c r="J354" s="3">
        <v>1</v>
      </c>
      <c r="K354" s="8">
        <v>8</v>
      </c>
      <c r="L354" s="8">
        <f t="shared" si="39"/>
        <v>8</v>
      </c>
      <c r="M354" s="8">
        <v>8</v>
      </c>
      <c r="N354" s="3" t="str">
        <f t="shared" ca="1" si="40"/>
        <v>CHURNED</v>
      </c>
      <c r="O354" s="14" t="str">
        <f t="shared" si="41"/>
        <v>Not Retained</v>
      </c>
      <c r="P354" s="3" t="s">
        <v>929</v>
      </c>
      <c r="Q354" s="3" t="s">
        <v>1210</v>
      </c>
      <c r="R354" s="3" t="s">
        <v>1211</v>
      </c>
      <c r="S354" s="3">
        <v>45</v>
      </c>
      <c r="T354" s="3" t="s">
        <v>19</v>
      </c>
      <c r="U354" s="3" t="s">
        <v>1212</v>
      </c>
      <c r="V354" s="3" t="s">
        <v>1209</v>
      </c>
      <c r="W354" s="3" t="s">
        <v>1213</v>
      </c>
      <c r="X354" s="3" t="s">
        <v>961</v>
      </c>
      <c r="Y354" s="3" t="s">
        <v>2049</v>
      </c>
      <c r="Z354" s="3" t="s">
        <v>2067</v>
      </c>
    </row>
    <row r="355" spans="1:26" ht="15" x14ac:dyDescent="0.3">
      <c r="A355" s="3">
        <v>56950</v>
      </c>
      <c r="B355" s="8">
        <v>25</v>
      </c>
      <c r="C355" s="3">
        <v>1</v>
      </c>
      <c r="D355" s="4">
        <v>45522.934594907405</v>
      </c>
      <c r="E355" s="4">
        <v>45522.934594907405</v>
      </c>
      <c r="F355" s="6">
        <f t="shared" si="35"/>
        <v>2024</v>
      </c>
      <c r="G355" s="4" t="str">
        <f t="shared" si="36"/>
        <v>Aug</v>
      </c>
      <c r="H355" s="4" t="str">
        <f t="shared" si="37"/>
        <v>Q3</v>
      </c>
      <c r="I355" s="6">
        <f t="shared" si="38"/>
        <v>0</v>
      </c>
      <c r="J355" s="3">
        <v>1</v>
      </c>
      <c r="K355" s="8">
        <v>25</v>
      </c>
      <c r="L355" s="8">
        <f t="shared" si="39"/>
        <v>25</v>
      </c>
      <c r="M355" s="8">
        <v>25</v>
      </c>
      <c r="N355" s="3" t="str">
        <f t="shared" ca="1" si="40"/>
        <v>ACTIVE</v>
      </c>
      <c r="O355" s="14" t="str">
        <f t="shared" si="41"/>
        <v>Not Retained</v>
      </c>
      <c r="P355" s="3" t="s">
        <v>1015</v>
      </c>
      <c r="Q355" s="3" t="s">
        <v>197</v>
      </c>
      <c r="R355" s="3" t="s">
        <v>1214</v>
      </c>
      <c r="S355" s="3">
        <v>18</v>
      </c>
      <c r="T355" s="3" t="s">
        <v>11</v>
      </c>
      <c r="U355" s="3" t="s">
        <v>1215</v>
      </c>
      <c r="V355" s="3" t="s">
        <v>1209</v>
      </c>
      <c r="W355" s="3" t="s">
        <v>1213</v>
      </c>
      <c r="X355" s="3" t="s">
        <v>961</v>
      </c>
      <c r="Y355" s="3" t="s">
        <v>2049</v>
      </c>
      <c r="Z355" s="3" t="s">
        <v>2067</v>
      </c>
    </row>
    <row r="356" spans="1:26" ht="15" x14ac:dyDescent="0.3">
      <c r="A356" s="3">
        <v>57117</v>
      </c>
      <c r="B356" s="8">
        <v>198</v>
      </c>
      <c r="C356" s="3">
        <v>1</v>
      </c>
      <c r="D356" s="4">
        <v>44580.957233796296</v>
      </c>
      <c r="E356" s="4">
        <v>44580.957233796296</v>
      </c>
      <c r="F356" s="6">
        <f t="shared" si="35"/>
        <v>2022</v>
      </c>
      <c r="G356" s="4" t="str">
        <f t="shared" si="36"/>
        <v>Jan</v>
      </c>
      <c r="H356" s="4" t="str">
        <f t="shared" si="37"/>
        <v>Q1</v>
      </c>
      <c r="I356" s="6">
        <f t="shared" si="38"/>
        <v>0</v>
      </c>
      <c r="J356" s="3">
        <v>1</v>
      </c>
      <c r="K356" s="8">
        <v>198</v>
      </c>
      <c r="L356" s="8">
        <f t="shared" si="39"/>
        <v>198</v>
      </c>
      <c r="M356" s="8">
        <v>198</v>
      </c>
      <c r="N356" s="3" t="str">
        <f t="shared" ca="1" si="40"/>
        <v>CHURNED</v>
      </c>
      <c r="O356" s="14" t="str">
        <f t="shared" si="41"/>
        <v>Not Retained</v>
      </c>
      <c r="P356" s="3" t="s">
        <v>167</v>
      </c>
      <c r="Q356" s="3" t="s">
        <v>330</v>
      </c>
      <c r="R356" s="3" t="s">
        <v>1216</v>
      </c>
      <c r="S356" s="3">
        <v>49</v>
      </c>
      <c r="T356" s="3" t="s">
        <v>11</v>
      </c>
      <c r="U356" s="3" t="s">
        <v>1217</v>
      </c>
      <c r="V356" s="3" t="s">
        <v>1218</v>
      </c>
      <c r="W356" s="3" t="s">
        <v>1213</v>
      </c>
      <c r="X356" s="3" t="s">
        <v>961</v>
      </c>
      <c r="Y356" s="3" t="s">
        <v>2048</v>
      </c>
      <c r="Z356" s="3" t="s">
        <v>2067</v>
      </c>
    </row>
    <row r="357" spans="1:26" ht="15" x14ac:dyDescent="0.3">
      <c r="A357" s="3">
        <v>57217</v>
      </c>
      <c r="B357" s="8">
        <v>59.950000760000002</v>
      </c>
      <c r="C357" s="3">
        <v>1</v>
      </c>
      <c r="D357" s="4">
        <v>44794.363159722219</v>
      </c>
      <c r="E357" s="4">
        <v>44794.363159722219</v>
      </c>
      <c r="F357" s="6">
        <f t="shared" si="35"/>
        <v>2022</v>
      </c>
      <c r="G357" s="4" t="str">
        <f t="shared" si="36"/>
        <v>Aug</v>
      </c>
      <c r="H357" s="4" t="str">
        <f t="shared" si="37"/>
        <v>Q3</v>
      </c>
      <c r="I357" s="6">
        <f t="shared" si="38"/>
        <v>0</v>
      </c>
      <c r="J357" s="3">
        <v>1</v>
      </c>
      <c r="K357" s="8">
        <v>59.950000760000002</v>
      </c>
      <c r="L357" s="8">
        <f t="shared" si="39"/>
        <v>59.950000760000002</v>
      </c>
      <c r="M357" s="8">
        <v>59.950000760000002</v>
      </c>
      <c r="N357" s="3" t="str">
        <f t="shared" ca="1" si="40"/>
        <v>CHURNED</v>
      </c>
      <c r="O357" s="14" t="str">
        <f t="shared" si="41"/>
        <v>Not Retained</v>
      </c>
      <c r="P357" s="3" t="s">
        <v>370</v>
      </c>
      <c r="Q357" s="3" t="s">
        <v>266</v>
      </c>
      <c r="R357" s="3" t="s">
        <v>1219</v>
      </c>
      <c r="S357" s="3">
        <v>45</v>
      </c>
      <c r="T357" s="3" t="s">
        <v>19</v>
      </c>
      <c r="U357" s="3" t="s">
        <v>1220</v>
      </c>
      <c r="V357" s="3" t="s">
        <v>1218</v>
      </c>
      <c r="W357" s="3" t="s">
        <v>1213</v>
      </c>
      <c r="X357" s="3" t="s">
        <v>961</v>
      </c>
      <c r="Y357" s="3" t="s">
        <v>2048</v>
      </c>
      <c r="Z357" s="3" t="s">
        <v>2067</v>
      </c>
    </row>
    <row r="358" spans="1:26" ht="15" x14ac:dyDescent="0.3">
      <c r="A358" s="3">
        <v>57257</v>
      </c>
      <c r="B358" s="8">
        <v>9.9899997710000008</v>
      </c>
      <c r="C358" s="3">
        <v>1</v>
      </c>
      <c r="D358" s="4">
        <v>44953.715810185182</v>
      </c>
      <c r="E358" s="4">
        <v>44953.715810185182</v>
      </c>
      <c r="F358" s="6">
        <f t="shared" si="35"/>
        <v>2023</v>
      </c>
      <c r="G358" s="4" t="str">
        <f t="shared" si="36"/>
        <v>Jan</v>
      </c>
      <c r="H358" s="4" t="str">
        <f t="shared" si="37"/>
        <v>Q1</v>
      </c>
      <c r="I358" s="6">
        <f t="shared" si="38"/>
        <v>0</v>
      </c>
      <c r="J358" s="3">
        <v>1</v>
      </c>
      <c r="K358" s="8">
        <v>9.9899997710000008</v>
      </c>
      <c r="L358" s="8">
        <f t="shared" si="39"/>
        <v>9.9899997710000008</v>
      </c>
      <c r="M358" s="8">
        <v>9.9899997710000008</v>
      </c>
      <c r="N358" s="3" t="str">
        <f t="shared" ca="1" si="40"/>
        <v>CHURNED</v>
      </c>
      <c r="O358" s="14" t="str">
        <f t="shared" si="41"/>
        <v>Not Retained</v>
      </c>
      <c r="P358" s="3" t="s">
        <v>302</v>
      </c>
      <c r="Q358" s="3" t="s">
        <v>702</v>
      </c>
      <c r="R358" s="3" t="s">
        <v>1221</v>
      </c>
      <c r="S358" s="3">
        <v>27</v>
      </c>
      <c r="T358" s="3" t="s">
        <v>11</v>
      </c>
      <c r="U358" s="3" t="s">
        <v>1222</v>
      </c>
      <c r="V358" s="3" t="s">
        <v>1218</v>
      </c>
      <c r="W358" s="3" t="s">
        <v>1213</v>
      </c>
      <c r="X358" s="3" t="s">
        <v>961</v>
      </c>
      <c r="Y358" s="3" t="s">
        <v>2049</v>
      </c>
      <c r="Z358" s="3" t="s">
        <v>2067</v>
      </c>
    </row>
    <row r="359" spans="1:26" ht="15" x14ac:dyDescent="0.3">
      <c r="A359" s="3">
        <v>57436</v>
      </c>
      <c r="B359" s="8">
        <v>22</v>
      </c>
      <c r="C359" s="3">
        <v>2</v>
      </c>
      <c r="D359" s="4">
        <v>45213.193518518521</v>
      </c>
      <c r="E359" s="4">
        <v>45213.193518518521</v>
      </c>
      <c r="F359" s="6">
        <f t="shared" si="35"/>
        <v>2023</v>
      </c>
      <c r="G359" s="4" t="str">
        <f t="shared" si="36"/>
        <v>Oct</v>
      </c>
      <c r="H359" s="4" t="str">
        <f t="shared" si="37"/>
        <v>Q4</v>
      </c>
      <c r="I359" s="6">
        <f t="shared" si="38"/>
        <v>0</v>
      </c>
      <c r="J359" s="3">
        <v>2</v>
      </c>
      <c r="K359" s="8">
        <v>22</v>
      </c>
      <c r="L359" s="8">
        <f t="shared" si="39"/>
        <v>11</v>
      </c>
      <c r="M359" s="8">
        <v>22</v>
      </c>
      <c r="N359" s="3" t="str">
        <f t="shared" ca="1" si="40"/>
        <v>CHURNED</v>
      </c>
      <c r="O359" s="14" t="str">
        <f t="shared" si="41"/>
        <v>Not Retained</v>
      </c>
      <c r="P359" s="3" t="s">
        <v>1092</v>
      </c>
      <c r="Q359" s="3" t="s">
        <v>1223</v>
      </c>
      <c r="R359" s="3" t="s">
        <v>1224</v>
      </c>
      <c r="S359" s="3">
        <v>69</v>
      </c>
      <c r="T359" s="3" t="s">
        <v>11</v>
      </c>
      <c r="U359" s="3" t="s">
        <v>1225</v>
      </c>
      <c r="V359" s="3" t="s">
        <v>1226</v>
      </c>
      <c r="W359" s="3" t="s">
        <v>1213</v>
      </c>
      <c r="X359" s="3" t="s">
        <v>961</v>
      </c>
      <c r="Y359" s="3" t="s">
        <v>2049</v>
      </c>
      <c r="Z359" s="3" t="s">
        <v>2067</v>
      </c>
    </row>
    <row r="360" spans="1:26" ht="15" x14ac:dyDescent="0.3">
      <c r="A360" s="3">
        <v>57438</v>
      </c>
      <c r="B360" s="8">
        <v>25</v>
      </c>
      <c r="C360" s="3">
        <v>2</v>
      </c>
      <c r="D360" s="4">
        <v>45213.452870370369</v>
      </c>
      <c r="E360" s="4">
        <v>45213.452870370369</v>
      </c>
      <c r="F360" s="6">
        <f t="shared" si="35"/>
        <v>2023</v>
      </c>
      <c r="G360" s="4" t="str">
        <f t="shared" si="36"/>
        <v>Oct</v>
      </c>
      <c r="H360" s="4" t="str">
        <f t="shared" si="37"/>
        <v>Q4</v>
      </c>
      <c r="I360" s="6">
        <f t="shared" si="38"/>
        <v>0</v>
      </c>
      <c r="J360" s="3">
        <v>2</v>
      </c>
      <c r="K360" s="8">
        <v>25</v>
      </c>
      <c r="L360" s="8">
        <f t="shared" si="39"/>
        <v>12.5</v>
      </c>
      <c r="M360" s="8">
        <v>25</v>
      </c>
      <c r="N360" s="3" t="str">
        <f t="shared" ca="1" si="40"/>
        <v>CHURNED</v>
      </c>
      <c r="O360" s="14" t="str">
        <f t="shared" si="41"/>
        <v>Not Retained</v>
      </c>
      <c r="P360" s="3" t="s">
        <v>74</v>
      </c>
      <c r="Q360" s="3" t="s">
        <v>421</v>
      </c>
      <c r="R360" s="3" t="s">
        <v>1227</v>
      </c>
      <c r="S360" s="3">
        <v>25</v>
      </c>
      <c r="T360" s="3" t="s">
        <v>19</v>
      </c>
      <c r="U360" s="3" t="s">
        <v>1228</v>
      </c>
      <c r="V360" s="3" t="s">
        <v>1226</v>
      </c>
      <c r="W360" s="3" t="s">
        <v>1213</v>
      </c>
      <c r="X360" s="3" t="s">
        <v>961</v>
      </c>
      <c r="Y360" s="3" t="s">
        <v>2049</v>
      </c>
      <c r="Z360" s="3" t="s">
        <v>2055</v>
      </c>
    </row>
    <row r="361" spans="1:26" ht="15" x14ac:dyDescent="0.3">
      <c r="A361" s="3">
        <v>57490</v>
      </c>
      <c r="B361" s="8">
        <v>59.950000760000002</v>
      </c>
      <c r="C361" s="3">
        <v>2</v>
      </c>
      <c r="D361" s="4">
        <v>45068.322662037041</v>
      </c>
      <c r="E361" s="4">
        <v>45068.322662037041</v>
      </c>
      <c r="F361" s="6">
        <f t="shared" si="35"/>
        <v>2023</v>
      </c>
      <c r="G361" s="4" t="str">
        <f t="shared" si="36"/>
        <v>May</v>
      </c>
      <c r="H361" s="4" t="str">
        <f t="shared" si="37"/>
        <v>Q2</v>
      </c>
      <c r="I361" s="6">
        <f t="shared" si="38"/>
        <v>0</v>
      </c>
      <c r="J361" s="3">
        <v>2</v>
      </c>
      <c r="K361" s="8">
        <v>59.950000760000002</v>
      </c>
      <c r="L361" s="8">
        <f t="shared" si="39"/>
        <v>29.975000380000001</v>
      </c>
      <c r="M361" s="8">
        <v>59.950000760000002</v>
      </c>
      <c r="N361" s="3" t="str">
        <f t="shared" ca="1" si="40"/>
        <v>CHURNED</v>
      </c>
      <c r="O361" s="14" t="str">
        <f t="shared" si="41"/>
        <v>Not Retained</v>
      </c>
      <c r="P361" s="3" t="s">
        <v>1229</v>
      </c>
      <c r="Q361" s="3" t="s">
        <v>459</v>
      </c>
      <c r="R361" s="3" t="s">
        <v>1230</v>
      </c>
      <c r="S361" s="3">
        <v>68</v>
      </c>
      <c r="T361" s="3" t="s">
        <v>19</v>
      </c>
      <c r="U361" s="3" t="s">
        <v>1231</v>
      </c>
      <c r="V361" s="3" t="s">
        <v>1226</v>
      </c>
      <c r="W361" s="3" t="s">
        <v>1213</v>
      </c>
      <c r="X361" s="3" t="s">
        <v>961</v>
      </c>
      <c r="Y361" s="3" t="s">
        <v>2051</v>
      </c>
      <c r="Z361" s="3" t="s">
        <v>2076</v>
      </c>
    </row>
    <row r="362" spans="1:26" ht="15" x14ac:dyDescent="0.3">
      <c r="A362" s="3">
        <v>57573</v>
      </c>
      <c r="B362" s="8">
        <v>58</v>
      </c>
      <c r="C362" s="3">
        <v>2</v>
      </c>
      <c r="D362" s="4">
        <v>44895.373425925929</v>
      </c>
      <c r="E362" s="4">
        <v>44895.373425925929</v>
      </c>
      <c r="F362" s="6">
        <f t="shared" si="35"/>
        <v>2022</v>
      </c>
      <c r="G362" s="4" t="str">
        <f t="shared" si="36"/>
        <v>Nov</v>
      </c>
      <c r="H362" s="4" t="str">
        <f t="shared" si="37"/>
        <v>Q4</v>
      </c>
      <c r="I362" s="6">
        <f t="shared" si="38"/>
        <v>0</v>
      </c>
      <c r="J362" s="3">
        <v>2</v>
      </c>
      <c r="K362" s="8">
        <v>58</v>
      </c>
      <c r="L362" s="8">
        <f t="shared" si="39"/>
        <v>29</v>
      </c>
      <c r="M362" s="8">
        <v>58</v>
      </c>
      <c r="N362" s="3" t="str">
        <f t="shared" ca="1" si="40"/>
        <v>CHURNED</v>
      </c>
      <c r="O362" s="14" t="str">
        <f t="shared" si="41"/>
        <v>Not Retained</v>
      </c>
      <c r="P362" s="3" t="s">
        <v>586</v>
      </c>
      <c r="Q362" s="3" t="s">
        <v>197</v>
      </c>
      <c r="R362" s="3" t="s">
        <v>1232</v>
      </c>
      <c r="S362" s="3">
        <v>68</v>
      </c>
      <c r="T362" s="3" t="s">
        <v>11</v>
      </c>
      <c r="U362" s="3" t="s">
        <v>1233</v>
      </c>
      <c r="V362" s="3" t="s">
        <v>1226</v>
      </c>
      <c r="W362" s="3" t="s">
        <v>1213</v>
      </c>
      <c r="X362" s="3" t="s">
        <v>961</v>
      </c>
      <c r="Y362" s="3" t="s">
        <v>2048</v>
      </c>
      <c r="Z362" s="3" t="s">
        <v>2053</v>
      </c>
    </row>
    <row r="363" spans="1:26" ht="15" x14ac:dyDescent="0.3">
      <c r="A363" s="3">
        <v>57577</v>
      </c>
      <c r="B363" s="8">
        <v>25</v>
      </c>
      <c r="C363" s="3">
        <v>2</v>
      </c>
      <c r="D363" s="4">
        <v>45265.17863425926</v>
      </c>
      <c r="E363" s="4">
        <v>45265.17863425926</v>
      </c>
      <c r="F363" s="6">
        <f t="shared" si="35"/>
        <v>2023</v>
      </c>
      <c r="G363" s="4" t="str">
        <f t="shared" si="36"/>
        <v>Dec</v>
      </c>
      <c r="H363" s="4" t="str">
        <f t="shared" si="37"/>
        <v>Q4</v>
      </c>
      <c r="I363" s="6">
        <f t="shared" si="38"/>
        <v>0</v>
      </c>
      <c r="J363" s="3">
        <v>2</v>
      </c>
      <c r="K363" s="8">
        <v>25</v>
      </c>
      <c r="L363" s="8">
        <f t="shared" si="39"/>
        <v>12.5</v>
      </c>
      <c r="M363" s="8">
        <v>25</v>
      </c>
      <c r="N363" s="3" t="str">
        <f t="shared" ca="1" si="40"/>
        <v>CHURNED</v>
      </c>
      <c r="O363" s="14" t="str">
        <f t="shared" si="41"/>
        <v>Not Retained</v>
      </c>
      <c r="P363" s="3" t="s">
        <v>1234</v>
      </c>
      <c r="Q363" s="3" t="s">
        <v>116</v>
      </c>
      <c r="R363" s="3" t="s">
        <v>1235</v>
      </c>
      <c r="S363" s="3">
        <v>34</v>
      </c>
      <c r="T363" s="3" t="s">
        <v>11</v>
      </c>
      <c r="U363" s="3" t="s">
        <v>1236</v>
      </c>
      <c r="V363" s="3" t="s">
        <v>1226</v>
      </c>
      <c r="W363" s="3" t="s">
        <v>1213</v>
      </c>
      <c r="X363" s="3" t="s">
        <v>961</v>
      </c>
      <c r="Y363" s="3" t="s">
        <v>2049</v>
      </c>
      <c r="Z363" s="3" t="s">
        <v>2053</v>
      </c>
    </row>
    <row r="364" spans="1:26" ht="15" x14ac:dyDescent="0.3">
      <c r="A364" s="3">
        <v>57702</v>
      </c>
      <c r="B364" s="8">
        <v>43.950000760000002</v>
      </c>
      <c r="C364" s="3">
        <v>2</v>
      </c>
      <c r="D364" s="4">
        <v>45154.728356481479</v>
      </c>
      <c r="E364" s="4">
        <v>45154.728356481479</v>
      </c>
      <c r="F364" s="6">
        <f t="shared" si="35"/>
        <v>2023</v>
      </c>
      <c r="G364" s="4" t="str">
        <f t="shared" si="36"/>
        <v>Aug</v>
      </c>
      <c r="H364" s="4" t="str">
        <f t="shared" si="37"/>
        <v>Q3</v>
      </c>
      <c r="I364" s="6">
        <f t="shared" si="38"/>
        <v>0</v>
      </c>
      <c r="J364" s="3">
        <v>2</v>
      </c>
      <c r="K364" s="8">
        <v>43.950000760000002</v>
      </c>
      <c r="L364" s="8">
        <f t="shared" si="39"/>
        <v>21.975000380000001</v>
      </c>
      <c r="M364" s="8">
        <v>43.950000760000002</v>
      </c>
      <c r="N364" s="3" t="str">
        <f t="shared" ca="1" si="40"/>
        <v>CHURNED</v>
      </c>
      <c r="O364" s="14" t="str">
        <f t="shared" si="41"/>
        <v>Not Retained</v>
      </c>
      <c r="P364" s="3" t="s">
        <v>791</v>
      </c>
      <c r="Q364" s="3" t="s">
        <v>634</v>
      </c>
      <c r="R364" s="3" t="s">
        <v>1237</v>
      </c>
      <c r="S364" s="3">
        <v>62</v>
      </c>
      <c r="T364" s="3" t="s">
        <v>11</v>
      </c>
      <c r="U364" s="3" t="s">
        <v>1238</v>
      </c>
      <c r="V364" s="3" t="s">
        <v>1239</v>
      </c>
      <c r="W364" s="3" t="s">
        <v>1213</v>
      </c>
      <c r="X364" s="3" t="s">
        <v>961</v>
      </c>
      <c r="Y364" s="3" t="s">
        <v>2051</v>
      </c>
      <c r="Z364" s="3" t="s">
        <v>2053</v>
      </c>
    </row>
    <row r="365" spans="1:26" ht="15" x14ac:dyDescent="0.3">
      <c r="A365" s="3">
        <v>57769</v>
      </c>
      <c r="B365" s="8">
        <v>38</v>
      </c>
      <c r="C365" s="3">
        <v>2</v>
      </c>
      <c r="D365" s="4">
        <v>44387.523796296293</v>
      </c>
      <c r="E365" s="4">
        <v>44387.523796296293</v>
      </c>
      <c r="F365" s="6">
        <f t="shared" si="35"/>
        <v>2021</v>
      </c>
      <c r="G365" s="4" t="str">
        <f t="shared" si="36"/>
        <v>Jul</v>
      </c>
      <c r="H365" s="4" t="str">
        <f t="shared" si="37"/>
        <v>Q3</v>
      </c>
      <c r="I365" s="6">
        <f t="shared" si="38"/>
        <v>0</v>
      </c>
      <c r="J365" s="3">
        <v>2</v>
      </c>
      <c r="K365" s="8">
        <v>38</v>
      </c>
      <c r="L365" s="8">
        <f t="shared" si="39"/>
        <v>19</v>
      </c>
      <c r="M365" s="8">
        <v>38</v>
      </c>
      <c r="N365" s="3" t="str">
        <f t="shared" ca="1" si="40"/>
        <v>CHURNED</v>
      </c>
      <c r="O365" s="14" t="str">
        <f t="shared" si="41"/>
        <v>Not Retained</v>
      </c>
      <c r="P365" s="3" t="s">
        <v>290</v>
      </c>
      <c r="Q365" s="3" t="s">
        <v>387</v>
      </c>
      <c r="R365" s="3" t="s">
        <v>1240</v>
      </c>
      <c r="S365" s="3">
        <v>25</v>
      </c>
      <c r="T365" s="3" t="s">
        <v>19</v>
      </c>
      <c r="U365" s="3" t="s">
        <v>1241</v>
      </c>
      <c r="V365" s="3" t="s">
        <v>1242</v>
      </c>
      <c r="W365" s="3" t="s">
        <v>1213</v>
      </c>
      <c r="X365" s="3" t="s">
        <v>961</v>
      </c>
      <c r="Y365" s="3" t="s">
        <v>2049</v>
      </c>
      <c r="Z365" s="3" t="s">
        <v>2053</v>
      </c>
    </row>
    <row r="366" spans="1:26" ht="15" x14ac:dyDescent="0.3">
      <c r="A366" s="3">
        <v>57814</v>
      </c>
      <c r="B366" s="8">
        <v>101.48999790000001</v>
      </c>
      <c r="C366" s="3">
        <v>2</v>
      </c>
      <c r="D366" s="4">
        <v>45437.585509259261</v>
      </c>
      <c r="E366" s="4">
        <v>45437.585509259261</v>
      </c>
      <c r="F366" s="6">
        <f t="shared" si="35"/>
        <v>2024</v>
      </c>
      <c r="G366" s="4" t="str">
        <f t="shared" si="36"/>
        <v>May</v>
      </c>
      <c r="H366" s="4" t="str">
        <f t="shared" si="37"/>
        <v>Q2</v>
      </c>
      <c r="I366" s="6">
        <f t="shared" si="38"/>
        <v>0</v>
      </c>
      <c r="J366" s="3">
        <v>2</v>
      </c>
      <c r="K366" s="8">
        <v>101.48999790000001</v>
      </c>
      <c r="L366" s="8">
        <f t="shared" si="39"/>
        <v>50.744998950000003</v>
      </c>
      <c r="M366" s="8">
        <v>101.48999790000001</v>
      </c>
      <c r="N366" s="3" t="str">
        <f t="shared" ca="1" si="40"/>
        <v>ACTIVE</v>
      </c>
      <c r="O366" s="14" t="str">
        <f t="shared" si="41"/>
        <v>Not Retained</v>
      </c>
      <c r="P366" s="3" t="s">
        <v>496</v>
      </c>
      <c r="Q366" s="3" t="s">
        <v>1243</v>
      </c>
      <c r="R366" s="3" t="s">
        <v>1244</v>
      </c>
      <c r="S366" s="3">
        <v>45</v>
      </c>
      <c r="T366" s="3" t="s">
        <v>19</v>
      </c>
      <c r="U366" s="3" t="s">
        <v>1245</v>
      </c>
      <c r="V366" s="3" t="s">
        <v>1246</v>
      </c>
      <c r="W366" s="3" t="s">
        <v>1213</v>
      </c>
      <c r="X366" s="3" t="s">
        <v>961</v>
      </c>
      <c r="Y366" s="3" t="s">
        <v>2048</v>
      </c>
      <c r="Z366" s="3" t="s">
        <v>2054</v>
      </c>
    </row>
    <row r="367" spans="1:26" ht="15" x14ac:dyDescent="0.3">
      <c r="A367" s="3">
        <v>58435</v>
      </c>
      <c r="B367" s="8">
        <v>60</v>
      </c>
      <c r="C367" s="3">
        <v>2</v>
      </c>
      <c r="D367" s="4">
        <v>44834.9534375</v>
      </c>
      <c r="E367" s="4">
        <v>44834.9534375</v>
      </c>
      <c r="F367" s="6">
        <f t="shared" si="35"/>
        <v>2022</v>
      </c>
      <c r="G367" s="4" t="str">
        <f t="shared" si="36"/>
        <v>Sep</v>
      </c>
      <c r="H367" s="4" t="str">
        <f t="shared" si="37"/>
        <v>Q3</v>
      </c>
      <c r="I367" s="6">
        <f t="shared" si="38"/>
        <v>0</v>
      </c>
      <c r="J367" s="3">
        <v>2</v>
      </c>
      <c r="K367" s="8">
        <v>60</v>
      </c>
      <c r="L367" s="8">
        <f t="shared" si="39"/>
        <v>30</v>
      </c>
      <c r="M367" s="8">
        <v>60</v>
      </c>
      <c r="N367" s="3" t="str">
        <f t="shared" ca="1" si="40"/>
        <v>CHURNED</v>
      </c>
      <c r="O367" s="14" t="str">
        <f t="shared" si="41"/>
        <v>Not Retained</v>
      </c>
      <c r="P367" s="3" t="s">
        <v>681</v>
      </c>
      <c r="Q367" s="3" t="s">
        <v>1247</v>
      </c>
      <c r="R367" s="3" t="s">
        <v>1248</v>
      </c>
      <c r="S367" s="3">
        <v>35</v>
      </c>
      <c r="T367" s="3" t="s">
        <v>19</v>
      </c>
      <c r="U367" s="3" t="s">
        <v>1249</v>
      </c>
      <c r="V367" s="3" t="s">
        <v>1246</v>
      </c>
      <c r="W367" s="3" t="s">
        <v>1213</v>
      </c>
      <c r="X367" s="3" t="s">
        <v>961</v>
      </c>
      <c r="Y367" s="3" t="s">
        <v>2048</v>
      </c>
      <c r="Z367" s="3" t="s">
        <v>2054</v>
      </c>
    </row>
    <row r="368" spans="1:26" ht="15" x14ac:dyDescent="0.3">
      <c r="A368" s="3">
        <v>58559</v>
      </c>
      <c r="B368" s="8">
        <v>49.950000760000002</v>
      </c>
      <c r="C368" s="3">
        <v>2</v>
      </c>
      <c r="D368" s="4">
        <v>45237.602372685185</v>
      </c>
      <c r="E368" s="4">
        <v>45237.602372685185</v>
      </c>
      <c r="F368" s="6">
        <f t="shared" si="35"/>
        <v>2023</v>
      </c>
      <c r="G368" s="4" t="str">
        <f t="shared" si="36"/>
        <v>Nov</v>
      </c>
      <c r="H368" s="4" t="str">
        <f t="shared" si="37"/>
        <v>Q4</v>
      </c>
      <c r="I368" s="6">
        <f t="shared" si="38"/>
        <v>0</v>
      </c>
      <c r="J368" s="3">
        <v>2</v>
      </c>
      <c r="K368" s="8">
        <v>49.950000760000002</v>
      </c>
      <c r="L368" s="8">
        <f t="shared" si="39"/>
        <v>24.975000380000001</v>
      </c>
      <c r="M368" s="8">
        <v>49.950000760000002</v>
      </c>
      <c r="N368" s="3" t="str">
        <f t="shared" ca="1" si="40"/>
        <v>CHURNED</v>
      </c>
      <c r="O368" s="14" t="str">
        <f t="shared" si="41"/>
        <v>Not Retained</v>
      </c>
      <c r="P368" s="3" t="s">
        <v>1250</v>
      </c>
      <c r="Q368" s="3" t="s">
        <v>1251</v>
      </c>
      <c r="R368" s="3" t="s">
        <v>1252</v>
      </c>
      <c r="S368" s="3">
        <v>36</v>
      </c>
      <c r="T368" s="3" t="s">
        <v>19</v>
      </c>
      <c r="U368" s="3" t="s">
        <v>1253</v>
      </c>
      <c r="V368" s="3" t="s">
        <v>1246</v>
      </c>
      <c r="W368" s="3" t="s">
        <v>1213</v>
      </c>
      <c r="X368" s="3" t="s">
        <v>961</v>
      </c>
      <c r="Y368" s="3" t="s">
        <v>2052</v>
      </c>
      <c r="Z368" s="3" t="s">
        <v>2054</v>
      </c>
    </row>
    <row r="369" spans="1:26" ht="15" x14ac:dyDescent="0.3">
      <c r="A369" s="3">
        <v>58652</v>
      </c>
      <c r="B369" s="8">
        <v>79.949996949999999</v>
      </c>
      <c r="C369" s="3">
        <v>2</v>
      </c>
      <c r="D369" s="4">
        <v>44931.581041666665</v>
      </c>
      <c r="E369" s="4">
        <v>44931.581041666665</v>
      </c>
      <c r="F369" s="6">
        <f t="shared" si="35"/>
        <v>2023</v>
      </c>
      <c r="G369" s="4" t="str">
        <f t="shared" si="36"/>
        <v>Jan</v>
      </c>
      <c r="H369" s="4" t="str">
        <f t="shared" si="37"/>
        <v>Q1</v>
      </c>
      <c r="I369" s="6">
        <f t="shared" si="38"/>
        <v>0</v>
      </c>
      <c r="J369" s="3">
        <v>2</v>
      </c>
      <c r="K369" s="8">
        <v>79.949996949999999</v>
      </c>
      <c r="L369" s="8">
        <f t="shared" si="39"/>
        <v>39.974998475</v>
      </c>
      <c r="M369" s="8">
        <v>79.949996949999999</v>
      </c>
      <c r="N369" s="3" t="str">
        <f t="shared" ca="1" si="40"/>
        <v>CHURNED</v>
      </c>
      <c r="O369" s="14" t="str">
        <f t="shared" si="41"/>
        <v>Not Retained</v>
      </c>
      <c r="P369" s="3" t="s">
        <v>294</v>
      </c>
      <c r="Q369" s="3" t="s">
        <v>979</v>
      </c>
      <c r="R369" s="3" t="s">
        <v>1254</v>
      </c>
      <c r="S369" s="3">
        <v>14</v>
      </c>
      <c r="T369" s="3" t="s">
        <v>11</v>
      </c>
      <c r="U369" s="3" t="s">
        <v>1255</v>
      </c>
      <c r="V369" s="3" t="s">
        <v>1256</v>
      </c>
      <c r="W369" s="3" t="s">
        <v>1213</v>
      </c>
      <c r="X369" s="3" t="s">
        <v>961</v>
      </c>
      <c r="Y369" s="3" t="s">
        <v>2050</v>
      </c>
      <c r="Z369" s="3" t="s">
        <v>2073</v>
      </c>
    </row>
    <row r="370" spans="1:26" ht="15" x14ac:dyDescent="0.3">
      <c r="A370" s="3">
        <v>58687</v>
      </c>
      <c r="B370" s="8">
        <v>20.209999079999999</v>
      </c>
      <c r="C370" s="3">
        <v>2</v>
      </c>
      <c r="D370" s="4">
        <v>44787.287673611114</v>
      </c>
      <c r="E370" s="4">
        <v>44787.287673611114</v>
      </c>
      <c r="F370" s="6">
        <f t="shared" si="35"/>
        <v>2022</v>
      </c>
      <c r="G370" s="4" t="str">
        <f t="shared" si="36"/>
        <v>Aug</v>
      </c>
      <c r="H370" s="4" t="str">
        <f t="shared" si="37"/>
        <v>Q3</v>
      </c>
      <c r="I370" s="6">
        <f t="shared" si="38"/>
        <v>0</v>
      </c>
      <c r="J370" s="3">
        <v>2</v>
      </c>
      <c r="K370" s="8">
        <v>20.209999079999999</v>
      </c>
      <c r="L370" s="8">
        <f t="shared" si="39"/>
        <v>10.10499954</v>
      </c>
      <c r="M370" s="8">
        <v>20.209999079999999</v>
      </c>
      <c r="N370" s="3" t="str">
        <f t="shared" ca="1" si="40"/>
        <v>CHURNED</v>
      </c>
      <c r="O370" s="14" t="str">
        <f t="shared" si="41"/>
        <v>Not Retained</v>
      </c>
      <c r="P370" s="3" t="s">
        <v>1257</v>
      </c>
      <c r="Q370" s="3" t="s">
        <v>1258</v>
      </c>
      <c r="R370" s="3" t="s">
        <v>1259</v>
      </c>
      <c r="S370" s="3">
        <v>55</v>
      </c>
      <c r="T370" s="3" t="s">
        <v>19</v>
      </c>
      <c r="U370" s="3" t="s">
        <v>1260</v>
      </c>
      <c r="V370" s="3" t="s">
        <v>1261</v>
      </c>
      <c r="W370" s="3" t="s">
        <v>1213</v>
      </c>
      <c r="X370" s="3" t="s">
        <v>961</v>
      </c>
      <c r="Y370" s="3" t="s">
        <v>2048</v>
      </c>
      <c r="Z370" s="3" t="s">
        <v>2073</v>
      </c>
    </row>
    <row r="371" spans="1:26" ht="15" x14ac:dyDescent="0.3">
      <c r="A371" s="3">
        <v>58690</v>
      </c>
      <c r="B371" s="8">
        <v>52</v>
      </c>
      <c r="C371" s="3">
        <v>2</v>
      </c>
      <c r="D371" s="4">
        <v>45170.250347222223</v>
      </c>
      <c r="E371" s="4">
        <v>45170.250347222223</v>
      </c>
      <c r="F371" s="6">
        <f t="shared" si="35"/>
        <v>2023</v>
      </c>
      <c r="G371" s="4" t="str">
        <f t="shared" si="36"/>
        <v>Sep</v>
      </c>
      <c r="H371" s="4" t="str">
        <f t="shared" si="37"/>
        <v>Q3</v>
      </c>
      <c r="I371" s="6">
        <f t="shared" si="38"/>
        <v>0</v>
      </c>
      <c r="J371" s="3">
        <v>2</v>
      </c>
      <c r="K371" s="8">
        <v>52</v>
      </c>
      <c r="L371" s="8">
        <f t="shared" si="39"/>
        <v>26</v>
      </c>
      <c r="M371" s="8">
        <v>52</v>
      </c>
      <c r="N371" s="3" t="str">
        <f t="shared" ca="1" si="40"/>
        <v>CHURNED</v>
      </c>
      <c r="O371" s="14" t="str">
        <f t="shared" si="41"/>
        <v>Not Retained</v>
      </c>
      <c r="P371" s="3" t="s">
        <v>863</v>
      </c>
      <c r="Q371" s="3" t="s">
        <v>1262</v>
      </c>
      <c r="R371" s="3" t="s">
        <v>1263</v>
      </c>
      <c r="S371" s="3">
        <v>59</v>
      </c>
      <c r="T371" s="3" t="s">
        <v>19</v>
      </c>
      <c r="U371" s="3" t="s">
        <v>1264</v>
      </c>
      <c r="V371" s="3" t="s">
        <v>1261</v>
      </c>
      <c r="W371" s="3" t="s">
        <v>1213</v>
      </c>
      <c r="X371" s="3" t="s">
        <v>961</v>
      </c>
      <c r="Y371" s="3" t="s">
        <v>2050</v>
      </c>
      <c r="Z371" s="3" t="s">
        <v>2073</v>
      </c>
    </row>
    <row r="372" spans="1:26" ht="15" x14ac:dyDescent="0.3">
      <c r="A372" s="3">
        <v>58738</v>
      </c>
      <c r="B372" s="8">
        <v>17.5</v>
      </c>
      <c r="C372" s="3">
        <v>2</v>
      </c>
      <c r="D372" s="4">
        <v>45188.473715277774</v>
      </c>
      <c r="E372" s="4">
        <v>45188.473715277774</v>
      </c>
      <c r="F372" s="6">
        <f t="shared" si="35"/>
        <v>2023</v>
      </c>
      <c r="G372" s="4" t="str">
        <f t="shared" si="36"/>
        <v>Sep</v>
      </c>
      <c r="H372" s="4" t="str">
        <f t="shared" si="37"/>
        <v>Q3</v>
      </c>
      <c r="I372" s="6">
        <f t="shared" si="38"/>
        <v>0</v>
      </c>
      <c r="J372" s="3">
        <v>2</v>
      </c>
      <c r="K372" s="8">
        <v>17.5</v>
      </c>
      <c r="L372" s="8">
        <f t="shared" si="39"/>
        <v>8.75</v>
      </c>
      <c r="M372" s="8">
        <v>17.5</v>
      </c>
      <c r="N372" s="3" t="str">
        <f t="shared" ca="1" si="40"/>
        <v>CHURNED</v>
      </c>
      <c r="O372" s="14" t="str">
        <f t="shared" si="41"/>
        <v>Not Retained</v>
      </c>
      <c r="P372" s="3" t="s">
        <v>897</v>
      </c>
      <c r="Q372" s="3" t="s">
        <v>1265</v>
      </c>
      <c r="R372" s="3" t="s">
        <v>1266</v>
      </c>
      <c r="S372" s="3">
        <v>21</v>
      </c>
      <c r="T372" s="3" t="s">
        <v>11</v>
      </c>
      <c r="U372" s="3" t="s">
        <v>1267</v>
      </c>
      <c r="V372" s="3" t="s">
        <v>1268</v>
      </c>
      <c r="W372" s="3" t="s">
        <v>1213</v>
      </c>
      <c r="X372" s="3" t="s">
        <v>961</v>
      </c>
      <c r="Y372" s="3" t="s">
        <v>2052</v>
      </c>
      <c r="Z372" s="3" t="s">
        <v>2073</v>
      </c>
    </row>
    <row r="373" spans="1:26" ht="15" x14ac:dyDescent="0.3">
      <c r="A373" s="3">
        <v>58743</v>
      </c>
      <c r="B373" s="8">
        <v>25</v>
      </c>
      <c r="C373" s="3">
        <v>2</v>
      </c>
      <c r="D373" s="4">
        <v>45261.636620370373</v>
      </c>
      <c r="E373" s="4">
        <v>45261.636620370373</v>
      </c>
      <c r="F373" s="6">
        <f t="shared" si="35"/>
        <v>2023</v>
      </c>
      <c r="G373" s="4" t="str">
        <f t="shared" si="36"/>
        <v>Dec</v>
      </c>
      <c r="H373" s="4" t="str">
        <f t="shared" si="37"/>
        <v>Q4</v>
      </c>
      <c r="I373" s="6">
        <f t="shared" si="38"/>
        <v>0</v>
      </c>
      <c r="J373" s="3">
        <v>2</v>
      </c>
      <c r="K373" s="8">
        <v>25</v>
      </c>
      <c r="L373" s="8">
        <f t="shared" si="39"/>
        <v>12.5</v>
      </c>
      <c r="M373" s="8">
        <v>25</v>
      </c>
      <c r="N373" s="3" t="str">
        <f t="shared" ca="1" si="40"/>
        <v>CHURNED</v>
      </c>
      <c r="O373" s="14" t="str">
        <f t="shared" si="41"/>
        <v>Not Retained</v>
      </c>
      <c r="P373" s="3" t="s">
        <v>1250</v>
      </c>
      <c r="Q373" s="3" t="s">
        <v>709</v>
      </c>
      <c r="R373" s="3" t="s">
        <v>1269</v>
      </c>
      <c r="S373" s="3">
        <v>56</v>
      </c>
      <c r="T373" s="3" t="s">
        <v>19</v>
      </c>
      <c r="U373" s="3" t="s">
        <v>1270</v>
      </c>
      <c r="V373" s="3" t="s">
        <v>1271</v>
      </c>
      <c r="W373" s="3" t="s">
        <v>1213</v>
      </c>
      <c r="X373" s="3" t="s">
        <v>961</v>
      </c>
      <c r="Y373" s="3" t="s">
        <v>2048</v>
      </c>
      <c r="Z373" s="3" t="s">
        <v>2073</v>
      </c>
    </row>
    <row r="374" spans="1:26" ht="15" x14ac:dyDescent="0.3">
      <c r="A374" s="3">
        <v>58822</v>
      </c>
      <c r="B374" s="8">
        <v>38</v>
      </c>
      <c r="C374" s="3">
        <v>2</v>
      </c>
      <c r="D374" s="4">
        <v>45178.280717592592</v>
      </c>
      <c r="E374" s="4">
        <v>45178.280717592592</v>
      </c>
      <c r="F374" s="6">
        <f t="shared" si="35"/>
        <v>2023</v>
      </c>
      <c r="G374" s="4" t="str">
        <f t="shared" si="36"/>
        <v>Sep</v>
      </c>
      <c r="H374" s="4" t="str">
        <f t="shared" si="37"/>
        <v>Q3</v>
      </c>
      <c r="I374" s="6">
        <f t="shared" si="38"/>
        <v>0</v>
      </c>
      <c r="J374" s="3">
        <v>2</v>
      </c>
      <c r="K374" s="8">
        <v>38</v>
      </c>
      <c r="L374" s="8">
        <f t="shared" si="39"/>
        <v>19</v>
      </c>
      <c r="M374" s="8">
        <v>38</v>
      </c>
      <c r="N374" s="3" t="str">
        <f t="shared" ca="1" si="40"/>
        <v>CHURNED</v>
      </c>
      <c r="O374" s="14" t="str">
        <f t="shared" si="41"/>
        <v>Not Retained</v>
      </c>
      <c r="P374" s="3" t="s">
        <v>1272</v>
      </c>
      <c r="Q374" s="3" t="s">
        <v>655</v>
      </c>
      <c r="R374" s="3" t="s">
        <v>1273</v>
      </c>
      <c r="S374" s="3">
        <v>21</v>
      </c>
      <c r="T374" s="3" t="s">
        <v>19</v>
      </c>
      <c r="U374" s="3" t="s">
        <v>1274</v>
      </c>
      <c r="V374" s="3" t="s">
        <v>1271</v>
      </c>
      <c r="W374" s="3" t="s">
        <v>1213</v>
      </c>
      <c r="X374" s="3" t="s">
        <v>961</v>
      </c>
      <c r="Y374" s="3" t="s">
        <v>2050</v>
      </c>
      <c r="Z374" s="3" t="s">
        <v>2073</v>
      </c>
    </row>
    <row r="375" spans="1:26" ht="15" x14ac:dyDescent="0.3">
      <c r="A375" s="3">
        <v>58965</v>
      </c>
      <c r="B375" s="8">
        <v>60</v>
      </c>
      <c r="C375" s="3">
        <v>2</v>
      </c>
      <c r="D375" s="4">
        <v>45203.593194444446</v>
      </c>
      <c r="E375" s="4">
        <v>45203.593194444446</v>
      </c>
      <c r="F375" s="6">
        <f t="shared" si="35"/>
        <v>2023</v>
      </c>
      <c r="G375" s="4" t="str">
        <f t="shared" si="36"/>
        <v>Oct</v>
      </c>
      <c r="H375" s="4" t="str">
        <f t="shared" si="37"/>
        <v>Q4</v>
      </c>
      <c r="I375" s="6">
        <f t="shared" si="38"/>
        <v>0</v>
      </c>
      <c r="J375" s="3">
        <v>2</v>
      </c>
      <c r="K375" s="8">
        <v>60</v>
      </c>
      <c r="L375" s="8">
        <f t="shared" si="39"/>
        <v>30</v>
      </c>
      <c r="M375" s="8">
        <v>60</v>
      </c>
      <c r="N375" s="3" t="str">
        <f t="shared" ca="1" si="40"/>
        <v>CHURNED</v>
      </c>
      <c r="O375" s="14" t="str">
        <f t="shared" si="41"/>
        <v>Not Retained</v>
      </c>
      <c r="P375" s="3" t="s">
        <v>258</v>
      </c>
      <c r="Q375" s="3" t="s">
        <v>1275</v>
      </c>
      <c r="R375" s="3" t="s">
        <v>1276</v>
      </c>
      <c r="S375" s="3">
        <v>57</v>
      </c>
      <c r="T375" s="3" t="s">
        <v>19</v>
      </c>
      <c r="U375" s="3" t="s">
        <v>1277</v>
      </c>
      <c r="V375" s="3" t="s">
        <v>1271</v>
      </c>
      <c r="W375" s="3" t="s">
        <v>1213</v>
      </c>
      <c r="X375" s="3" t="s">
        <v>961</v>
      </c>
      <c r="Y375" s="3" t="s">
        <v>2049</v>
      </c>
      <c r="Z375" s="3" t="s">
        <v>2073</v>
      </c>
    </row>
    <row r="376" spans="1:26" ht="15" x14ac:dyDescent="0.3">
      <c r="A376" s="3">
        <v>59024</v>
      </c>
      <c r="B376" s="8">
        <v>25</v>
      </c>
      <c r="C376" s="3">
        <v>2</v>
      </c>
      <c r="D376" s="4">
        <v>45304.999293981484</v>
      </c>
      <c r="E376" s="4">
        <v>45304.999293981484</v>
      </c>
      <c r="F376" s="6">
        <f t="shared" si="35"/>
        <v>2024</v>
      </c>
      <c r="G376" s="4" t="str">
        <f t="shared" si="36"/>
        <v>Jan</v>
      </c>
      <c r="H376" s="4" t="str">
        <f t="shared" si="37"/>
        <v>Q1</v>
      </c>
      <c r="I376" s="6">
        <f t="shared" si="38"/>
        <v>0</v>
      </c>
      <c r="J376" s="3">
        <v>2</v>
      </c>
      <c r="K376" s="8">
        <v>25</v>
      </c>
      <c r="L376" s="8">
        <f t="shared" si="39"/>
        <v>12.5</v>
      </c>
      <c r="M376" s="8">
        <v>25</v>
      </c>
      <c r="N376" s="3" t="str">
        <f t="shared" ca="1" si="40"/>
        <v>CHURNED</v>
      </c>
      <c r="O376" s="14" t="str">
        <f t="shared" si="41"/>
        <v>Not Retained</v>
      </c>
      <c r="P376" s="3" t="s">
        <v>602</v>
      </c>
      <c r="Q376" s="3" t="s">
        <v>1278</v>
      </c>
      <c r="R376" s="3" t="s">
        <v>1279</v>
      </c>
      <c r="S376" s="3">
        <v>32</v>
      </c>
      <c r="T376" s="3" t="s">
        <v>19</v>
      </c>
      <c r="U376" s="3" t="s">
        <v>1280</v>
      </c>
      <c r="V376" s="3" t="s">
        <v>1271</v>
      </c>
      <c r="W376" s="3" t="s">
        <v>1213</v>
      </c>
      <c r="X376" s="3" t="s">
        <v>961</v>
      </c>
      <c r="Y376" s="3" t="s">
        <v>2049</v>
      </c>
      <c r="Z376" s="3" t="s">
        <v>2073</v>
      </c>
    </row>
    <row r="377" spans="1:26" ht="15" x14ac:dyDescent="0.3">
      <c r="A377" s="3">
        <v>59410</v>
      </c>
      <c r="B377" s="8">
        <v>25</v>
      </c>
      <c r="C377" s="3">
        <v>2</v>
      </c>
      <c r="D377" s="4">
        <v>44699.09783564815</v>
      </c>
      <c r="E377" s="4">
        <v>44699.09783564815</v>
      </c>
      <c r="F377" s="6">
        <f t="shared" si="35"/>
        <v>2022</v>
      </c>
      <c r="G377" s="4" t="str">
        <f t="shared" si="36"/>
        <v>May</v>
      </c>
      <c r="H377" s="4" t="str">
        <f t="shared" si="37"/>
        <v>Q2</v>
      </c>
      <c r="I377" s="6">
        <f t="shared" si="38"/>
        <v>0</v>
      </c>
      <c r="J377" s="3">
        <v>2</v>
      </c>
      <c r="K377" s="8">
        <v>25</v>
      </c>
      <c r="L377" s="8">
        <f t="shared" si="39"/>
        <v>12.5</v>
      </c>
      <c r="M377" s="8">
        <v>25</v>
      </c>
      <c r="N377" s="3" t="str">
        <f t="shared" ca="1" si="40"/>
        <v>CHURNED</v>
      </c>
      <c r="O377" s="14" t="str">
        <f t="shared" si="41"/>
        <v>Not Retained</v>
      </c>
      <c r="P377" s="3" t="s">
        <v>153</v>
      </c>
      <c r="Q377" s="3" t="s">
        <v>202</v>
      </c>
      <c r="R377" s="3" t="s">
        <v>1281</v>
      </c>
      <c r="S377" s="3">
        <v>22</v>
      </c>
      <c r="T377" s="3" t="s">
        <v>19</v>
      </c>
      <c r="U377" s="3" t="s">
        <v>1282</v>
      </c>
      <c r="V377" s="3" t="s">
        <v>1283</v>
      </c>
      <c r="W377" s="3" t="s">
        <v>1213</v>
      </c>
      <c r="X377" s="3" t="s">
        <v>961</v>
      </c>
      <c r="Y377" s="3" t="s">
        <v>2051</v>
      </c>
      <c r="Z377" s="3" t="s">
        <v>2073</v>
      </c>
    </row>
    <row r="378" spans="1:26" ht="15" x14ac:dyDescent="0.3">
      <c r="A378" s="3">
        <v>59467</v>
      </c>
      <c r="B378" s="8">
        <v>59.950000760000002</v>
      </c>
      <c r="C378" s="3">
        <v>2</v>
      </c>
      <c r="D378" s="4">
        <v>45081.143217592595</v>
      </c>
      <c r="E378" s="4">
        <v>45081.143217592595</v>
      </c>
      <c r="F378" s="6">
        <f t="shared" si="35"/>
        <v>2023</v>
      </c>
      <c r="G378" s="4" t="str">
        <f t="shared" si="36"/>
        <v>Jun</v>
      </c>
      <c r="H378" s="4" t="str">
        <f t="shared" si="37"/>
        <v>Q2</v>
      </c>
      <c r="I378" s="6">
        <f t="shared" si="38"/>
        <v>0</v>
      </c>
      <c r="J378" s="3">
        <v>2</v>
      </c>
      <c r="K378" s="8">
        <v>59.950000760000002</v>
      </c>
      <c r="L378" s="8">
        <f t="shared" si="39"/>
        <v>29.975000380000001</v>
      </c>
      <c r="M378" s="8">
        <v>59.950000760000002</v>
      </c>
      <c r="N378" s="3" t="str">
        <f t="shared" ca="1" si="40"/>
        <v>CHURNED</v>
      </c>
      <c r="O378" s="14" t="str">
        <f t="shared" si="41"/>
        <v>Not Retained</v>
      </c>
      <c r="P378" s="3" t="s">
        <v>515</v>
      </c>
      <c r="Q378" s="3" t="s">
        <v>1284</v>
      </c>
      <c r="R378" s="3" t="s">
        <v>1285</v>
      </c>
      <c r="S378" s="3">
        <v>32</v>
      </c>
      <c r="T378" s="3" t="s">
        <v>11</v>
      </c>
      <c r="U378" s="3" t="s">
        <v>1286</v>
      </c>
      <c r="V378" s="3" t="s">
        <v>1287</v>
      </c>
      <c r="W378" s="3" t="s">
        <v>1213</v>
      </c>
      <c r="X378" s="3" t="s">
        <v>961</v>
      </c>
      <c r="Y378" s="3" t="s">
        <v>2052</v>
      </c>
      <c r="Z378" s="3" t="s">
        <v>2073</v>
      </c>
    </row>
    <row r="379" spans="1:26" ht="15" x14ac:dyDescent="0.3">
      <c r="A379" s="3">
        <v>59472</v>
      </c>
      <c r="B379" s="8">
        <v>55.990001679999999</v>
      </c>
      <c r="C379" s="3">
        <v>2</v>
      </c>
      <c r="D379" s="4">
        <v>44835.875254629631</v>
      </c>
      <c r="E379" s="4">
        <v>44835.875254629631</v>
      </c>
      <c r="F379" s="6">
        <f t="shared" si="35"/>
        <v>2022</v>
      </c>
      <c r="G379" s="4" t="str">
        <f t="shared" si="36"/>
        <v>Oct</v>
      </c>
      <c r="H379" s="4" t="str">
        <f t="shared" si="37"/>
        <v>Q4</v>
      </c>
      <c r="I379" s="6">
        <f t="shared" si="38"/>
        <v>0</v>
      </c>
      <c r="J379" s="3">
        <v>2</v>
      </c>
      <c r="K379" s="8">
        <v>55.990001679999999</v>
      </c>
      <c r="L379" s="8">
        <f t="shared" si="39"/>
        <v>27.995000839999999</v>
      </c>
      <c r="M379" s="8">
        <v>55.990001679999999</v>
      </c>
      <c r="N379" s="3" t="str">
        <f t="shared" ca="1" si="40"/>
        <v>CHURNED</v>
      </c>
      <c r="O379" s="14" t="str">
        <f t="shared" si="41"/>
        <v>Not Retained</v>
      </c>
      <c r="P379" s="3" t="s">
        <v>496</v>
      </c>
      <c r="Q379" s="3" t="s">
        <v>1288</v>
      </c>
      <c r="R379" s="3" t="s">
        <v>1289</v>
      </c>
      <c r="S379" s="3">
        <v>62</v>
      </c>
      <c r="T379" s="3" t="s">
        <v>19</v>
      </c>
      <c r="U379" s="3" t="s">
        <v>1290</v>
      </c>
      <c r="V379" s="3" t="s">
        <v>1287</v>
      </c>
      <c r="W379" s="3" t="s">
        <v>1213</v>
      </c>
      <c r="X379" s="3" t="s">
        <v>961</v>
      </c>
      <c r="Y379" s="3" t="s">
        <v>2050</v>
      </c>
      <c r="Z379" s="3" t="s">
        <v>2073</v>
      </c>
    </row>
    <row r="380" spans="1:26" ht="15" x14ac:dyDescent="0.3">
      <c r="A380" s="3">
        <v>59508</v>
      </c>
      <c r="B380" s="8">
        <v>25</v>
      </c>
      <c r="C380" s="3">
        <v>2</v>
      </c>
      <c r="D380" s="4">
        <v>44577.731435185182</v>
      </c>
      <c r="E380" s="4">
        <v>44577.731435185182</v>
      </c>
      <c r="F380" s="6">
        <f t="shared" si="35"/>
        <v>2022</v>
      </c>
      <c r="G380" s="4" t="str">
        <f t="shared" si="36"/>
        <v>Jan</v>
      </c>
      <c r="H380" s="4" t="str">
        <f t="shared" si="37"/>
        <v>Q1</v>
      </c>
      <c r="I380" s="6">
        <f t="shared" si="38"/>
        <v>0</v>
      </c>
      <c r="J380" s="3">
        <v>2</v>
      </c>
      <c r="K380" s="8">
        <v>25</v>
      </c>
      <c r="L380" s="8">
        <f t="shared" si="39"/>
        <v>12.5</v>
      </c>
      <c r="M380" s="8">
        <v>25</v>
      </c>
      <c r="N380" s="3" t="str">
        <f t="shared" ca="1" si="40"/>
        <v>CHURNED</v>
      </c>
      <c r="O380" s="14" t="str">
        <f t="shared" si="41"/>
        <v>Not Retained</v>
      </c>
      <c r="P380" s="3" t="s">
        <v>1291</v>
      </c>
      <c r="Q380" s="3" t="s">
        <v>516</v>
      </c>
      <c r="R380" s="3" t="s">
        <v>1292</v>
      </c>
      <c r="S380" s="3">
        <v>18</v>
      </c>
      <c r="T380" s="3" t="s">
        <v>19</v>
      </c>
      <c r="U380" s="3" t="s">
        <v>1293</v>
      </c>
      <c r="V380" s="3" t="s">
        <v>1287</v>
      </c>
      <c r="W380" s="3" t="s">
        <v>1213</v>
      </c>
      <c r="X380" s="3" t="s">
        <v>961</v>
      </c>
      <c r="Y380" s="3" t="s">
        <v>2048</v>
      </c>
      <c r="Z380" s="3" t="s">
        <v>2065</v>
      </c>
    </row>
    <row r="381" spans="1:26" ht="15" x14ac:dyDescent="0.3">
      <c r="A381" s="3">
        <v>59526</v>
      </c>
      <c r="B381" s="8">
        <v>64</v>
      </c>
      <c r="C381" s="3">
        <v>1</v>
      </c>
      <c r="D381" s="4">
        <v>45296.52851851852</v>
      </c>
      <c r="E381" s="4">
        <v>45296.52851851852</v>
      </c>
      <c r="F381" s="6">
        <f t="shared" si="35"/>
        <v>2024</v>
      </c>
      <c r="G381" s="4" t="str">
        <f t="shared" si="36"/>
        <v>Jan</v>
      </c>
      <c r="H381" s="4" t="str">
        <f t="shared" si="37"/>
        <v>Q1</v>
      </c>
      <c r="I381" s="6">
        <f t="shared" si="38"/>
        <v>0</v>
      </c>
      <c r="J381" s="3">
        <v>1</v>
      </c>
      <c r="K381" s="8">
        <v>64</v>
      </c>
      <c r="L381" s="8">
        <f t="shared" si="39"/>
        <v>64</v>
      </c>
      <c r="M381" s="8">
        <v>64</v>
      </c>
      <c r="N381" s="3" t="str">
        <f t="shared" ca="1" si="40"/>
        <v>CHURNED</v>
      </c>
      <c r="O381" s="14" t="str">
        <f t="shared" si="41"/>
        <v>Not Retained</v>
      </c>
      <c r="P381" s="3" t="s">
        <v>1166</v>
      </c>
      <c r="Q381" s="3" t="s">
        <v>254</v>
      </c>
      <c r="R381" s="3" t="s">
        <v>1294</v>
      </c>
      <c r="S381" s="3">
        <v>39</v>
      </c>
      <c r="T381" s="3" t="s">
        <v>11</v>
      </c>
      <c r="U381" s="3" t="s">
        <v>1295</v>
      </c>
      <c r="V381" s="3" t="s">
        <v>1287</v>
      </c>
      <c r="W381" s="3" t="s">
        <v>1213</v>
      </c>
      <c r="X381" s="3" t="s">
        <v>961</v>
      </c>
      <c r="Y381" s="3" t="s">
        <v>2048</v>
      </c>
      <c r="Z381" s="3" t="s">
        <v>2065</v>
      </c>
    </row>
    <row r="382" spans="1:26" ht="15" x14ac:dyDescent="0.3">
      <c r="A382" s="3">
        <v>59591</v>
      </c>
      <c r="B382" s="8">
        <v>52</v>
      </c>
      <c r="C382" s="3">
        <v>1</v>
      </c>
      <c r="D382" s="4">
        <v>44426.236273148148</v>
      </c>
      <c r="E382" s="4">
        <v>44426.236273148148</v>
      </c>
      <c r="F382" s="6">
        <f t="shared" si="35"/>
        <v>2021</v>
      </c>
      <c r="G382" s="4" t="str">
        <f t="shared" si="36"/>
        <v>Aug</v>
      </c>
      <c r="H382" s="4" t="str">
        <f t="shared" si="37"/>
        <v>Q3</v>
      </c>
      <c r="I382" s="6">
        <f t="shared" si="38"/>
        <v>0</v>
      </c>
      <c r="J382" s="3">
        <v>1</v>
      </c>
      <c r="K382" s="8">
        <v>52</v>
      </c>
      <c r="L382" s="8">
        <f t="shared" si="39"/>
        <v>52</v>
      </c>
      <c r="M382" s="8">
        <v>52</v>
      </c>
      <c r="N382" s="3" t="str">
        <f t="shared" ca="1" si="40"/>
        <v>CHURNED</v>
      </c>
      <c r="O382" s="14" t="str">
        <f t="shared" si="41"/>
        <v>Not Retained</v>
      </c>
      <c r="P382" s="3" t="s">
        <v>712</v>
      </c>
      <c r="Q382" s="3" t="s">
        <v>839</v>
      </c>
      <c r="R382" s="3" t="s">
        <v>1296</v>
      </c>
      <c r="S382" s="3">
        <v>60</v>
      </c>
      <c r="T382" s="3" t="s">
        <v>11</v>
      </c>
      <c r="U382" s="3" t="s">
        <v>1297</v>
      </c>
      <c r="V382" s="3" t="s">
        <v>1298</v>
      </c>
      <c r="W382" s="3" t="s">
        <v>1213</v>
      </c>
      <c r="X382" s="3" t="s">
        <v>961</v>
      </c>
      <c r="Y382" s="3" t="s">
        <v>2050</v>
      </c>
      <c r="Z382" s="3" t="s">
        <v>2065</v>
      </c>
    </row>
    <row r="383" spans="1:26" ht="15" x14ac:dyDescent="0.3">
      <c r="A383" s="3">
        <v>59636</v>
      </c>
      <c r="B383" s="8">
        <v>49.990001679999999</v>
      </c>
      <c r="C383" s="3">
        <v>1</v>
      </c>
      <c r="D383" s="4">
        <v>45180.988541666666</v>
      </c>
      <c r="E383" s="4">
        <v>45180.988541666666</v>
      </c>
      <c r="F383" s="6">
        <f t="shared" si="35"/>
        <v>2023</v>
      </c>
      <c r="G383" s="4" t="str">
        <f t="shared" si="36"/>
        <v>Sep</v>
      </c>
      <c r="H383" s="4" t="str">
        <f t="shared" si="37"/>
        <v>Q3</v>
      </c>
      <c r="I383" s="6">
        <f t="shared" si="38"/>
        <v>0</v>
      </c>
      <c r="J383" s="3">
        <v>1</v>
      </c>
      <c r="K383" s="8">
        <v>49.990001679999999</v>
      </c>
      <c r="L383" s="8">
        <f t="shared" si="39"/>
        <v>49.990001679999999</v>
      </c>
      <c r="M383" s="8">
        <v>49.990001679999999</v>
      </c>
      <c r="N383" s="3" t="str">
        <f t="shared" ca="1" si="40"/>
        <v>CHURNED</v>
      </c>
      <c r="O383" s="14" t="str">
        <f t="shared" si="41"/>
        <v>Not Retained</v>
      </c>
      <c r="P383" s="3" t="s">
        <v>1134</v>
      </c>
      <c r="Q383" s="3" t="s">
        <v>168</v>
      </c>
      <c r="R383" s="3" t="s">
        <v>1299</v>
      </c>
      <c r="S383" s="3">
        <v>55</v>
      </c>
      <c r="T383" s="3" t="s">
        <v>11</v>
      </c>
      <c r="U383" s="3" t="s">
        <v>1300</v>
      </c>
      <c r="V383" s="3" t="s">
        <v>1298</v>
      </c>
      <c r="W383" s="3" t="s">
        <v>1213</v>
      </c>
      <c r="X383" s="3" t="s">
        <v>961</v>
      </c>
      <c r="Y383" s="3" t="s">
        <v>2048</v>
      </c>
      <c r="Z383" s="3" t="s">
        <v>2065</v>
      </c>
    </row>
    <row r="384" spans="1:26" ht="15" x14ac:dyDescent="0.3">
      <c r="A384" s="3">
        <v>59643</v>
      </c>
      <c r="B384" s="8">
        <v>22</v>
      </c>
      <c r="C384" s="3">
        <v>1</v>
      </c>
      <c r="D384" s="4">
        <v>44243.17863425926</v>
      </c>
      <c r="E384" s="4">
        <v>44243.17863425926</v>
      </c>
      <c r="F384" s="6">
        <f t="shared" si="35"/>
        <v>2021</v>
      </c>
      <c r="G384" s="4" t="str">
        <f t="shared" si="36"/>
        <v>Feb</v>
      </c>
      <c r="H384" s="4" t="str">
        <f t="shared" si="37"/>
        <v>Q1</v>
      </c>
      <c r="I384" s="6">
        <f t="shared" si="38"/>
        <v>0</v>
      </c>
      <c r="J384" s="3">
        <v>1</v>
      </c>
      <c r="K384" s="8">
        <v>22</v>
      </c>
      <c r="L384" s="8">
        <f t="shared" si="39"/>
        <v>22</v>
      </c>
      <c r="M384" s="8">
        <v>22</v>
      </c>
      <c r="N384" s="3" t="str">
        <f t="shared" ca="1" si="40"/>
        <v>CHURNED</v>
      </c>
      <c r="O384" s="14" t="str">
        <f t="shared" si="41"/>
        <v>Not Retained</v>
      </c>
      <c r="P384" s="3" t="s">
        <v>1301</v>
      </c>
      <c r="Q384" s="3" t="s">
        <v>1302</v>
      </c>
      <c r="R384" s="3" t="s">
        <v>1303</v>
      </c>
      <c r="S384" s="3">
        <v>25</v>
      </c>
      <c r="T384" s="3" t="s">
        <v>19</v>
      </c>
      <c r="U384" s="3" t="s">
        <v>1304</v>
      </c>
      <c r="V384" s="3" t="s">
        <v>1298</v>
      </c>
      <c r="W384" s="3" t="s">
        <v>1213</v>
      </c>
      <c r="X384" s="3" t="s">
        <v>961</v>
      </c>
      <c r="Y384" s="3" t="s">
        <v>2052</v>
      </c>
      <c r="Z384" s="3" t="s">
        <v>2065</v>
      </c>
    </row>
    <row r="385" spans="1:26" ht="15" x14ac:dyDescent="0.3">
      <c r="A385" s="3">
        <v>59782</v>
      </c>
      <c r="B385" s="8">
        <v>18.899999619999999</v>
      </c>
      <c r="C385" s="3">
        <v>1</v>
      </c>
      <c r="D385" s="4">
        <v>44783.639178240737</v>
      </c>
      <c r="E385" s="4">
        <v>44783.639178240737</v>
      </c>
      <c r="F385" s="6">
        <f t="shared" si="35"/>
        <v>2022</v>
      </c>
      <c r="G385" s="4" t="str">
        <f t="shared" si="36"/>
        <v>Aug</v>
      </c>
      <c r="H385" s="4" t="str">
        <f t="shared" si="37"/>
        <v>Q3</v>
      </c>
      <c r="I385" s="6">
        <f t="shared" si="38"/>
        <v>0</v>
      </c>
      <c r="J385" s="3">
        <v>1</v>
      </c>
      <c r="K385" s="8">
        <v>18.899999619999999</v>
      </c>
      <c r="L385" s="8">
        <f t="shared" si="39"/>
        <v>18.899999619999999</v>
      </c>
      <c r="M385" s="8">
        <v>18.899999619999999</v>
      </c>
      <c r="N385" s="3" t="str">
        <f t="shared" ca="1" si="40"/>
        <v>CHURNED</v>
      </c>
      <c r="O385" s="14" t="str">
        <f t="shared" si="41"/>
        <v>Not Retained</v>
      </c>
      <c r="P385" s="3" t="s">
        <v>261</v>
      </c>
      <c r="Q385" s="3" t="s">
        <v>1305</v>
      </c>
      <c r="R385" s="3" t="s">
        <v>1306</v>
      </c>
      <c r="S385" s="3">
        <v>44</v>
      </c>
      <c r="T385" s="3" t="s">
        <v>19</v>
      </c>
      <c r="U385" s="3" t="s">
        <v>1307</v>
      </c>
      <c r="V385" s="3" t="s">
        <v>1298</v>
      </c>
      <c r="W385" s="3" t="s">
        <v>1213</v>
      </c>
      <c r="X385" s="3" t="s">
        <v>961</v>
      </c>
      <c r="Y385" s="3" t="s">
        <v>2049</v>
      </c>
      <c r="Z385" s="3" t="s">
        <v>2065</v>
      </c>
    </row>
    <row r="386" spans="1:26" ht="15" x14ac:dyDescent="0.3">
      <c r="A386" s="3">
        <v>59910</v>
      </c>
      <c r="B386" s="8">
        <v>31.049999239999998</v>
      </c>
      <c r="C386" s="3">
        <v>1</v>
      </c>
      <c r="D386" s="4">
        <v>45348.721238425926</v>
      </c>
      <c r="E386" s="4">
        <v>45348.721238425926</v>
      </c>
      <c r="F386" s="6">
        <f t="shared" si="35"/>
        <v>2024</v>
      </c>
      <c r="G386" s="4" t="str">
        <f t="shared" si="36"/>
        <v>Feb</v>
      </c>
      <c r="H386" s="4" t="str">
        <f t="shared" si="37"/>
        <v>Q1</v>
      </c>
      <c r="I386" s="6">
        <f t="shared" si="38"/>
        <v>0</v>
      </c>
      <c r="J386" s="3">
        <v>1</v>
      </c>
      <c r="K386" s="8">
        <v>31.049999239999998</v>
      </c>
      <c r="L386" s="8">
        <f t="shared" si="39"/>
        <v>31.049999239999998</v>
      </c>
      <c r="M386" s="8">
        <v>31.049999239999998</v>
      </c>
      <c r="N386" s="3" t="str">
        <f t="shared" ca="1" si="40"/>
        <v>CHURNED</v>
      </c>
      <c r="O386" s="14" t="str">
        <f t="shared" si="41"/>
        <v>Not Retained</v>
      </c>
      <c r="P386" s="3" t="s">
        <v>437</v>
      </c>
      <c r="Q386" s="3" t="s">
        <v>81</v>
      </c>
      <c r="R386" s="3" t="s">
        <v>1308</v>
      </c>
      <c r="S386" s="3">
        <v>15</v>
      </c>
      <c r="T386" s="3" t="s">
        <v>11</v>
      </c>
      <c r="U386" s="3" t="s">
        <v>1309</v>
      </c>
      <c r="V386" s="3" t="s">
        <v>1310</v>
      </c>
      <c r="W386" s="3" t="s">
        <v>1213</v>
      </c>
      <c r="X386" s="3" t="s">
        <v>961</v>
      </c>
      <c r="Y386" s="3" t="s">
        <v>2050</v>
      </c>
      <c r="Z386" s="3" t="s">
        <v>2065</v>
      </c>
    </row>
    <row r="387" spans="1:26" ht="15" x14ac:dyDescent="0.3">
      <c r="A387" s="3">
        <v>59995</v>
      </c>
      <c r="B387" s="8">
        <v>58.5</v>
      </c>
      <c r="C387" s="3">
        <v>1</v>
      </c>
      <c r="D387" s="4">
        <v>44251.058113425926</v>
      </c>
      <c r="E387" s="4">
        <v>44251.058113425926</v>
      </c>
      <c r="F387" s="6">
        <f t="shared" ref="F387:F450" si="42">YEAR(E387)</f>
        <v>2021</v>
      </c>
      <c r="G387" s="4" t="str">
        <f t="shared" ref="G387:G450" si="43">TEXT(E387,"MMM")</f>
        <v>Feb</v>
      </c>
      <c r="H387" s="4" t="str">
        <f t="shared" ref="H387:H450" si="44">"Q"&amp;ROUNDUP(MONTH(E387)/3,0)</f>
        <v>Q1</v>
      </c>
      <c r="I387" s="6">
        <f t="shared" ref="I387:I450" si="45">IF(D387&lt;&gt;E387,DATEDIF($D387,$E387,"d")+1,0)</f>
        <v>0</v>
      </c>
      <c r="J387" s="3">
        <v>1</v>
      </c>
      <c r="K387" s="8">
        <v>58.5</v>
      </c>
      <c r="L387" s="8">
        <f t="shared" ref="L387:L450" si="46">B387/C387</f>
        <v>58.5</v>
      </c>
      <c r="M387" s="8">
        <v>58.5</v>
      </c>
      <c r="N387" s="3" t="str">
        <f t="shared" ref="N387:N450" ca="1" si="47">IF($E387 &lt; TODAY() - 180, "CHURNED", "ACTIVE")</f>
        <v>CHURNED</v>
      </c>
      <c r="O387" s="14" t="str">
        <f t="shared" ref="O387:O450" si="48">IF(E387 &gt; D387, "Retained", "Not Retained")</f>
        <v>Not Retained</v>
      </c>
      <c r="P387" s="3" t="s">
        <v>546</v>
      </c>
      <c r="Q387" s="3" t="s">
        <v>22</v>
      </c>
      <c r="R387" s="3" t="s">
        <v>1311</v>
      </c>
      <c r="S387" s="3">
        <v>57</v>
      </c>
      <c r="T387" s="3" t="s">
        <v>11</v>
      </c>
      <c r="U387" s="3" t="s">
        <v>1312</v>
      </c>
      <c r="V387" s="3" t="s">
        <v>1310</v>
      </c>
      <c r="W387" s="3" t="s">
        <v>1213</v>
      </c>
      <c r="X387" s="3" t="s">
        <v>961</v>
      </c>
      <c r="Y387" s="3" t="s">
        <v>2048</v>
      </c>
      <c r="Z387" s="3" t="s">
        <v>2065</v>
      </c>
    </row>
    <row r="388" spans="1:26" ht="15" x14ac:dyDescent="0.3">
      <c r="A388" s="3">
        <v>60118</v>
      </c>
      <c r="B388" s="8">
        <v>34.979999540000001</v>
      </c>
      <c r="C388" s="3">
        <v>1</v>
      </c>
      <c r="D388" s="4">
        <v>44990.191099537034</v>
      </c>
      <c r="E388" s="4">
        <v>44990.191099537034</v>
      </c>
      <c r="F388" s="6">
        <f t="shared" si="42"/>
        <v>2023</v>
      </c>
      <c r="G388" s="4" t="str">
        <f t="shared" si="43"/>
        <v>Mar</v>
      </c>
      <c r="H388" s="4" t="str">
        <f t="shared" si="44"/>
        <v>Q1</v>
      </c>
      <c r="I388" s="6">
        <f t="shared" si="45"/>
        <v>0</v>
      </c>
      <c r="J388" s="3">
        <v>1</v>
      </c>
      <c r="K388" s="8">
        <v>34.979999540000001</v>
      </c>
      <c r="L388" s="8">
        <f t="shared" si="46"/>
        <v>34.979999540000001</v>
      </c>
      <c r="M388" s="8">
        <v>34.979999540000001</v>
      </c>
      <c r="N388" s="3" t="str">
        <f t="shared" ca="1" si="47"/>
        <v>CHURNED</v>
      </c>
      <c r="O388" s="14" t="str">
        <f t="shared" si="48"/>
        <v>Not Retained</v>
      </c>
      <c r="P388" s="3" t="s">
        <v>947</v>
      </c>
      <c r="Q388" s="3" t="s">
        <v>1313</v>
      </c>
      <c r="R388" s="3" t="s">
        <v>1314</v>
      </c>
      <c r="S388" s="3">
        <v>16</v>
      </c>
      <c r="T388" s="3" t="s">
        <v>19</v>
      </c>
      <c r="U388" s="3" t="s">
        <v>1315</v>
      </c>
      <c r="V388" s="3" t="s">
        <v>1310</v>
      </c>
      <c r="W388" s="3" t="s">
        <v>1213</v>
      </c>
      <c r="X388" s="3" t="s">
        <v>961</v>
      </c>
      <c r="Y388" s="3" t="s">
        <v>2051</v>
      </c>
      <c r="Z388" s="3" t="s">
        <v>2065</v>
      </c>
    </row>
    <row r="389" spans="1:26" ht="15" x14ac:dyDescent="0.3">
      <c r="A389" s="3">
        <v>60170</v>
      </c>
      <c r="B389" s="8">
        <v>52</v>
      </c>
      <c r="C389" s="3">
        <v>1</v>
      </c>
      <c r="D389" s="4">
        <v>45265.89162037037</v>
      </c>
      <c r="E389" s="4">
        <v>45265.89162037037</v>
      </c>
      <c r="F389" s="6">
        <f t="shared" si="42"/>
        <v>2023</v>
      </c>
      <c r="G389" s="4" t="str">
        <f t="shared" si="43"/>
        <v>Dec</v>
      </c>
      <c r="H389" s="4" t="str">
        <f t="shared" si="44"/>
        <v>Q4</v>
      </c>
      <c r="I389" s="6">
        <f t="shared" si="45"/>
        <v>0</v>
      </c>
      <c r="J389" s="3">
        <v>1</v>
      </c>
      <c r="K389" s="8">
        <v>52</v>
      </c>
      <c r="L389" s="8">
        <f t="shared" si="46"/>
        <v>52</v>
      </c>
      <c r="M389" s="8">
        <v>52</v>
      </c>
      <c r="N389" s="3" t="str">
        <f t="shared" ca="1" si="47"/>
        <v>CHURNED</v>
      </c>
      <c r="O389" s="14" t="str">
        <f t="shared" si="48"/>
        <v>Not Retained</v>
      </c>
      <c r="P389" s="3" t="s">
        <v>1316</v>
      </c>
      <c r="Q389" s="3" t="s">
        <v>1317</v>
      </c>
      <c r="R389" s="3" t="s">
        <v>1318</v>
      </c>
      <c r="S389" s="3">
        <v>15</v>
      </c>
      <c r="T389" s="3" t="s">
        <v>19</v>
      </c>
      <c r="U389" s="3" t="s">
        <v>1319</v>
      </c>
      <c r="V389" s="3" t="s">
        <v>1310</v>
      </c>
      <c r="W389" s="3" t="s">
        <v>1213</v>
      </c>
      <c r="X389" s="3" t="s">
        <v>961</v>
      </c>
      <c r="Y389" s="3" t="s">
        <v>2049</v>
      </c>
      <c r="Z389" s="3" t="s">
        <v>2065</v>
      </c>
    </row>
    <row r="390" spans="1:26" ht="15" x14ac:dyDescent="0.3">
      <c r="A390" s="3">
        <v>60463</v>
      </c>
      <c r="B390" s="8">
        <v>49.990001679999999</v>
      </c>
      <c r="C390" s="3">
        <v>1</v>
      </c>
      <c r="D390" s="4">
        <v>45094.633576388886</v>
      </c>
      <c r="E390" s="4">
        <v>45094.633576388886</v>
      </c>
      <c r="F390" s="6">
        <f t="shared" si="42"/>
        <v>2023</v>
      </c>
      <c r="G390" s="4" t="str">
        <f t="shared" si="43"/>
        <v>Jun</v>
      </c>
      <c r="H390" s="4" t="str">
        <f t="shared" si="44"/>
        <v>Q2</v>
      </c>
      <c r="I390" s="6">
        <f t="shared" si="45"/>
        <v>0</v>
      </c>
      <c r="J390" s="3">
        <v>1</v>
      </c>
      <c r="K390" s="8">
        <v>49.990001679999999</v>
      </c>
      <c r="L390" s="8">
        <f t="shared" si="46"/>
        <v>49.990001679999999</v>
      </c>
      <c r="M390" s="8">
        <v>49.990001679999999</v>
      </c>
      <c r="N390" s="3" t="str">
        <f t="shared" ca="1" si="47"/>
        <v>CHURNED</v>
      </c>
      <c r="O390" s="14" t="str">
        <f t="shared" si="48"/>
        <v>Not Retained</v>
      </c>
      <c r="P390" s="3" t="s">
        <v>1320</v>
      </c>
      <c r="Q390" s="3" t="s">
        <v>448</v>
      </c>
      <c r="R390" s="3" t="s">
        <v>1321</v>
      </c>
      <c r="S390" s="3">
        <v>32</v>
      </c>
      <c r="T390" s="3" t="s">
        <v>19</v>
      </c>
      <c r="U390" s="3" t="s">
        <v>1322</v>
      </c>
      <c r="V390" s="3" t="s">
        <v>1323</v>
      </c>
      <c r="W390" s="3" t="s">
        <v>1213</v>
      </c>
      <c r="X390" s="3" t="s">
        <v>961</v>
      </c>
      <c r="Y390" s="3" t="s">
        <v>2050</v>
      </c>
      <c r="Z390" s="3" t="s">
        <v>2065</v>
      </c>
    </row>
    <row r="391" spans="1:26" ht="15" x14ac:dyDescent="0.3">
      <c r="A391" s="3">
        <v>60480</v>
      </c>
      <c r="B391" s="8">
        <v>82</v>
      </c>
      <c r="C391" s="3">
        <v>1</v>
      </c>
      <c r="D391" s="4">
        <v>44782.717037037037</v>
      </c>
      <c r="E391" s="4">
        <v>44782.717037037037</v>
      </c>
      <c r="F391" s="6">
        <f t="shared" si="42"/>
        <v>2022</v>
      </c>
      <c r="G391" s="4" t="str">
        <f t="shared" si="43"/>
        <v>Aug</v>
      </c>
      <c r="H391" s="4" t="str">
        <f t="shared" si="44"/>
        <v>Q3</v>
      </c>
      <c r="I391" s="6">
        <f t="shared" si="45"/>
        <v>0</v>
      </c>
      <c r="J391" s="3">
        <v>1</v>
      </c>
      <c r="K391" s="8">
        <v>82</v>
      </c>
      <c r="L391" s="8">
        <f t="shared" si="46"/>
        <v>82</v>
      </c>
      <c r="M391" s="8">
        <v>82</v>
      </c>
      <c r="N391" s="3" t="str">
        <f t="shared" ca="1" si="47"/>
        <v>CHURNED</v>
      </c>
      <c r="O391" s="14" t="str">
        <f t="shared" si="48"/>
        <v>Not Retained</v>
      </c>
      <c r="P391" s="3" t="s">
        <v>131</v>
      </c>
      <c r="Q391" s="3" t="s">
        <v>1247</v>
      </c>
      <c r="R391" s="3" t="s">
        <v>1324</v>
      </c>
      <c r="S391" s="3">
        <v>31</v>
      </c>
      <c r="T391" s="3" t="s">
        <v>11</v>
      </c>
      <c r="U391" s="3" t="s">
        <v>1325</v>
      </c>
      <c r="V391" s="3" t="s">
        <v>1323</v>
      </c>
      <c r="W391" s="3" t="s">
        <v>1213</v>
      </c>
      <c r="X391" s="3" t="s">
        <v>961</v>
      </c>
      <c r="Y391" s="3" t="s">
        <v>2050</v>
      </c>
      <c r="Z391" s="3" t="s">
        <v>2065</v>
      </c>
    </row>
    <row r="392" spans="1:26" ht="15" x14ac:dyDescent="0.3">
      <c r="A392" s="3">
        <v>60573</v>
      </c>
      <c r="B392" s="8">
        <v>22</v>
      </c>
      <c r="C392" s="3">
        <v>1</v>
      </c>
      <c r="D392" s="4">
        <v>44873.407210648147</v>
      </c>
      <c r="E392" s="4">
        <v>44873.407210648147</v>
      </c>
      <c r="F392" s="6">
        <f t="shared" si="42"/>
        <v>2022</v>
      </c>
      <c r="G392" s="4" t="str">
        <f t="shared" si="43"/>
        <v>Nov</v>
      </c>
      <c r="H392" s="4" t="str">
        <f t="shared" si="44"/>
        <v>Q4</v>
      </c>
      <c r="I392" s="6">
        <f t="shared" si="45"/>
        <v>0</v>
      </c>
      <c r="J392" s="3">
        <v>1</v>
      </c>
      <c r="K392" s="8">
        <v>22</v>
      </c>
      <c r="L392" s="8">
        <f t="shared" si="46"/>
        <v>22</v>
      </c>
      <c r="M392" s="8">
        <v>22</v>
      </c>
      <c r="N392" s="3" t="str">
        <f t="shared" ca="1" si="47"/>
        <v>CHURNED</v>
      </c>
      <c r="O392" s="14" t="str">
        <f t="shared" si="48"/>
        <v>Not Retained</v>
      </c>
      <c r="P392" s="3" t="s">
        <v>1326</v>
      </c>
      <c r="Q392" s="3" t="s">
        <v>145</v>
      </c>
      <c r="R392" s="3" t="s">
        <v>1327</v>
      </c>
      <c r="S392" s="3">
        <v>58</v>
      </c>
      <c r="T392" s="3" t="s">
        <v>11</v>
      </c>
      <c r="U392" s="3" t="s">
        <v>1328</v>
      </c>
      <c r="V392" s="3" t="s">
        <v>1329</v>
      </c>
      <c r="W392" s="3" t="s">
        <v>1213</v>
      </c>
      <c r="X392" s="3" t="s">
        <v>961</v>
      </c>
      <c r="Y392" s="3" t="s">
        <v>2051</v>
      </c>
      <c r="Z392" s="3" t="s">
        <v>2065</v>
      </c>
    </row>
    <row r="393" spans="1:26" ht="15" x14ac:dyDescent="0.3">
      <c r="A393" s="3">
        <v>60622</v>
      </c>
      <c r="B393" s="8">
        <v>64.989997860000003</v>
      </c>
      <c r="C393" s="3">
        <v>3</v>
      </c>
      <c r="D393" s="4">
        <v>45084.408576388887</v>
      </c>
      <c r="E393" s="4">
        <v>45084.408576388887</v>
      </c>
      <c r="F393" s="6">
        <f t="shared" si="42"/>
        <v>2023</v>
      </c>
      <c r="G393" s="4" t="str">
        <f t="shared" si="43"/>
        <v>Jun</v>
      </c>
      <c r="H393" s="4" t="str">
        <f t="shared" si="44"/>
        <v>Q2</v>
      </c>
      <c r="I393" s="6">
        <f t="shared" si="45"/>
        <v>0</v>
      </c>
      <c r="J393" s="3">
        <v>3</v>
      </c>
      <c r="K393" s="8">
        <v>64.989997860000003</v>
      </c>
      <c r="L393" s="8">
        <f t="shared" si="46"/>
        <v>21.663332620000002</v>
      </c>
      <c r="M393" s="8">
        <v>64.989997860000003</v>
      </c>
      <c r="N393" s="3" t="str">
        <f t="shared" ca="1" si="47"/>
        <v>CHURNED</v>
      </c>
      <c r="O393" s="14" t="str">
        <f t="shared" si="48"/>
        <v>Not Retained</v>
      </c>
      <c r="P393" s="3" t="s">
        <v>444</v>
      </c>
      <c r="Q393" s="3" t="s">
        <v>112</v>
      </c>
      <c r="R393" s="3" t="s">
        <v>1330</v>
      </c>
      <c r="S393" s="3">
        <v>63</v>
      </c>
      <c r="T393" s="3" t="s">
        <v>11</v>
      </c>
      <c r="U393" s="3" t="s">
        <v>1331</v>
      </c>
      <c r="V393" s="3" t="s">
        <v>1329</v>
      </c>
      <c r="W393" s="3" t="s">
        <v>1213</v>
      </c>
      <c r="X393" s="3" t="s">
        <v>961</v>
      </c>
      <c r="Y393" s="3" t="s">
        <v>2049</v>
      </c>
      <c r="Z393" s="3" t="s">
        <v>2065</v>
      </c>
    </row>
    <row r="394" spans="1:26" ht="15" x14ac:dyDescent="0.3">
      <c r="A394" s="3">
        <v>60671</v>
      </c>
      <c r="B394" s="8">
        <v>36.990001679999999</v>
      </c>
      <c r="C394" s="3">
        <v>3</v>
      </c>
      <c r="D394" s="4">
        <v>44671.322916666664</v>
      </c>
      <c r="E394" s="4">
        <v>44671.322916666664</v>
      </c>
      <c r="F394" s="6">
        <f t="shared" si="42"/>
        <v>2022</v>
      </c>
      <c r="G394" s="4" t="str">
        <f t="shared" si="43"/>
        <v>Apr</v>
      </c>
      <c r="H394" s="4" t="str">
        <f t="shared" si="44"/>
        <v>Q2</v>
      </c>
      <c r="I394" s="6">
        <f t="shared" si="45"/>
        <v>0</v>
      </c>
      <c r="J394" s="3">
        <v>3</v>
      </c>
      <c r="K394" s="8">
        <v>36.990001679999999</v>
      </c>
      <c r="L394" s="8">
        <f t="shared" si="46"/>
        <v>12.33000056</v>
      </c>
      <c r="M394" s="8">
        <v>36.990001679999999</v>
      </c>
      <c r="N394" s="3" t="str">
        <f t="shared" ca="1" si="47"/>
        <v>CHURNED</v>
      </c>
      <c r="O394" s="14" t="str">
        <f t="shared" si="48"/>
        <v>Not Retained</v>
      </c>
      <c r="P394" s="3" t="s">
        <v>1332</v>
      </c>
      <c r="Q394" s="3" t="s">
        <v>1333</v>
      </c>
      <c r="R394" s="3" t="s">
        <v>1334</v>
      </c>
      <c r="S394" s="3">
        <v>42</v>
      </c>
      <c r="T394" s="3" t="s">
        <v>11</v>
      </c>
      <c r="U394" s="3" t="s">
        <v>1335</v>
      </c>
      <c r="V394" s="3" t="s">
        <v>1329</v>
      </c>
      <c r="W394" s="3" t="s">
        <v>1213</v>
      </c>
      <c r="X394" s="3" t="s">
        <v>961</v>
      </c>
      <c r="Y394" s="3" t="s">
        <v>2052</v>
      </c>
      <c r="Z394" s="3" t="s">
        <v>2065</v>
      </c>
    </row>
    <row r="395" spans="1:26" ht="15" x14ac:dyDescent="0.3">
      <c r="A395" s="3">
        <v>60700</v>
      </c>
      <c r="B395" s="8">
        <v>35</v>
      </c>
      <c r="C395" s="3">
        <v>3</v>
      </c>
      <c r="D395" s="4">
        <v>45258.981030092589</v>
      </c>
      <c r="E395" s="4">
        <v>45258.981030092589</v>
      </c>
      <c r="F395" s="6">
        <f t="shared" si="42"/>
        <v>2023</v>
      </c>
      <c r="G395" s="4" t="str">
        <f t="shared" si="43"/>
        <v>Nov</v>
      </c>
      <c r="H395" s="4" t="str">
        <f t="shared" si="44"/>
        <v>Q4</v>
      </c>
      <c r="I395" s="6">
        <f t="shared" si="45"/>
        <v>0</v>
      </c>
      <c r="J395" s="3">
        <v>3</v>
      </c>
      <c r="K395" s="8">
        <v>35</v>
      </c>
      <c r="L395" s="8">
        <f t="shared" si="46"/>
        <v>11.666666666666666</v>
      </c>
      <c r="M395" s="8">
        <v>35</v>
      </c>
      <c r="N395" s="3" t="str">
        <f t="shared" ca="1" si="47"/>
        <v>CHURNED</v>
      </c>
      <c r="O395" s="14" t="str">
        <f t="shared" si="48"/>
        <v>Not Retained</v>
      </c>
      <c r="P395" s="3" t="s">
        <v>350</v>
      </c>
      <c r="Q395" s="3" t="s">
        <v>1336</v>
      </c>
      <c r="R395" s="3" t="s">
        <v>1337</v>
      </c>
      <c r="S395" s="3">
        <v>16</v>
      </c>
      <c r="T395" s="3" t="s">
        <v>11</v>
      </c>
      <c r="U395" s="3" t="s">
        <v>1338</v>
      </c>
      <c r="V395" s="3" t="s">
        <v>1339</v>
      </c>
      <c r="W395" s="3" t="s">
        <v>1213</v>
      </c>
      <c r="X395" s="3" t="s">
        <v>961</v>
      </c>
      <c r="Y395" s="3" t="s">
        <v>2051</v>
      </c>
      <c r="Z395" s="3" t="s">
        <v>2065</v>
      </c>
    </row>
    <row r="396" spans="1:26" ht="15" x14ac:dyDescent="0.3">
      <c r="A396" s="3">
        <v>60837</v>
      </c>
      <c r="B396" s="8">
        <v>8</v>
      </c>
      <c r="C396" s="3">
        <v>3</v>
      </c>
      <c r="D396" s="4">
        <v>44740.268495370372</v>
      </c>
      <c r="E396" s="4">
        <v>44740.268495370372</v>
      </c>
      <c r="F396" s="6">
        <f t="shared" si="42"/>
        <v>2022</v>
      </c>
      <c r="G396" s="4" t="str">
        <f t="shared" si="43"/>
        <v>Jun</v>
      </c>
      <c r="H396" s="4" t="str">
        <f t="shared" si="44"/>
        <v>Q2</v>
      </c>
      <c r="I396" s="6">
        <f t="shared" si="45"/>
        <v>0</v>
      </c>
      <c r="J396" s="3">
        <v>3</v>
      </c>
      <c r="K396" s="8">
        <v>8</v>
      </c>
      <c r="L396" s="8">
        <f t="shared" si="46"/>
        <v>2.6666666666666665</v>
      </c>
      <c r="M396" s="8">
        <v>8</v>
      </c>
      <c r="N396" s="3" t="str">
        <f t="shared" ca="1" si="47"/>
        <v>CHURNED</v>
      </c>
      <c r="O396" s="14" t="str">
        <f t="shared" si="48"/>
        <v>Not Retained</v>
      </c>
      <c r="P396" s="3" t="s">
        <v>586</v>
      </c>
      <c r="Q396" s="3" t="s">
        <v>1340</v>
      </c>
      <c r="R396" s="3" t="s">
        <v>1341</v>
      </c>
      <c r="S396" s="3">
        <v>65</v>
      </c>
      <c r="T396" s="3" t="s">
        <v>11</v>
      </c>
      <c r="U396" s="3" t="s">
        <v>1342</v>
      </c>
      <c r="V396" s="3" t="s">
        <v>1343</v>
      </c>
      <c r="W396" s="3" t="s">
        <v>1213</v>
      </c>
      <c r="X396" s="3" t="s">
        <v>961</v>
      </c>
      <c r="Y396" s="3" t="s">
        <v>2049</v>
      </c>
      <c r="Z396" s="3" t="s">
        <v>2065</v>
      </c>
    </row>
    <row r="397" spans="1:26" ht="15" x14ac:dyDescent="0.3">
      <c r="A397" s="3">
        <v>60842</v>
      </c>
      <c r="B397" s="8">
        <v>135.4499969</v>
      </c>
      <c r="C397" s="3">
        <v>3</v>
      </c>
      <c r="D397" s="4">
        <v>44659.212025462963</v>
      </c>
      <c r="E397" s="4">
        <v>44659.212025462963</v>
      </c>
      <c r="F397" s="6">
        <f t="shared" si="42"/>
        <v>2022</v>
      </c>
      <c r="G397" s="4" t="str">
        <f t="shared" si="43"/>
        <v>Apr</v>
      </c>
      <c r="H397" s="4" t="str">
        <f t="shared" si="44"/>
        <v>Q2</v>
      </c>
      <c r="I397" s="6">
        <f t="shared" si="45"/>
        <v>0</v>
      </c>
      <c r="J397" s="3">
        <v>3</v>
      </c>
      <c r="K397" s="8">
        <v>135.4499969</v>
      </c>
      <c r="L397" s="8">
        <f t="shared" si="46"/>
        <v>45.149998966666665</v>
      </c>
      <c r="M397" s="8">
        <v>135.4499969</v>
      </c>
      <c r="N397" s="3" t="str">
        <f t="shared" ca="1" si="47"/>
        <v>CHURNED</v>
      </c>
      <c r="O397" s="14" t="str">
        <f t="shared" si="48"/>
        <v>Not Retained</v>
      </c>
      <c r="P397" s="3" t="s">
        <v>171</v>
      </c>
      <c r="Q397" s="3" t="s">
        <v>247</v>
      </c>
      <c r="R397" s="3" t="s">
        <v>1344</v>
      </c>
      <c r="S397" s="3">
        <v>40</v>
      </c>
      <c r="T397" s="3" t="s">
        <v>11</v>
      </c>
      <c r="U397" s="3" t="s">
        <v>1345</v>
      </c>
      <c r="V397" s="3" t="s">
        <v>1343</v>
      </c>
      <c r="W397" s="3" t="s">
        <v>1213</v>
      </c>
      <c r="X397" s="3" t="s">
        <v>961</v>
      </c>
      <c r="Y397" s="3" t="s">
        <v>2050</v>
      </c>
      <c r="Z397" s="3" t="s">
        <v>2065</v>
      </c>
    </row>
    <row r="398" spans="1:26" ht="15" x14ac:dyDescent="0.3">
      <c r="A398" s="3">
        <v>60930</v>
      </c>
      <c r="B398" s="8">
        <v>76.489997860000003</v>
      </c>
      <c r="C398" s="3">
        <v>3</v>
      </c>
      <c r="D398" s="4">
        <v>44823.960949074077</v>
      </c>
      <c r="E398" s="4">
        <v>44823.960949074077</v>
      </c>
      <c r="F398" s="6">
        <f t="shared" si="42"/>
        <v>2022</v>
      </c>
      <c r="G398" s="4" t="str">
        <f t="shared" si="43"/>
        <v>Sep</v>
      </c>
      <c r="H398" s="4" t="str">
        <f t="shared" si="44"/>
        <v>Q3</v>
      </c>
      <c r="I398" s="6">
        <f t="shared" si="45"/>
        <v>0</v>
      </c>
      <c r="J398" s="3">
        <v>3</v>
      </c>
      <c r="K398" s="8">
        <v>76.489997860000003</v>
      </c>
      <c r="L398" s="8">
        <f t="shared" si="46"/>
        <v>25.496665953333334</v>
      </c>
      <c r="M398" s="8">
        <v>76.489997860000003</v>
      </c>
      <c r="N398" s="3" t="str">
        <f t="shared" ca="1" si="47"/>
        <v>CHURNED</v>
      </c>
      <c r="O398" s="14" t="str">
        <f t="shared" si="48"/>
        <v>Not Retained</v>
      </c>
      <c r="P398" s="3" t="s">
        <v>586</v>
      </c>
      <c r="Q398" s="3" t="s">
        <v>1346</v>
      </c>
      <c r="R398" s="3" t="s">
        <v>1347</v>
      </c>
      <c r="S398" s="3">
        <v>47</v>
      </c>
      <c r="T398" s="3" t="s">
        <v>11</v>
      </c>
      <c r="U398" s="3" t="s">
        <v>1348</v>
      </c>
      <c r="V398" s="3" t="s">
        <v>1343</v>
      </c>
      <c r="W398" s="3" t="s">
        <v>1213</v>
      </c>
      <c r="X398" s="3" t="s">
        <v>961</v>
      </c>
      <c r="Y398" s="3" t="s">
        <v>2048</v>
      </c>
      <c r="Z398" s="3" t="s">
        <v>2065</v>
      </c>
    </row>
    <row r="399" spans="1:26" ht="15" x14ac:dyDescent="0.3">
      <c r="A399" s="3">
        <v>61335</v>
      </c>
      <c r="B399" s="8">
        <v>44.990001679999999</v>
      </c>
      <c r="C399" s="3">
        <v>3</v>
      </c>
      <c r="D399" s="4">
        <v>45330.982222222221</v>
      </c>
      <c r="E399" s="4">
        <v>45330.982222222221</v>
      </c>
      <c r="F399" s="6">
        <f t="shared" si="42"/>
        <v>2024</v>
      </c>
      <c r="G399" s="4" t="str">
        <f t="shared" si="43"/>
        <v>Feb</v>
      </c>
      <c r="H399" s="4" t="str">
        <f t="shared" si="44"/>
        <v>Q1</v>
      </c>
      <c r="I399" s="6">
        <f t="shared" si="45"/>
        <v>0</v>
      </c>
      <c r="J399" s="3">
        <v>3</v>
      </c>
      <c r="K399" s="8">
        <v>44.990001679999999</v>
      </c>
      <c r="L399" s="8">
        <f t="shared" si="46"/>
        <v>14.996667226666666</v>
      </c>
      <c r="M399" s="8">
        <v>44.990001679999999</v>
      </c>
      <c r="N399" s="3" t="str">
        <f t="shared" ca="1" si="47"/>
        <v>CHURNED</v>
      </c>
      <c r="O399" s="14" t="str">
        <f t="shared" si="48"/>
        <v>Not Retained</v>
      </c>
      <c r="P399" s="3" t="s">
        <v>370</v>
      </c>
      <c r="Q399" s="3" t="s">
        <v>197</v>
      </c>
      <c r="R399" s="3" t="s">
        <v>1349</v>
      </c>
      <c r="S399" s="3">
        <v>29</v>
      </c>
      <c r="T399" s="3" t="s">
        <v>19</v>
      </c>
      <c r="U399" s="3" t="s">
        <v>1350</v>
      </c>
      <c r="V399" s="3" t="s">
        <v>1343</v>
      </c>
      <c r="W399" s="3" t="s">
        <v>1213</v>
      </c>
      <c r="X399" s="3" t="s">
        <v>961</v>
      </c>
      <c r="Y399" s="3" t="s">
        <v>2052</v>
      </c>
      <c r="Z399" s="3" t="s">
        <v>2065</v>
      </c>
    </row>
    <row r="400" spans="1:26" ht="15" x14ac:dyDescent="0.3">
      <c r="A400" s="3">
        <v>61449</v>
      </c>
      <c r="B400" s="8">
        <v>29.989999770000001</v>
      </c>
      <c r="C400" s="3">
        <v>3</v>
      </c>
      <c r="D400" s="4">
        <v>45055.222777777781</v>
      </c>
      <c r="E400" s="4">
        <v>45055.222777777781</v>
      </c>
      <c r="F400" s="6">
        <f t="shared" si="42"/>
        <v>2023</v>
      </c>
      <c r="G400" s="4" t="str">
        <f t="shared" si="43"/>
        <v>May</v>
      </c>
      <c r="H400" s="4" t="str">
        <f t="shared" si="44"/>
        <v>Q2</v>
      </c>
      <c r="I400" s="6">
        <f t="shared" si="45"/>
        <v>0</v>
      </c>
      <c r="J400" s="3">
        <v>3</v>
      </c>
      <c r="K400" s="8">
        <v>29.989999770000001</v>
      </c>
      <c r="L400" s="8">
        <f t="shared" si="46"/>
        <v>9.9966665900000002</v>
      </c>
      <c r="M400" s="8">
        <v>29.989999770000001</v>
      </c>
      <c r="N400" s="3" t="str">
        <f t="shared" ca="1" si="47"/>
        <v>CHURNED</v>
      </c>
      <c r="O400" s="14" t="str">
        <f t="shared" si="48"/>
        <v>Not Retained</v>
      </c>
      <c r="P400" s="3" t="s">
        <v>731</v>
      </c>
      <c r="Q400" s="3" t="s">
        <v>88</v>
      </c>
      <c r="R400" s="3" t="s">
        <v>1351</v>
      </c>
      <c r="S400" s="3">
        <v>15</v>
      </c>
      <c r="T400" s="3" t="s">
        <v>19</v>
      </c>
      <c r="U400" s="3" t="s">
        <v>1352</v>
      </c>
      <c r="V400" s="3" t="s">
        <v>1353</v>
      </c>
      <c r="W400" s="3" t="s">
        <v>1213</v>
      </c>
      <c r="X400" s="3" t="s">
        <v>961</v>
      </c>
      <c r="Y400" s="3" t="s">
        <v>2049</v>
      </c>
      <c r="Z400" s="3" t="s">
        <v>2065</v>
      </c>
    </row>
    <row r="401" spans="1:26" ht="15" x14ac:dyDescent="0.3">
      <c r="A401" s="3">
        <v>61947</v>
      </c>
      <c r="B401" s="8">
        <v>21.989999770000001</v>
      </c>
      <c r="C401" s="3">
        <v>3</v>
      </c>
      <c r="D401" s="4">
        <v>45512.002939814818</v>
      </c>
      <c r="E401" s="4">
        <v>45512.002939814818</v>
      </c>
      <c r="F401" s="6">
        <f t="shared" si="42"/>
        <v>2024</v>
      </c>
      <c r="G401" s="4" t="str">
        <f t="shared" si="43"/>
        <v>Aug</v>
      </c>
      <c r="H401" s="4" t="str">
        <f t="shared" si="44"/>
        <v>Q3</v>
      </c>
      <c r="I401" s="6">
        <f t="shared" si="45"/>
        <v>0</v>
      </c>
      <c r="J401" s="3">
        <v>3</v>
      </c>
      <c r="K401" s="8">
        <v>21.989999770000001</v>
      </c>
      <c r="L401" s="8">
        <f t="shared" si="46"/>
        <v>7.3299999233333333</v>
      </c>
      <c r="M401" s="8">
        <v>21.989999770000001</v>
      </c>
      <c r="N401" s="3" t="str">
        <f t="shared" ca="1" si="47"/>
        <v>ACTIVE</v>
      </c>
      <c r="O401" s="14" t="str">
        <f t="shared" si="48"/>
        <v>Not Retained</v>
      </c>
      <c r="P401" s="3" t="s">
        <v>1354</v>
      </c>
      <c r="Q401" s="3" t="s">
        <v>1355</v>
      </c>
      <c r="R401" s="3" t="s">
        <v>1356</v>
      </c>
      <c r="S401" s="3">
        <v>32</v>
      </c>
      <c r="T401" s="3" t="s">
        <v>19</v>
      </c>
      <c r="U401" s="3" t="s">
        <v>1357</v>
      </c>
      <c r="V401" s="3" t="s">
        <v>1358</v>
      </c>
      <c r="W401" s="3" t="s">
        <v>1213</v>
      </c>
      <c r="X401" s="3" t="s">
        <v>961</v>
      </c>
      <c r="Y401" s="3" t="s">
        <v>2052</v>
      </c>
      <c r="Z401" s="3" t="s">
        <v>2065</v>
      </c>
    </row>
    <row r="402" spans="1:26" ht="15" x14ac:dyDescent="0.3">
      <c r="A402" s="3">
        <v>62036</v>
      </c>
      <c r="B402" s="8">
        <v>19.989999770000001</v>
      </c>
      <c r="C402" s="3">
        <v>3</v>
      </c>
      <c r="D402" s="4">
        <v>44945.4921875</v>
      </c>
      <c r="E402" s="4">
        <v>44945.4921875</v>
      </c>
      <c r="F402" s="6">
        <f t="shared" si="42"/>
        <v>2023</v>
      </c>
      <c r="G402" s="4" t="str">
        <f t="shared" si="43"/>
        <v>Jan</v>
      </c>
      <c r="H402" s="4" t="str">
        <f t="shared" si="44"/>
        <v>Q1</v>
      </c>
      <c r="I402" s="6">
        <f t="shared" si="45"/>
        <v>0</v>
      </c>
      <c r="J402" s="3">
        <v>3</v>
      </c>
      <c r="K402" s="8">
        <v>19.989999770000001</v>
      </c>
      <c r="L402" s="8">
        <f t="shared" si="46"/>
        <v>6.6633332566666672</v>
      </c>
      <c r="M402" s="8">
        <v>19.989999770000001</v>
      </c>
      <c r="N402" s="3" t="str">
        <f t="shared" ca="1" si="47"/>
        <v>CHURNED</v>
      </c>
      <c r="O402" s="14" t="str">
        <f t="shared" si="48"/>
        <v>Not Retained</v>
      </c>
      <c r="P402" s="3" t="s">
        <v>313</v>
      </c>
      <c r="Q402" s="3" t="s">
        <v>1359</v>
      </c>
      <c r="R402" s="3" t="s">
        <v>1360</v>
      </c>
      <c r="S402" s="3">
        <v>34</v>
      </c>
      <c r="T402" s="3" t="s">
        <v>19</v>
      </c>
      <c r="U402" s="3" t="s">
        <v>1361</v>
      </c>
      <c r="V402" s="3" t="s">
        <v>1362</v>
      </c>
      <c r="W402" s="3" t="s">
        <v>1213</v>
      </c>
      <c r="X402" s="3" t="s">
        <v>961</v>
      </c>
      <c r="Y402" s="3" t="s">
        <v>2049</v>
      </c>
      <c r="Z402" s="3" t="s">
        <v>2065</v>
      </c>
    </row>
    <row r="403" spans="1:26" ht="15" x14ac:dyDescent="0.3">
      <c r="A403" s="3">
        <v>62263</v>
      </c>
      <c r="B403" s="8">
        <v>34.979999540000001</v>
      </c>
      <c r="C403" s="3">
        <v>3</v>
      </c>
      <c r="D403" s="4">
        <v>44518.395127314812</v>
      </c>
      <c r="E403" s="4">
        <v>44518.395127314812</v>
      </c>
      <c r="F403" s="6">
        <f t="shared" si="42"/>
        <v>2021</v>
      </c>
      <c r="G403" s="4" t="str">
        <f t="shared" si="43"/>
        <v>Nov</v>
      </c>
      <c r="H403" s="4" t="str">
        <f t="shared" si="44"/>
        <v>Q4</v>
      </c>
      <c r="I403" s="6">
        <f t="shared" si="45"/>
        <v>0</v>
      </c>
      <c r="J403" s="3">
        <v>3</v>
      </c>
      <c r="K403" s="8">
        <v>34.979999540000001</v>
      </c>
      <c r="L403" s="8">
        <f t="shared" si="46"/>
        <v>11.659999846666667</v>
      </c>
      <c r="M403" s="8">
        <v>34.979999540000001</v>
      </c>
      <c r="N403" s="3" t="str">
        <f t="shared" ca="1" si="47"/>
        <v>CHURNED</v>
      </c>
      <c r="O403" s="14" t="str">
        <f t="shared" si="48"/>
        <v>Not Retained</v>
      </c>
      <c r="P403" s="3" t="s">
        <v>774</v>
      </c>
      <c r="Q403" s="3" t="s">
        <v>1363</v>
      </c>
      <c r="R403" s="3" t="s">
        <v>1364</v>
      </c>
      <c r="S403" s="3">
        <v>45</v>
      </c>
      <c r="T403" s="3" t="s">
        <v>11</v>
      </c>
      <c r="U403" s="3" t="s">
        <v>1365</v>
      </c>
      <c r="V403" s="3" t="s">
        <v>1366</v>
      </c>
      <c r="W403" s="3" t="s">
        <v>1213</v>
      </c>
      <c r="X403" s="3" t="s">
        <v>961</v>
      </c>
      <c r="Y403" s="3" t="s">
        <v>2048</v>
      </c>
      <c r="Z403" s="3" t="s">
        <v>2065</v>
      </c>
    </row>
    <row r="404" spans="1:26" ht="15" x14ac:dyDescent="0.3">
      <c r="A404" s="3">
        <v>62300</v>
      </c>
      <c r="B404" s="8">
        <v>26.989999770000001</v>
      </c>
      <c r="C404" s="3">
        <v>3</v>
      </c>
      <c r="D404" s="4">
        <v>45542.093865740739</v>
      </c>
      <c r="E404" s="4">
        <v>45542.093865740739</v>
      </c>
      <c r="F404" s="6">
        <f t="shared" si="42"/>
        <v>2024</v>
      </c>
      <c r="G404" s="4" t="str">
        <f t="shared" si="43"/>
        <v>Sep</v>
      </c>
      <c r="H404" s="4" t="str">
        <f t="shared" si="44"/>
        <v>Q3</v>
      </c>
      <c r="I404" s="6">
        <f t="shared" si="45"/>
        <v>0</v>
      </c>
      <c r="J404" s="3">
        <v>3</v>
      </c>
      <c r="K404" s="8">
        <v>26.989999770000001</v>
      </c>
      <c r="L404" s="8">
        <f t="shared" si="46"/>
        <v>8.9966665900000002</v>
      </c>
      <c r="M404" s="8">
        <v>26.989999770000001</v>
      </c>
      <c r="N404" s="3" t="str">
        <f t="shared" ca="1" si="47"/>
        <v>ACTIVE</v>
      </c>
      <c r="O404" s="14" t="str">
        <f t="shared" si="48"/>
        <v>Not Retained</v>
      </c>
      <c r="P404" s="3" t="s">
        <v>681</v>
      </c>
      <c r="Q404" s="3" t="s">
        <v>112</v>
      </c>
      <c r="R404" s="3" t="s">
        <v>1367</v>
      </c>
      <c r="S404" s="3">
        <v>54</v>
      </c>
      <c r="T404" s="3" t="s">
        <v>19</v>
      </c>
      <c r="U404" s="3" t="s">
        <v>1368</v>
      </c>
      <c r="V404" s="3" t="s">
        <v>1366</v>
      </c>
      <c r="W404" s="3" t="s">
        <v>1213</v>
      </c>
      <c r="X404" s="3" t="s">
        <v>961</v>
      </c>
      <c r="Y404" s="3" t="s">
        <v>2050</v>
      </c>
      <c r="Z404" s="3" t="s">
        <v>2065</v>
      </c>
    </row>
    <row r="405" spans="1:26" ht="15" x14ac:dyDescent="0.3">
      <c r="A405" s="3">
        <v>62547</v>
      </c>
      <c r="B405" s="8">
        <v>29.989999770000001</v>
      </c>
      <c r="C405" s="3">
        <v>3</v>
      </c>
      <c r="D405" s="4">
        <v>45129.531365740739</v>
      </c>
      <c r="E405" s="4">
        <v>45129.531365740739</v>
      </c>
      <c r="F405" s="6">
        <f t="shared" si="42"/>
        <v>2023</v>
      </c>
      <c r="G405" s="4" t="str">
        <f t="shared" si="43"/>
        <v>Jul</v>
      </c>
      <c r="H405" s="4" t="str">
        <f t="shared" si="44"/>
        <v>Q3</v>
      </c>
      <c r="I405" s="6">
        <f t="shared" si="45"/>
        <v>0</v>
      </c>
      <c r="J405" s="3">
        <v>3</v>
      </c>
      <c r="K405" s="8">
        <v>29.989999770000001</v>
      </c>
      <c r="L405" s="8">
        <f t="shared" si="46"/>
        <v>9.9966665900000002</v>
      </c>
      <c r="M405" s="8">
        <v>29.989999770000001</v>
      </c>
      <c r="N405" s="3" t="str">
        <f t="shared" ca="1" si="47"/>
        <v>CHURNED</v>
      </c>
      <c r="O405" s="14" t="str">
        <f t="shared" si="48"/>
        <v>Not Retained</v>
      </c>
      <c r="P405" s="3" t="s">
        <v>1234</v>
      </c>
      <c r="Q405" s="3" t="s">
        <v>88</v>
      </c>
      <c r="R405" s="3" t="s">
        <v>1369</v>
      </c>
      <c r="S405" s="3">
        <v>51</v>
      </c>
      <c r="T405" s="3" t="s">
        <v>11</v>
      </c>
      <c r="U405" s="3" t="s">
        <v>1370</v>
      </c>
      <c r="V405" s="3" t="s">
        <v>1371</v>
      </c>
      <c r="W405" s="3" t="s">
        <v>1213</v>
      </c>
      <c r="X405" s="3" t="s">
        <v>961</v>
      </c>
      <c r="Y405" s="3" t="s">
        <v>2048</v>
      </c>
      <c r="Z405" s="3" t="s">
        <v>2065</v>
      </c>
    </row>
    <row r="406" spans="1:26" ht="15" x14ac:dyDescent="0.3">
      <c r="A406" s="3">
        <v>62720</v>
      </c>
      <c r="B406" s="8">
        <v>29.989999770000001</v>
      </c>
      <c r="C406" s="3">
        <v>3</v>
      </c>
      <c r="D406" s="4">
        <v>45199.974560185183</v>
      </c>
      <c r="E406" s="4">
        <v>45199.974560185183</v>
      </c>
      <c r="F406" s="6">
        <f t="shared" si="42"/>
        <v>2023</v>
      </c>
      <c r="G406" s="4" t="str">
        <f t="shared" si="43"/>
        <v>Sep</v>
      </c>
      <c r="H406" s="4" t="str">
        <f t="shared" si="44"/>
        <v>Q3</v>
      </c>
      <c r="I406" s="6">
        <f t="shared" si="45"/>
        <v>0</v>
      </c>
      <c r="J406" s="3">
        <v>3</v>
      </c>
      <c r="K406" s="8">
        <v>29.989999770000001</v>
      </c>
      <c r="L406" s="8">
        <f t="shared" si="46"/>
        <v>9.9966665900000002</v>
      </c>
      <c r="M406" s="8">
        <v>29.989999770000001</v>
      </c>
      <c r="N406" s="3" t="str">
        <f t="shared" ca="1" si="47"/>
        <v>CHURNED</v>
      </c>
      <c r="O406" s="14" t="str">
        <f t="shared" si="48"/>
        <v>Not Retained</v>
      </c>
      <c r="P406" s="3" t="s">
        <v>95</v>
      </c>
      <c r="Q406" s="3" t="s">
        <v>1372</v>
      </c>
      <c r="R406" s="3" t="s">
        <v>1373</v>
      </c>
      <c r="S406" s="3">
        <v>33</v>
      </c>
      <c r="T406" s="3" t="s">
        <v>11</v>
      </c>
      <c r="U406" s="3" t="s">
        <v>1374</v>
      </c>
      <c r="V406" s="3" t="s">
        <v>1371</v>
      </c>
      <c r="W406" s="3" t="s">
        <v>1213</v>
      </c>
      <c r="X406" s="3" t="s">
        <v>961</v>
      </c>
      <c r="Y406" s="3" t="s">
        <v>2049</v>
      </c>
      <c r="Z406" s="3" t="s">
        <v>2065</v>
      </c>
    </row>
    <row r="407" spans="1:26" ht="15" x14ac:dyDescent="0.3">
      <c r="A407" s="3">
        <v>62732</v>
      </c>
      <c r="B407" s="8">
        <v>8</v>
      </c>
      <c r="C407" s="3">
        <v>3</v>
      </c>
      <c r="D407" s="4">
        <v>45202.453356481485</v>
      </c>
      <c r="E407" s="4">
        <v>45202.453356481485</v>
      </c>
      <c r="F407" s="6">
        <f t="shared" si="42"/>
        <v>2023</v>
      </c>
      <c r="G407" s="4" t="str">
        <f t="shared" si="43"/>
        <v>Oct</v>
      </c>
      <c r="H407" s="4" t="str">
        <f t="shared" si="44"/>
        <v>Q4</v>
      </c>
      <c r="I407" s="6">
        <f t="shared" si="45"/>
        <v>0</v>
      </c>
      <c r="J407" s="3">
        <v>3</v>
      </c>
      <c r="K407" s="8">
        <v>8</v>
      </c>
      <c r="L407" s="8">
        <f t="shared" si="46"/>
        <v>2.6666666666666665</v>
      </c>
      <c r="M407" s="8">
        <v>8</v>
      </c>
      <c r="N407" s="3" t="str">
        <f t="shared" ca="1" si="47"/>
        <v>CHURNED</v>
      </c>
      <c r="O407" s="14" t="str">
        <f t="shared" si="48"/>
        <v>Not Retained</v>
      </c>
      <c r="P407" s="3" t="s">
        <v>1375</v>
      </c>
      <c r="Q407" s="3" t="s">
        <v>857</v>
      </c>
      <c r="R407" s="3" t="s">
        <v>1376</v>
      </c>
      <c r="S407" s="3">
        <v>47</v>
      </c>
      <c r="T407" s="3" t="s">
        <v>19</v>
      </c>
      <c r="U407" s="3" t="s">
        <v>1377</v>
      </c>
      <c r="V407" s="3" t="s">
        <v>1371</v>
      </c>
      <c r="W407" s="3" t="s">
        <v>1213</v>
      </c>
      <c r="X407" s="3" t="s">
        <v>961</v>
      </c>
      <c r="Y407" s="3" t="s">
        <v>2050</v>
      </c>
      <c r="Z407" s="3" t="s">
        <v>2065</v>
      </c>
    </row>
    <row r="408" spans="1:26" ht="15" x14ac:dyDescent="0.3">
      <c r="A408" s="3">
        <v>62751</v>
      </c>
      <c r="B408" s="8">
        <v>52.009998320000001</v>
      </c>
      <c r="C408" s="3">
        <v>3</v>
      </c>
      <c r="D408" s="4">
        <v>45292.58971064815</v>
      </c>
      <c r="E408" s="4">
        <v>45292.58971064815</v>
      </c>
      <c r="F408" s="6">
        <f t="shared" si="42"/>
        <v>2024</v>
      </c>
      <c r="G408" s="4" t="str">
        <f t="shared" si="43"/>
        <v>Jan</v>
      </c>
      <c r="H408" s="4" t="str">
        <f t="shared" si="44"/>
        <v>Q1</v>
      </c>
      <c r="I408" s="6">
        <f t="shared" si="45"/>
        <v>0</v>
      </c>
      <c r="J408" s="3">
        <v>3</v>
      </c>
      <c r="K408" s="8">
        <v>52.009998320000001</v>
      </c>
      <c r="L408" s="8">
        <f t="shared" si="46"/>
        <v>17.336666106666666</v>
      </c>
      <c r="M408" s="8">
        <v>52.009998320000001</v>
      </c>
      <c r="N408" s="3" t="str">
        <f t="shared" ca="1" si="47"/>
        <v>CHURNED</v>
      </c>
      <c r="O408" s="14" t="str">
        <f t="shared" si="48"/>
        <v>Not Retained</v>
      </c>
      <c r="P408" s="3" t="s">
        <v>1378</v>
      </c>
      <c r="Q408" s="3" t="s">
        <v>234</v>
      </c>
      <c r="R408" s="3" t="s">
        <v>1379</v>
      </c>
      <c r="S408" s="3">
        <v>20</v>
      </c>
      <c r="T408" s="3" t="s">
        <v>11</v>
      </c>
      <c r="U408" s="3" t="s">
        <v>1380</v>
      </c>
      <c r="V408" s="3" t="s">
        <v>1371</v>
      </c>
      <c r="W408" s="3" t="s">
        <v>1213</v>
      </c>
      <c r="X408" s="3" t="s">
        <v>961</v>
      </c>
      <c r="Y408" s="3" t="s">
        <v>2052</v>
      </c>
      <c r="Z408" s="3" t="s">
        <v>2065</v>
      </c>
    </row>
    <row r="409" spans="1:26" ht="15" x14ac:dyDescent="0.3">
      <c r="A409" s="3">
        <v>62824</v>
      </c>
      <c r="B409" s="8">
        <v>52</v>
      </c>
      <c r="C409" s="3">
        <v>3</v>
      </c>
      <c r="D409" s="4">
        <v>44473.909791666665</v>
      </c>
      <c r="E409" s="4">
        <v>44473.909791666665</v>
      </c>
      <c r="F409" s="6">
        <f t="shared" si="42"/>
        <v>2021</v>
      </c>
      <c r="G409" s="4" t="str">
        <f t="shared" si="43"/>
        <v>Oct</v>
      </c>
      <c r="H409" s="4" t="str">
        <f t="shared" si="44"/>
        <v>Q4</v>
      </c>
      <c r="I409" s="6">
        <f t="shared" si="45"/>
        <v>0</v>
      </c>
      <c r="J409" s="3">
        <v>3</v>
      </c>
      <c r="K409" s="8">
        <v>52</v>
      </c>
      <c r="L409" s="8">
        <f t="shared" si="46"/>
        <v>17.333333333333332</v>
      </c>
      <c r="M409" s="8">
        <v>52</v>
      </c>
      <c r="N409" s="3" t="str">
        <f t="shared" ca="1" si="47"/>
        <v>CHURNED</v>
      </c>
      <c r="O409" s="14" t="str">
        <f t="shared" si="48"/>
        <v>Not Retained</v>
      </c>
      <c r="P409" s="3" t="s">
        <v>1381</v>
      </c>
      <c r="Q409" s="3" t="s">
        <v>1382</v>
      </c>
      <c r="R409" s="3" t="s">
        <v>1383</v>
      </c>
      <c r="S409" s="3">
        <v>64</v>
      </c>
      <c r="T409" s="3" t="s">
        <v>19</v>
      </c>
      <c r="U409" s="3" t="s">
        <v>1384</v>
      </c>
      <c r="V409" s="3" t="s">
        <v>1371</v>
      </c>
      <c r="W409" s="3" t="s">
        <v>1213</v>
      </c>
      <c r="X409" s="3" t="s">
        <v>961</v>
      </c>
      <c r="Y409" s="3" t="s">
        <v>2052</v>
      </c>
      <c r="Z409" s="3" t="s">
        <v>2065</v>
      </c>
    </row>
    <row r="410" spans="1:26" ht="15" x14ac:dyDescent="0.3">
      <c r="A410" s="3">
        <v>62903</v>
      </c>
      <c r="B410" s="8">
        <v>149</v>
      </c>
      <c r="C410" s="3">
        <v>3</v>
      </c>
      <c r="D410" s="4">
        <v>45046.273969907408</v>
      </c>
      <c r="E410" s="4">
        <v>45046.273969907408</v>
      </c>
      <c r="F410" s="6">
        <f t="shared" si="42"/>
        <v>2023</v>
      </c>
      <c r="G410" s="4" t="str">
        <f t="shared" si="43"/>
        <v>Apr</v>
      </c>
      <c r="H410" s="4" t="str">
        <f t="shared" si="44"/>
        <v>Q2</v>
      </c>
      <c r="I410" s="6">
        <f t="shared" si="45"/>
        <v>0</v>
      </c>
      <c r="J410" s="3">
        <v>3</v>
      </c>
      <c r="K410" s="8">
        <v>149</v>
      </c>
      <c r="L410" s="8">
        <f t="shared" si="46"/>
        <v>49.666666666666664</v>
      </c>
      <c r="M410" s="8">
        <v>149</v>
      </c>
      <c r="N410" s="3" t="str">
        <f t="shared" ca="1" si="47"/>
        <v>CHURNED</v>
      </c>
      <c r="O410" s="14" t="str">
        <f t="shared" si="48"/>
        <v>Not Retained</v>
      </c>
      <c r="P410" s="3" t="s">
        <v>515</v>
      </c>
      <c r="Q410" s="3" t="s">
        <v>1385</v>
      </c>
      <c r="R410" s="3" t="s">
        <v>1386</v>
      </c>
      <c r="S410" s="3">
        <v>15</v>
      </c>
      <c r="T410" s="3" t="s">
        <v>11</v>
      </c>
      <c r="U410" s="3" t="s">
        <v>1387</v>
      </c>
      <c r="V410" s="3" t="s">
        <v>1371</v>
      </c>
      <c r="W410" s="3" t="s">
        <v>1213</v>
      </c>
      <c r="X410" s="3" t="s">
        <v>961</v>
      </c>
      <c r="Y410" s="3" t="s">
        <v>2049</v>
      </c>
      <c r="Z410" s="3" t="s">
        <v>2065</v>
      </c>
    </row>
    <row r="411" spans="1:26" ht="15" x14ac:dyDescent="0.3">
      <c r="A411" s="3">
        <v>63116</v>
      </c>
      <c r="B411" s="8">
        <v>89</v>
      </c>
      <c r="C411" s="3">
        <v>1</v>
      </c>
      <c r="D411" s="4">
        <v>45018.018622685187</v>
      </c>
      <c r="E411" s="4">
        <v>45018.018622685187</v>
      </c>
      <c r="F411" s="6">
        <f t="shared" si="42"/>
        <v>2023</v>
      </c>
      <c r="G411" s="4" t="str">
        <f t="shared" si="43"/>
        <v>Apr</v>
      </c>
      <c r="H411" s="4" t="str">
        <f t="shared" si="44"/>
        <v>Q2</v>
      </c>
      <c r="I411" s="6">
        <f t="shared" si="45"/>
        <v>0</v>
      </c>
      <c r="J411" s="3">
        <v>1</v>
      </c>
      <c r="K411" s="8">
        <v>89</v>
      </c>
      <c r="L411" s="8">
        <f t="shared" si="46"/>
        <v>89</v>
      </c>
      <c r="M411" s="8">
        <v>89</v>
      </c>
      <c r="N411" s="3" t="str">
        <f t="shared" ca="1" si="47"/>
        <v>CHURNED</v>
      </c>
      <c r="O411" s="14" t="str">
        <f t="shared" si="48"/>
        <v>Not Retained</v>
      </c>
      <c r="P411" s="3" t="s">
        <v>1092</v>
      </c>
      <c r="Q411" s="3" t="s">
        <v>168</v>
      </c>
      <c r="R411" s="3" t="s">
        <v>1388</v>
      </c>
      <c r="S411" s="3">
        <v>31</v>
      </c>
      <c r="T411" s="3" t="s">
        <v>11</v>
      </c>
      <c r="U411" s="3" t="s">
        <v>1389</v>
      </c>
      <c r="V411" s="3" t="s">
        <v>1390</v>
      </c>
      <c r="W411" s="3" t="s">
        <v>1213</v>
      </c>
      <c r="X411" s="3" t="s">
        <v>961</v>
      </c>
      <c r="Y411" s="3" t="s">
        <v>2048</v>
      </c>
      <c r="Z411" s="3" t="s">
        <v>2065</v>
      </c>
    </row>
    <row r="412" spans="1:26" ht="15" x14ac:dyDescent="0.3">
      <c r="A412" s="3">
        <v>63356</v>
      </c>
      <c r="B412" s="8">
        <v>25</v>
      </c>
      <c r="C412" s="3">
        <v>1</v>
      </c>
      <c r="D412" s="4">
        <v>45210.251516203702</v>
      </c>
      <c r="E412" s="4">
        <v>45210.251516203702</v>
      </c>
      <c r="F412" s="6">
        <f t="shared" si="42"/>
        <v>2023</v>
      </c>
      <c r="G412" s="4" t="str">
        <f t="shared" si="43"/>
        <v>Oct</v>
      </c>
      <c r="H412" s="4" t="str">
        <f t="shared" si="44"/>
        <v>Q4</v>
      </c>
      <c r="I412" s="6">
        <f t="shared" si="45"/>
        <v>0</v>
      </c>
      <c r="J412" s="3">
        <v>1</v>
      </c>
      <c r="K412" s="8">
        <v>25</v>
      </c>
      <c r="L412" s="8">
        <f t="shared" si="46"/>
        <v>25</v>
      </c>
      <c r="M412" s="8">
        <v>25</v>
      </c>
      <c r="N412" s="3" t="str">
        <f t="shared" ca="1" si="47"/>
        <v>CHURNED</v>
      </c>
      <c r="O412" s="14" t="str">
        <f t="shared" si="48"/>
        <v>Not Retained</v>
      </c>
      <c r="P412" s="3" t="s">
        <v>350</v>
      </c>
      <c r="Q412" s="3" t="s">
        <v>1391</v>
      </c>
      <c r="R412" s="3" t="s">
        <v>1392</v>
      </c>
      <c r="S412" s="3">
        <v>24</v>
      </c>
      <c r="T412" s="3" t="s">
        <v>11</v>
      </c>
      <c r="U412" s="3" t="s">
        <v>1393</v>
      </c>
      <c r="V412" s="3" t="s">
        <v>1390</v>
      </c>
      <c r="W412" s="3" t="s">
        <v>1213</v>
      </c>
      <c r="X412" s="3" t="s">
        <v>961</v>
      </c>
      <c r="Y412" s="3" t="s">
        <v>2051</v>
      </c>
      <c r="Z412" s="3" t="s">
        <v>2065</v>
      </c>
    </row>
    <row r="413" spans="1:26" ht="15" x14ac:dyDescent="0.3">
      <c r="A413" s="3">
        <v>63415</v>
      </c>
      <c r="B413" s="8">
        <v>71.019996640000002</v>
      </c>
      <c r="C413" s="3">
        <v>1</v>
      </c>
      <c r="D413" s="4">
        <v>44445.067488425928</v>
      </c>
      <c r="E413" s="4">
        <v>44445.067488425928</v>
      </c>
      <c r="F413" s="6">
        <f t="shared" si="42"/>
        <v>2021</v>
      </c>
      <c r="G413" s="4" t="str">
        <f t="shared" si="43"/>
        <v>Sep</v>
      </c>
      <c r="H413" s="4" t="str">
        <f t="shared" si="44"/>
        <v>Q3</v>
      </c>
      <c r="I413" s="6">
        <f t="shared" si="45"/>
        <v>0</v>
      </c>
      <c r="J413" s="3">
        <v>1</v>
      </c>
      <c r="K413" s="8">
        <v>71.019996640000002</v>
      </c>
      <c r="L413" s="8">
        <f t="shared" si="46"/>
        <v>71.019996640000002</v>
      </c>
      <c r="M413" s="8">
        <v>71.019996640000002</v>
      </c>
      <c r="N413" s="3" t="str">
        <f t="shared" ca="1" si="47"/>
        <v>CHURNED</v>
      </c>
      <c r="O413" s="14" t="str">
        <f t="shared" si="48"/>
        <v>Not Retained</v>
      </c>
      <c r="P413" s="3" t="s">
        <v>624</v>
      </c>
      <c r="Q413" s="3" t="s">
        <v>459</v>
      </c>
      <c r="R413" s="3" t="s">
        <v>1394</v>
      </c>
      <c r="S413" s="3">
        <v>19</v>
      </c>
      <c r="T413" s="3" t="s">
        <v>19</v>
      </c>
      <c r="U413" s="3" t="s">
        <v>1395</v>
      </c>
      <c r="V413" s="3" t="s">
        <v>1390</v>
      </c>
      <c r="W413" s="3" t="s">
        <v>1213</v>
      </c>
      <c r="X413" s="3" t="s">
        <v>961</v>
      </c>
      <c r="Y413" s="3" t="s">
        <v>2051</v>
      </c>
      <c r="Z413" s="3" t="s">
        <v>2065</v>
      </c>
    </row>
    <row r="414" spans="1:26" ht="15" x14ac:dyDescent="0.3">
      <c r="A414" s="3">
        <v>63435</v>
      </c>
      <c r="B414" s="8">
        <v>25</v>
      </c>
      <c r="C414" s="3">
        <v>1</v>
      </c>
      <c r="D414" s="4">
        <v>45090.027581018519</v>
      </c>
      <c r="E414" s="4">
        <v>45090.027581018519</v>
      </c>
      <c r="F414" s="6">
        <f t="shared" si="42"/>
        <v>2023</v>
      </c>
      <c r="G414" s="4" t="str">
        <f t="shared" si="43"/>
        <v>Jun</v>
      </c>
      <c r="H414" s="4" t="str">
        <f t="shared" si="44"/>
        <v>Q2</v>
      </c>
      <c r="I414" s="6">
        <f t="shared" si="45"/>
        <v>0</v>
      </c>
      <c r="J414" s="3">
        <v>1</v>
      </c>
      <c r="K414" s="8">
        <v>25</v>
      </c>
      <c r="L414" s="8">
        <f t="shared" si="46"/>
        <v>25</v>
      </c>
      <c r="M414" s="8">
        <v>25</v>
      </c>
      <c r="N414" s="3" t="str">
        <f t="shared" ca="1" si="47"/>
        <v>CHURNED</v>
      </c>
      <c r="O414" s="14" t="str">
        <f t="shared" si="48"/>
        <v>Not Retained</v>
      </c>
      <c r="P414" s="3" t="s">
        <v>55</v>
      </c>
      <c r="Q414" s="3" t="s">
        <v>1396</v>
      </c>
      <c r="R414" s="3" t="s">
        <v>1397</v>
      </c>
      <c r="S414" s="3">
        <v>70</v>
      </c>
      <c r="T414" s="3" t="s">
        <v>19</v>
      </c>
      <c r="U414" s="3" t="s">
        <v>1398</v>
      </c>
      <c r="V414" s="3" t="s">
        <v>1399</v>
      </c>
      <c r="W414" s="3" t="s">
        <v>1213</v>
      </c>
      <c r="X414" s="3" t="s">
        <v>961</v>
      </c>
      <c r="Y414" s="3" t="s">
        <v>2052</v>
      </c>
      <c r="Z414" s="3" t="s">
        <v>2065</v>
      </c>
    </row>
    <row r="415" spans="1:26" ht="15" x14ac:dyDescent="0.3">
      <c r="A415" s="3">
        <v>63471</v>
      </c>
      <c r="B415" s="8">
        <v>91.250000949000011</v>
      </c>
      <c r="C415" s="3">
        <v>3</v>
      </c>
      <c r="D415" s="4">
        <v>45642.123796296299</v>
      </c>
      <c r="E415" s="4">
        <v>45646.869270833333</v>
      </c>
      <c r="F415" s="6">
        <f t="shared" si="42"/>
        <v>2024</v>
      </c>
      <c r="G415" s="4" t="str">
        <f t="shared" si="43"/>
        <v>Dec</v>
      </c>
      <c r="H415" s="4" t="str">
        <f t="shared" si="44"/>
        <v>Q4</v>
      </c>
      <c r="I415" s="6">
        <f t="shared" si="45"/>
        <v>5</v>
      </c>
      <c r="J415" s="3">
        <v>3</v>
      </c>
      <c r="K415" s="8">
        <v>91.250000949000011</v>
      </c>
      <c r="L415" s="8">
        <f t="shared" si="46"/>
        <v>30.416666983000002</v>
      </c>
      <c r="M415" s="8">
        <v>91.250000949000011</v>
      </c>
      <c r="N415" s="3" t="str">
        <f t="shared" ca="1" si="47"/>
        <v>ACTIVE</v>
      </c>
      <c r="O415" s="14" t="str">
        <f t="shared" si="48"/>
        <v>Retained</v>
      </c>
      <c r="P415" s="3" t="s">
        <v>1061</v>
      </c>
      <c r="Q415" s="3" t="s">
        <v>330</v>
      </c>
      <c r="R415" s="3" t="s">
        <v>1400</v>
      </c>
      <c r="S415" s="3">
        <v>32</v>
      </c>
      <c r="T415" s="3" t="s">
        <v>11</v>
      </c>
      <c r="U415" s="3" t="s">
        <v>1401</v>
      </c>
      <c r="V415" s="3" t="s">
        <v>1399</v>
      </c>
      <c r="W415" s="3" t="s">
        <v>1213</v>
      </c>
      <c r="X415" s="3" t="s">
        <v>961</v>
      </c>
      <c r="Y415" s="3" t="s">
        <v>2049</v>
      </c>
      <c r="Z415" s="3" t="s">
        <v>2065</v>
      </c>
    </row>
    <row r="416" spans="1:26" ht="15" x14ac:dyDescent="0.3">
      <c r="A416" s="3">
        <v>63501</v>
      </c>
      <c r="B416" s="8">
        <v>25.200000760000002</v>
      </c>
      <c r="C416" s="3">
        <v>1</v>
      </c>
      <c r="D416" s="4">
        <v>45216.410543981481</v>
      </c>
      <c r="E416" s="4">
        <v>45216.410543981481</v>
      </c>
      <c r="F416" s="6">
        <f t="shared" si="42"/>
        <v>2023</v>
      </c>
      <c r="G416" s="4" t="str">
        <f t="shared" si="43"/>
        <v>Oct</v>
      </c>
      <c r="H416" s="4" t="str">
        <f t="shared" si="44"/>
        <v>Q4</v>
      </c>
      <c r="I416" s="6">
        <f t="shared" si="45"/>
        <v>0</v>
      </c>
      <c r="J416" s="3">
        <v>1</v>
      </c>
      <c r="K416" s="8">
        <v>25.200000760000002</v>
      </c>
      <c r="L416" s="8">
        <f t="shared" si="46"/>
        <v>25.200000760000002</v>
      </c>
      <c r="M416" s="8">
        <v>25.200000760000002</v>
      </c>
      <c r="N416" s="3" t="str">
        <f t="shared" ca="1" si="47"/>
        <v>CHURNED</v>
      </c>
      <c r="O416" s="14" t="str">
        <f t="shared" si="48"/>
        <v>Not Retained</v>
      </c>
      <c r="P416" s="3" t="s">
        <v>302</v>
      </c>
      <c r="Q416" s="3" t="s">
        <v>1402</v>
      </c>
      <c r="R416" s="3" t="s">
        <v>1403</v>
      </c>
      <c r="S416" s="3">
        <v>41</v>
      </c>
      <c r="T416" s="3" t="s">
        <v>11</v>
      </c>
      <c r="U416" s="3" t="s">
        <v>1404</v>
      </c>
      <c r="V416" s="3" t="s">
        <v>1399</v>
      </c>
      <c r="W416" s="3" t="s">
        <v>1213</v>
      </c>
      <c r="X416" s="3" t="s">
        <v>961</v>
      </c>
      <c r="Y416" s="3" t="s">
        <v>2051</v>
      </c>
      <c r="Z416" s="3" t="s">
        <v>2065</v>
      </c>
    </row>
    <row r="417" spans="1:26" ht="15" x14ac:dyDescent="0.3">
      <c r="A417" s="3">
        <v>63612</v>
      </c>
      <c r="B417" s="8">
        <v>9.9899997710000008</v>
      </c>
      <c r="C417" s="3">
        <v>1</v>
      </c>
      <c r="D417" s="4">
        <v>44906.285370370373</v>
      </c>
      <c r="E417" s="4">
        <v>44906.285370370373</v>
      </c>
      <c r="F417" s="6">
        <f t="shared" si="42"/>
        <v>2022</v>
      </c>
      <c r="G417" s="4" t="str">
        <f t="shared" si="43"/>
        <v>Dec</v>
      </c>
      <c r="H417" s="4" t="str">
        <f t="shared" si="44"/>
        <v>Q4</v>
      </c>
      <c r="I417" s="6">
        <f t="shared" si="45"/>
        <v>0</v>
      </c>
      <c r="J417" s="3">
        <v>1</v>
      </c>
      <c r="K417" s="8">
        <v>9.9899997710000008</v>
      </c>
      <c r="L417" s="8">
        <f t="shared" si="46"/>
        <v>9.9899997710000008</v>
      </c>
      <c r="M417" s="8">
        <v>9.9899997710000008</v>
      </c>
      <c r="N417" s="3" t="str">
        <f t="shared" ca="1" si="47"/>
        <v>CHURNED</v>
      </c>
      <c r="O417" s="14" t="str">
        <f t="shared" si="48"/>
        <v>Not Retained</v>
      </c>
      <c r="P417" s="3" t="s">
        <v>1034</v>
      </c>
      <c r="Q417" s="3" t="s">
        <v>501</v>
      </c>
      <c r="R417" s="3" t="s">
        <v>1405</v>
      </c>
      <c r="S417" s="3">
        <v>51</v>
      </c>
      <c r="T417" s="3" t="s">
        <v>19</v>
      </c>
      <c r="U417" s="3" t="s">
        <v>1406</v>
      </c>
      <c r="V417" s="3" t="s">
        <v>1407</v>
      </c>
      <c r="W417" s="3" t="s">
        <v>1213</v>
      </c>
      <c r="X417" s="3" t="s">
        <v>961</v>
      </c>
      <c r="Y417" s="3" t="s">
        <v>2049</v>
      </c>
      <c r="Z417" s="3" t="s">
        <v>2065</v>
      </c>
    </row>
    <row r="418" spans="1:26" ht="15" x14ac:dyDescent="0.3">
      <c r="A418" s="3">
        <v>63848</v>
      </c>
      <c r="B418" s="8">
        <v>39.5</v>
      </c>
      <c r="C418" s="3">
        <v>1</v>
      </c>
      <c r="D418" s="4">
        <v>45270.388252314813</v>
      </c>
      <c r="E418" s="4">
        <v>45270.388252314813</v>
      </c>
      <c r="F418" s="6">
        <f t="shared" si="42"/>
        <v>2023</v>
      </c>
      <c r="G418" s="4" t="str">
        <f t="shared" si="43"/>
        <v>Dec</v>
      </c>
      <c r="H418" s="4" t="str">
        <f t="shared" si="44"/>
        <v>Q4</v>
      </c>
      <c r="I418" s="6">
        <f t="shared" si="45"/>
        <v>0</v>
      </c>
      <c r="J418" s="3">
        <v>1</v>
      </c>
      <c r="K418" s="8">
        <v>39.5</v>
      </c>
      <c r="L418" s="8">
        <f t="shared" si="46"/>
        <v>39.5</v>
      </c>
      <c r="M418" s="8">
        <v>39.5</v>
      </c>
      <c r="N418" s="3" t="str">
        <f t="shared" ca="1" si="47"/>
        <v>CHURNED</v>
      </c>
      <c r="O418" s="14" t="str">
        <f t="shared" si="48"/>
        <v>Not Retained</v>
      </c>
      <c r="P418" s="3" t="s">
        <v>145</v>
      </c>
      <c r="Q418" s="3" t="s">
        <v>734</v>
      </c>
      <c r="R418" s="3" t="s">
        <v>1408</v>
      </c>
      <c r="S418" s="3">
        <v>46</v>
      </c>
      <c r="T418" s="3" t="s">
        <v>11</v>
      </c>
      <c r="U418" s="3" t="s">
        <v>1409</v>
      </c>
      <c r="V418" s="3" t="s">
        <v>1407</v>
      </c>
      <c r="W418" s="3" t="s">
        <v>1213</v>
      </c>
      <c r="X418" s="3" t="s">
        <v>961</v>
      </c>
      <c r="Y418" s="3" t="s">
        <v>2049</v>
      </c>
      <c r="Z418" s="3" t="s">
        <v>2065</v>
      </c>
    </row>
    <row r="419" spans="1:26" ht="15" x14ac:dyDescent="0.3">
      <c r="A419" s="3">
        <v>63881</v>
      </c>
      <c r="B419" s="8">
        <v>58</v>
      </c>
      <c r="C419" s="3">
        <v>1</v>
      </c>
      <c r="D419" s="4">
        <v>45042.981435185182</v>
      </c>
      <c r="E419" s="4">
        <v>45042.981435185182</v>
      </c>
      <c r="F419" s="6">
        <f t="shared" si="42"/>
        <v>2023</v>
      </c>
      <c r="G419" s="4" t="str">
        <f t="shared" si="43"/>
        <v>Apr</v>
      </c>
      <c r="H419" s="4" t="str">
        <f t="shared" si="44"/>
        <v>Q2</v>
      </c>
      <c r="I419" s="6">
        <f t="shared" si="45"/>
        <v>0</v>
      </c>
      <c r="J419" s="3">
        <v>1</v>
      </c>
      <c r="K419" s="8">
        <v>58</v>
      </c>
      <c r="L419" s="8">
        <f t="shared" si="46"/>
        <v>58</v>
      </c>
      <c r="M419" s="8">
        <v>58</v>
      </c>
      <c r="N419" s="3" t="str">
        <f t="shared" ca="1" si="47"/>
        <v>CHURNED</v>
      </c>
      <c r="O419" s="14" t="str">
        <f t="shared" si="48"/>
        <v>Not Retained</v>
      </c>
      <c r="P419" s="3" t="s">
        <v>1410</v>
      </c>
      <c r="Q419" s="3" t="s">
        <v>796</v>
      </c>
      <c r="R419" s="3" t="s">
        <v>1411</v>
      </c>
      <c r="S419" s="3">
        <v>61</v>
      </c>
      <c r="T419" s="3" t="s">
        <v>19</v>
      </c>
      <c r="U419" s="3" t="s">
        <v>1412</v>
      </c>
      <c r="V419" s="3" t="s">
        <v>1407</v>
      </c>
      <c r="W419" s="3" t="s">
        <v>1213</v>
      </c>
      <c r="X419" s="3" t="s">
        <v>961</v>
      </c>
      <c r="Y419" s="3" t="s">
        <v>2048</v>
      </c>
      <c r="Z419" s="3" t="s">
        <v>2065</v>
      </c>
    </row>
    <row r="420" spans="1:26" ht="15" x14ac:dyDescent="0.3">
      <c r="A420" s="3">
        <v>64149</v>
      </c>
      <c r="B420" s="8">
        <v>45.299999239999998</v>
      </c>
      <c r="C420" s="3">
        <v>1</v>
      </c>
      <c r="D420" s="4">
        <v>45299.016192129631</v>
      </c>
      <c r="E420" s="4">
        <v>45299.016192129631</v>
      </c>
      <c r="F420" s="6">
        <f t="shared" si="42"/>
        <v>2024</v>
      </c>
      <c r="G420" s="4" t="str">
        <f t="shared" si="43"/>
        <v>Jan</v>
      </c>
      <c r="H420" s="4" t="str">
        <f t="shared" si="44"/>
        <v>Q1</v>
      </c>
      <c r="I420" s="6">
        <f t="shared" si="45"/>
        <v>0</v>
      </c>
      <c r="J420" s="3">
        <v>1</v>
      </c>
      <c r="K420" s="8">
        <v>45.299999239999998</v>
      </c>
      <c r="L420" s="8">
        <f t="shared" si="46"/>
        <v>45.299999239999998</v>
      </c>
      <c r="M420" s="8">
        <v>45.299999239999998</v>
      </c>
      <c r="N420" s="3" t="str">
        <f t="shared" ca="1" si="47"/>
        <v>CHURNED</v>
      </c>
      <c r="O420" s="14" t="str">
        <f t="shared" si="48"/>
        <v>Not Retained</v>
      </c>
      <c r="P420" s="3" t="s">
        <v>532</v>
      </c>
      <c r="Q420" s="3" t="s">
        <v>1138</v>
      </c>
      <c r="R420" s="3" t="s">
        <v>1413</v>
      </c>
      <c r="S420" s="3">
        <v>15</v>
      </c>
      <c r="T420" s="3" t="s">
        <v>19</v>
      </c>
      <c r="U420" s="3" t="s">
        <v>1414</v>
      </c>
      <c r="V420" s="3" t="s">
        <v>1415</v>
      </c>
      <c r="W420" s="3" t="s">
        <v>1213</v>
      </c>
      <c r="X420" s="3" t="s">
        <v>961</v>
      </c>
      <c r="Y420" s="3" t="s">
        <v>2052</v>
      </c>
      <c r="Z420" s="3" t="s">
        <v>2065</v>
      </c>
    </row>
    <row r="421" spans="1:26" ht="15" x14ac:dyDescent="0.3">
      <c r="A421" s="3">
        <v>64569</v>
      </c>
      <c r="B421" s="8">
        <v>49</v>
      </c>
      <c r="C421" s="3">
        <v>1</v>
      </c>
      <c r="D421" s="4">
        <v>44428.263842592591</v>
      </c>
      <c r="E421" s="4">
        <v>44428.263842592591</v>
      </c>
      <c r="F421" s="6">
        <f t="shared" si="42"/>
        <v>2021</v>
      </c>
      <c r="G421" s="4" t="str">
        <f t="shared" si="43"/>
        <v>Aug</v>
      </c>
      <c r="H421" s="4" t="str">
        <f t="shared" si="44"/>
        <v>Q3</v>
      </c>
      <c r="I421" s="6">
        <f t="shared" si="45"/>
        <v>0</v>
      </c>
      <c r="J421" s="3">
        <v>1</v>
      </c>
      <c r="K421" s="8">
        <v>49</v>
      </c>
      <c r="L421" s="8">
        <f t="shared" si="46"/>
        <v>49</v>
      </c>
      <c r="M421" s="8">
        <v>49</v>
      </c>
      <c r="N421" s="3" t="str">
        <f t="shared" ca="1" si="47"/>
        <v>CHURNED</v>
      </c>
      <c r="O421" s="14" t="str">
        <f t="shared" si="48"/>
        <v>Not Retained</v>
      </c>
      <c r="P421" s="3" t="s">
        <v>484</v>
      </c>
      <c r="Q421" s="3" t="s">
        <v>885</v>
      </c>
      <c r="R421" s="3" t="s">
        <v>1416</v>
      </c>
      <c r="S421" s="3">
        <v>69</v>
      </c>
      <c r="T421" s="3" t="s">
        <v>11</v>
      </c>
      <c r="U421" s="3" t="s">
        <v>1417</v>
      </c>
      <c r="V421" s="3" t="s">
        <v>1415</v>
      </c>
      <c r="W421" s="3" t="s">
        <v>1213</v>
      </c>
      <c r="X421" s="3" t="s">
        <v>961</v>
      </c>
      <c r="Y421" s="3" t="s">
        <v>2049</v>
      </c>
      <c r="Z421" s="3" t="s">
        <v>2065</v>
      </c>
    </row>
    <row r="422" spans="1:26" ht="15" x14ac:dyDescent="0.3">
      <c r="A422" s="3">
        <v>65088</v>
      </c>
      <c r="B422" s="8">
        <v>4.9899997709999999</v>
      </c>
      <c r="C422" s="3">
        <v>1</v>
      </c>
      <c r="D422" s="4">
        <v>45177.003113425926</v>
      </c>
      <c r="E422" s="4">
        <v>45177.003113425926</v>
      </c>
      <c r="F422" s="6">
        <f t="shared" si="42"/>
        <v>2023</v>
      </c>
      <c r="G422" s="4" t="str">
        <f t="shared" si="43"/>
        <v>Sep</v>
      </c>
      <c r="H422" s="4" t="str">
        <f t="shared" si="44"/>
        <v>Q3</v>
      </c>
      <c r="I422" s="6">
        <f t="shared" si="45"/>
        <v>0</v>
      </c>
      <c r="J422" s="3">
        <v>1</v>
      </c>
      <c r="K422" s="8">
        <v>4.9899997709999999</v>
      </c>
      <c r="L422" s="8">
        <f t="shared" si="46"/>
        <v>4.9899997709999999</v>
      </c>
      <c r="M422" s="8">
        <v>4.9899997709999999</v>
      </c>
      <c r="N422" s="3" t="str">
        <f t="shared" ca="1" si="47"/>
        <v>CHURNED</v>
      </c>
      <c r="O422" s="14" t="str">
        <f t="shared" si="48"/>
        <v>Not Retained</v>
      </c>
      <c r="P422" s="3" t="s">
        <v>1157</v>
      </c>
      <c r="Q422" s="3" t="s">
        <v>81</v>
      </c>
      <c r="R422" s="3" t="s">
        <v>1418</v>
      </c>
      <c r="S422" s="3">
        <v>45</v>
      </c>
      <c r="T422" s="3" t="s">
        <v>11</v>
      </c>
      <c r="U422" s="3" t="s">
        <v>1419</v>
      </c>
      <c r="V422" s="3" t="s">
        <v>1415</v>
      </c>
      <c r="W422" s="3" t="s">
        <v>1213</v>
      </c>
      <c r="X422" s="3" t="s">
        <v>961</v>
      </c>
      <c r="Y422" s="3" t="s">
        <v>2050</v>
      </c>
      <c r="Z422" s="3" t="s">
        <v>2065</v>
      </c>
    </row>
    <row r="423" spans="1:26" ht="15" x14ac:dyDescent="0.3">
      <c r="A423" s="3">
        <v>65146</v>
      </c>
      <c r="B423" s="8">
        <v>25</v>
      </c>
      <c r="C423" s="3">
        <v>1</v>
      </c>
      <c r="D423" s="4">
        <v>44835.410081018519</v>
      </c>
      <c r="E423" s="4">
        <v>44835.410081018519</v>
      </c>
      <c r="F423" s="6">
        <f t="shared" si="42"/>
        <v>2022</v>
      </c>
      <c r="G423" s="4" t="str">
        <f t="shared" si="43"/>
        <v>Oct</v>
      </c>
      <c r="H423" s="4" t="str">
        <f t="shared" si="44"/>
        <v>Q4</v>
      </c>
      <c r="I423" s="6">
        <f t="shared" si="45"/>
        <v>0</v>
      </c>
      <c r="J423" s="3">
        <v>1</v>
      </c>
      <c r="K423" s="8">
        <v>25</v>
      </c>
      <c r="L423" s="8">
        <f t="shared" si="46"/>
        <v>25</v>
      </c>
      <c r="M423" s="8">
        <v>25</v>
      </c>
      <c r="N423" s="3" t="str">
        <f t="shared" ca="1" si="47"/>
        <v>CHURNED</v>
      </c>
      <c r="O423" s="14" t="str">
        <f t="shared" si="48"/>
        <v>Not Retained</v>
      </c>
      <c r="P423" s="3" t="s">
        <v>1420</v>
      </c>
      <c r="Q423" s="3" t="s">
        <v>1421</v>
      </c>
      <c r="R423" s="3" t="s">
        <v>1422</v>
      </c>
      <c r="S423" s="3">
        <v>54</v>
      </c>
      <c r="T423" s="3" t="s">
        <v>19</v>
      </c>
      <c r="U423" s="3" t="s">
        <v>1423</v>
      </c>
      <c r="V423" s="3" t="s">
        <v>1424</v>
      </c>
      <c r="W423" s="3" t="s">
        <v>1425</v>
      </c>
      <c r="X423" s="3" t="s">
        <v>961</v>
      </c>
      <c r="Y423" s="3" t="s">
        <v>2049</v>
      </c>
      <c r="Z423" s="3" t="s">
        <v>2065</v>
      </c>
    </row>
    <row r="424" spans="1:26" ht="15" x14ac:dyDescent="0.3">
      <c r="A424" s="3">
        <v>65222</v>
      </c>
      <c r="B424" s="8">
        <v>25</v>
      </c>
      <c r="C424" s="3">
        <v>1</v>
      </c>
      <c r="D424" s="4">
        <v>44676.449502314812</v>
      </c>
      <c r="E424" s="4">
        <v>44676.449502314812</v>
      </c>
      <c r="F424" s="6">
        <f t="shared" si="42"/>
        <v>2022</v>
      </c>
      <c r="G424" s="4" t="str">
        <f t="shared" si="43"/>
        <v>Apr</v>
      </c>
      <c r="H424" s="4" t="str">
        <f t="shared" si="44"/>
        <v>Q2</v>
      </c>
      <c r="I424" s="6">
        <f t="shared" si="45"/>
        <v>0</v>
      </c>
      <c r="J424" s="3">
        <v>1</v>
      </c>
      <c r="K424" s="8">
        <v>25</v>
      </c>
      <c r="L424" s="8">
        <f t="shared" si="46"/>
        <v>25</v>
      </c>
      <c r="M424" s="8">
        <v>25</v>
      </c>
      <c r="N424" s="3" t="str">
        <f t="shared" ca="1" si="47"/>
        <v>CHURNED</v>
      </c>
      <c r="O424" s="14" t="str">
        <f t="shared" si="48"/>
        <v>Not Retained</v>
      </c>
      <c r="P424" s="3" t="s">
        <v>1426</v>
      </c>
      <c r="Q424" s="3" t="s">
        <v>1427</v>
      </c>
      <c r="R424" s="3" t="s">
        <v>1428</v>
      </c>
      <c r="S424" s="3">
        <v>65</v>
      </c>
      <c r="T424" s="3" t="s">
        <v>11</v>
      </c>
      <c r="U424" s="3" t="s">
        <v>1429</v>
      </c>
      <c r="V424" s="3" t="s">
        <v>1424</v>
      </c>
      <c r="W424" s="3" t="s">
        <v>1425</v>
      </c>
      <c r="X424" s="3" t="s">
        <v>961</v>
      </c>
      <c r="Y424" s="3" t="s">
        <v>2051</v>
      </c>
      <c r="Z424" s="3" t="s">
        <v>2065</v>
      </c>
    </row>
    <row r="425" spans="1:26" ht="15" x14ac:dyDescent="0.3">
      <c r="A425" s="3">
        <v>65292</v>
      </c>
      <c r="B425" s="8">
        <v>15.989999770000001</v>
      </c>
      <c r="C425" s="3">
        <v>1</v>
      </c>
      <c r="D425" s="4">
        <v>44314.581296296295</v>
      </c>
      <c r="E425" s="4">
        <v>44314.581296296295</v>
      </c>
      <c r="F425" s="6">
        <f t="shared" si="42"/>
        <v>2021</v>
      </c>
      <c r="G425" s="4" t="str">
        <f t="shared" si="43"/>
        <v>Apr</v>
      </c>
      <c r="H425" s="4" t="str">
        <f t="shared" si="44"/>
        <v>Q2</v>
      </c>
      <c r="I425" s="6">
        <f t="shared" si="45"/>
        <v>0</v>
      </c>
      <c r="J425" s="3">
        <v>1</v>
      </c>
      <c r="K425" s="8">
        <v>15.989999770000001</v>
      </c>
      <c r="L425" s="8">
        <f t="shared" si="46"/>
        <v>15.989999770000001</v>
      </c>
      <c r="M425" s="8">
        <v>15.989999770000001</v>
      </c>
      <c r="N425" s="3" t="str">
        <f t="shared" ca="1" si="47"/>
        <v>CHURNED</v>
      </c>
      <c r="O425" s="14" t="str">
        <f t="shared" si="48"/>
        <v>Not Retained</v>
      </c>
      <c r="P425" s="3" t="s">
        <v>897</v>
      </c>
      <c r="Q425" s="3" t="s">
        <v>132</v>
      </c>
      <c r="R425" s="3" t="s">
        <v>1430</v>
      </c>
      <c r="S425" s="3">
        <v>43</v>
      </c>
      <c r="T425" s="3" t="s">
        <v>11</v>
      </c>
      <c r="U425" s="3" t="s">
        <v>1431</v>
      </c>
      <c r="V425" s="3" t="s">
        <v>1432</v>
      </c>
      <c r="W425" s="3" t="s">
        <v>1425</v>
      </c>
      <c r="X425" s="3" t="s">
        <v>961</v>
      </c>
      <c r="Y425" s="3" t="s">
        <v>2052</v>
      </c>
      <c r="Z425" s="3" t="s">
        <v>2065</v>
      </c>
    </row>
    <row r="426" spans="1:26" ht="15" x14ac:dyDescent="0.3">
      <c r="A426" s="3">
        <v>65632</v>
      </c>
      <c r="B426" s="8">
        <v>28</v>
      </c>
      <c r="C426" s="3">
        <v>1</v>
      </c>
      <c r="D426" s="4">
        <v>44884.560347222221</v>
      </c>
      <c r="E426" s="4">
        <v>44884.560347222221</v>
      </c>
      <c r="F426" s="6">
        <f t="shared" si="42"/>
        <v>2022</v>
      </c>
      <c r="G426" s="4" t="str">
        <f t="shared" si="43"/>
        <v>Nov</v>
      </c>
      <c r="H426" s="4" t="str">
        <f t="shared" si="44"/>
        <v>Q4</v>
      </c>
      <c r="I426" s="6">
        <f t="shared" si="45"/>
        <v>0</v>
      </c>
      <c r="J426" s="3">
        <v>1</v>
      </c>
      <c r="K426" s="8">
        <v>28</v>
      </c>
      <c r="L426" s="8">
        <f t="shared" si="46"/>
        <v>28</v>
      </c>
      <c r="M426" s="8">
        <v>28</v>
      </c>
      <c r="N426" s="3" t="str">
        <f t="shared" ca="1" si="47"/>
        <v>CHURNED</v>
      </c>
      <c r="O426" s="14" t="str">
        <f t="shared" si="48"/>
        <v>Not Retained</v>
      </c>
      <c r="P426" s="3" t="s">
        <v>1433</v>
      </c>
      <c r="Q426" s="3" t="s">
        <v>641</v>
      </c>
      <c r="R426" s="3" t="s">
        <v>1434</v>
      </c>
      <c r="S426" s="3">
        <v>42</v>
      </c>
      <c r="T426" s="3" t="s">
        <v>11</v>
      </c>
      <c r="U426" s="3" t="s">
        <v>1435</v>
      </c>
      <c r="V426" s="3" t="s">
        <v>1432</v>
      </c>
      <c r="W426" s="3" t="s">
        <v>1425</v>
      </c>
      <c r="X426" s="3" t="s">
        <v>961</v>
      </c>
      <c r="Y426" s="3" t="s">
        <v>2050</v>
      </c>
      <c r="Z426" s="3" t="s">
        <v>2065</v>
      </c>
    </row>
    <row r="427" spans="1:26" ht="15" x14ac:dyDescent="0.3">
      <c r="A427" s="3">
        <v>65969</v>
      </c>
      <c r="B427" s="8">
        <v>7.9899997709999999</v>
      </c>
      <c r="C427" s="3">
        <v>1</v>
      </c>
      <c r="D427" s="4">
        <v>45432.582245370373</v>
      </c>
      <c r="E427" s="4">
        <v>45432.582245370373</v>
      </c>
      <c r="F427" s="6">
        <f t="shared" si="42"/>
        <v>2024</v>
      </c>
      <c r="G427" s="4" t="str">
        <f t="shared" si="43"/>
        <v>May</v>
      </c>
      <c r="H427" s="4" t="str">
        <f t="shared" si="44"/>
        <v>Q2</v>
      </c>
      <c r="I427" s="6">
        <f t="shared" si="45"/>
        <v>0</v>
      </c>
      <c r="J427" s="3">
        <v>1</v>
      </c>
      <c r="K427" s="8">
        <v>7.9899997709999999</v>
      </c>
      <c r="L427" s="8">
        <f t="shared" si="46"/>
        <v>7.9899997709999999</v>
      </c>
      <c r="M427" s="8">
        <v>7.9899997709999999</v>
      </c>
      <c r="N427" s="3" t="str">
        <f t="shared" ca="1" si="47"/>
        <v>ACTIVE</v>
      </c>
      <c r="O427" s="14" t="str">
        <f t="shared" si="48"/>
        <v>Not Retained</v>
      </c>
      <c r="P427" s="3" t="s">
        <v>433</v>
      </c>
      <c r="Q427" s="3" t="s">
        <v>64</v>
      </c>
      <c r="R427" s="3" t="s">
        <v>1436</v>
      </c>
      <c r="S427" s="3">
        <v>40</v>
      </c>
      <c r="T427" s="3" t="s">
        <v>19</v>
      </c>
      <c r="U427" s="3" t="s">
        <v>1437</v>
      </c>
      <c r="V427" s="3" t="s">
        <v>1432</v>
      </c>
      <c r="W427" s="3" t="s">
        <v>1425</v>
      </c>
      <c r="X427" s="3" t="s">
        <v>961</v>
      </c>
      <c r="Y427" s="3" t="s">
        <v>2052</v>
      </c>
      <c r="Z427" s="3" t="s">
        <v>2066</v>
      </c>
    </row>
    <row r="428" spans="1:26" ht="15" x14ac:dyDescent="0.3">
      <c r="A428" s="3">
        <v>65975</v>
      </c>
      <c r="B428" s="8">
        <v>29.450000760000002</v>
      </c>
      <c r="C428" s="3">
        <v>1</v>
      </c>
      <c r="D428" s="4">
        <v>44504.849224537036</v>
      </c>
      <c r="E428" s="4">
        <v>44504.849224537036</v>
      </c>
      <c r="F428" s="6">
        <f t="shared" si="42"/>
        <v>2021</v>
      </c>
      <c r="G428" s="4" t="str">
        <f t="shared" si="43"/>
        <v>Nov</v>
      </c>
      <c r="H428" s="4" t="str">
        <f t="shared" si="44"/>
        <v>Q4</v>
      </c>
      <c r="I428" s="6">
        <f t="shared" si="45"/>
        <v>0</v>
      </c>
      <c r="J428" s="3">
        <v>1</v>
      </c>
      <c r="K428" s="8">
        <v>29.450000760000002</v>
      </c>
      <c r="L428" s="8">
        <f t="shared" si="46"/>
        <v>29.450000760000002</v>
      </c>
      <c r="M428" s="8">
        <v>29.450000760000002</v>
      </c>
      <c r="N428" s="3" t="str">
        <f t="shared" ca="1" si="47"/>
        <v>CHURNED</v>
      </c>
      <c r="O428" s="14" t="str">
        <f t="shared" si="48"/>
        <v>Not Retained</v>
      </c>
      <c r="P428" s="3" t="s">
        <v>29</v>
      </c>
      <c r="Q428" s="3" t="s">
        <v>1438</v>
      </c>
      <c r="R428" s="3" t="s">
        <v>1439</v>
      </c>
      <c r="S428" s="3">
        <v>26</v>
      </c>
      <c r="T428" s="3" t="s">
        <v>19</v>
      </c>
      <c r="U428" s="3" t="s">
        <v>1440</v>
      </c>
      <c r="V428" s="3" t="s">
        <v>1432</v>
      </c>
      <c r="W428" s="3" t="s">
        <v>1425</v>
      </c>
      <c r="X428" s="3" t="s">
        <v>961</v>
      </c>
      <c r="Y428" s="3" t="s">
        <v>2051</v>
      </c>
      <c r="Z428" s="3" t="s">
        <v>2066</v>
      </c>
    </row>
    <row r="429" spans="1:26" ht="15" x14ac:dyDescent="0.3">
      <c r="A429" s="3">
        <v>66161</v>
      </c>
      <c r="B429" s="8">
        <v>84</v>
      </c>
      <c r="C429" s="3">
        <v>1</v>
      </c>
      <c r="D429" s="4">
        <v>45274.106956018521</v>
      </c>
      <c r="E429" s="4">
        <v>45274.106956018521</v>
      </c>
      <c r="F429" s="6">
        <f t="shared" si="42"/>
        <v>2023</v>
      </c>
      <c r="G429" s="4" t="str">
        <f t="shared" si="43"/>
        <v>Dec</v>
      </c>
      <c r="H429" s="4" t="str">
        <f t="shared" si="44"/>
        <v>Q4</v>
      </c>
      <c r="I429" s="6">
        <f t="shared" si="45"/>
        <v>0</v>
      </c>
      <c r="J429" s="3">
        <v>1</v>
      </c>
      <c r="K429" s="8">
        <v>84</v>
      </c>
      <c r="L429" s="8">
        <f t="shared" si="46"/>
        <v>84</v>
      </c>
      <c r="M429" s="8">
        <v>84</v>
      </c>
      <c r="N429" s="3" t="str">
        <f t="shared" ca="1" si="47"/>
        <v>CHURNED</v>
      </c>
      <c r="O429" s="14" t="str">
        <f t="shared" si="48"/>
        <v>Not Retained</v>
      </c>
      <c r="P429" s="3" t="s">
        <v>718</v>
      </c>
      <c r="Q429" s="3" t="s">
        <v>1441</v>
      </c>
      <c r="R429" s="3" t="s">
        <v>1442</v>
      </c>
      <c r="S429" s="3">
        <v>18</v>
      </c>
      <c r="T429" s="3" t="s">
        <v>19</v>
      </c>
      <c r="U429" s="3" t="s">
        <v>1443</v>
      </c>
      <c r="V429" s="3" t="s">
        <v>1432</v>
      </c>
      <c r="W429" s="3" t="s">
        <v>1425</v>
      </c>
      <c r="X429" s="3" t="s">
        <v>961</v>
      </c>
      <c r="Y429" s="3" t="s">
        <v>2050</v>
      </c>
      <c r="Z429" s="3" t="s">
        <v>2066</v>
      </c>
    </row>
    <row r="430" spans="1:26" ht="15" x14ac:dyDescent="0.3">
      <c r="A430" s="3">
        <v>66229</v>
      </c>
      <c r="B430" s="8">
        <v>50</v>
      </c>
      <c r="C430" s="3">
        <v>1</v>
      </c>
      <c r="D430" s="4">
        <v>45388.518437500003</v>
      </c>
      <c r="E430" s="4">
        <v>45388.518437500003</v>
      </c>
      <c r="F430" s="6">
        <f t="shared" si="42"/>
        <v>2024</v>
      </c>
      <c r="G430" s="4" t="str">
        <f t="shared" si="43"/>
        <v>Apr</v>
      </c>
      <c r="H430" s="4" t="str">
        <f t="shared" si="44"/>
        <v>Q2</v>
      </c>
      <c r="I430" s="6">
        <f t="shared" si="45"/>
        <v>0</v>
      </c>
      <c r="J430" s="3">
        <v>1</v>
      </c>
      <c r="K430" s="8">
        <v>50</v>
      </c>
      <c r="L430" s="8">
        <f t="shared" si="46"/>
        <v>50</v>
      </c>
      <c r="M430" s="8">
        <v>50</v>
      </c>
      <c r="N430" s="3" t="str">
        <f t="shared" ca="1" si="47"/>
        <v>ACTIVE</v>
      </c>
      <c r="O430" s="14" t="str">
        <f t="shared" si="48"/>
        <v>Not Retained</v>
      </c>
      <c r="P430" s="3" t="s">
        <v>63</v>
      </c>
      <c r="Q430" s="3" t="s">
        <v>1113</v>
      </c>
      <c r="R430" s="3" t="s">
        <v>1444</v>
      </c>
      <c r="S430" s="3">
        <v>43</v>
      </c>
      <c r="T430" s="3" t="s">
        <v>19</v>
      </c>
      <c r="U430" s="3" t="s">
        <v>1445</v>
      </c>
      <c r="V430" s="3" t="s">
        <v>1446</v>
      </c>
      <c r="W430" s="3" t="s">
        <v>1425</v>
      </c>
      <c r="X430" s="3" t="s">
        <v>961</v>
      </c>
      <c r="Y430" s="3" t="s">
        <v>2052</v>
      </c>
      <c r="Z430" s="3" t="s">
        <v>2066</v>
      </c>
    </row>
    <row r="431" spans="1:26" ht="15" x14ac:dyDescent="0.3">
      <c r="A431" s="3">
        <v>66418</v>
      </c>
      <c r="B431" s="8">
        <v>22.989999770000001</v>
      </c>
      <c r="C431" s="3">
        <v>1</v>
      </c>
      <c r="D431" s="4">
        <v>45302.662210648145</v>
      </c>
      <c r="E431" s="4">
        <v>45302.662210648145</v>
      </c>
      <c r="F431" s="6">
        <f t="shared" si="42"/>
        <v>2024</v>
      </c>
      <c r="G431" s="4" t="str">
        <f t="shared" si="43"/>
        <v>Jan</v>
      </c>
      <c r="H431" s="4" t="str">
        <f t="shared" si="44"/>
        <v>Q1</v>
      </c>
      <c r="I431" s="6">
        <f t="shared" si="45"/>
        <v>0</v>
      </c>
      <c r="J431" s="3">
        <v>1</v>
      </c>
      <c r="K431" s="8">
        <v>22.989999770000001</v>
      </c>
      <c r="L431" s="8">
        <f t="shared" si="46"/>
        <v>22.989999770000001</v>
      </c>
      <c r="M431" s="8">
        <v>22.989999770000001</v>
      </c>
      <c r="N431" s="3" t="str">
        <f t="shared" ca="1" si="47"/>
        <v>CHURNED</v>
      </c>
      <c r="O431" s="14" t="str">
        <f t="shared" si="48"/>
        <v>Not Retained</v>
      </c>
      <c r="P431" s="3" t="s">
        <v>1354</v>
      </c>
      <c r="Q431" s="3" t="s">
        <v>1447</v>
      </c>
      <c r="R431" s="3" t="s">
        <v>1448</v>
      </c>
      <c r="S431" s="3">
        <v>20</v>
      </c>
      <c r="T431" s="3" t="s">
        <v>19</v>
      </c>
      <c r="U431" s="3" t="s">
        <v>1449</v>
      </c>
      <c r="V431" s="3" t="s">
        <v>1446</v>
      </c>
      <c r="W431" s="3" t="s">
        <v>1425</v>
      </c>
      <c r="X431" s="3" t="s">
        <v>961</v>
      </c>
      <c r="Y431" s="3" t="s">
        <v>2048</v>
      </c>
      <c r="Z431" s="3" t="s">
        <v>2066</v>
      </c>
    </row>
    <row r="432" spans="1:26" ht="15" x14ac:dyDescent="0.3">
      <c r="A432" s="3">
        <v>66449</v>
      </c>
      <c r="B432" s="8">
        <v>55</v>
      </c>
      <c r="C432" s="3">
        <v>1</v>
      </c>
      <c r="D432" s="4">
        <v>45150.175000000003</v>
      </c>
      <c r="E432" s="4">
        <v>45150.175000000003</v>
      </c>
      <c r="F432" s="6">
        <f t="shared" si="42"/>
        <v>2023</v>
      </c>
      <c r="G432" s="4" t="str">
        <f t="shared" si="43"/>
        <v>Aug</v>
      </c>
      <c r="H432" s="4" t="str">
        <f t="shared" si="44"/>
        <v>Q3</v>
      </c>
      <c r="I432" s="6">
        <f t="shared" si="45"/>
        <v>0</v>
      </c>
      <c r="J432" s="3">
        <v>1</v>
      </c>
      <c r="K432" s="8">
        <v>55</v>
      </c>
      <c r="L432" s="8">
        <f t="shared" si="46"/>
        <v>55</v>
      </c>
      <c r="M432" s="8">
        <v>55</v>
      </c>
      <c r="N432" s="3" t="str">
        <f t="shared" ca="1" si="47"/>
        <v>CHURNED</v>
      </c>
      <c r="O432" s="14" t="str">
        <f t="shared" si="48"/>
        <v>Not Retained</v>
      </c>
      <c r="P432" s="3" t="s">
        <v>74</v>
      </c>
      <c r="Q432" s="3" t="s">
        <v>1346</v>
      </c>
      <c r="R432" s="3" t="s">
        <v>1450</v>
      </c>
      <c r="S432" s="3">
        <v>52</v>
      </c>
      <c r="T432" s="3" t="s">
        <v>19</v>
      </c>
      <c r="U432" s="3" t="s">
        <v>1451</v>
      </c>
      <c r="V432" s="3" t="s">
        <v>1452</v>
      </c>
      <c r="W432" s="3" t="s">
        <v>1425</v>
      </c>
      <c r="X432" s="3" t="s">
        <v>961</v>
      </c>
      <c r="Y432" s="3" t="s">
        <v>2051</v>
      </c>
      <c r="Z432" s="3" t="s">
        <v>2066</v>
      </c>
    </row>
    <row r="433" spans="1:26" ht="15" x14ac:dyDescent="0.3">
      <c r="A433" s="3">
        <v>66741</v>
      </c>
      <c r="B433" s="8">
        <v>57.530000689999994</v>
      </c>
      <c r="C433" s="3">
        <v>2</v>
      </c>
      <c r="D433" s="4">
        <v>44962.18414351852</v>
      </c>
      <c r="E433" s="4">
        <v>44963.246874999997</v>
      </c>
      <c r="F433" s="6">
        <f t="shared" si="42"/>
        <v>2023</v>
      </c>
      <c r="G433" s="4" t="str">
        <f t="shared" si="43"/>
        <v>Feb</v>
      </c>
      <c r="H433" s="4" t="str">
        <f t="shared" si="44"/>
        <v>Q1</v>
      </c>
      <c r="I433" s="6">
        <f t="shared" si="45"/>
        <v>2</v>
      </c>
      <c r="J433" s="3">
        <v>2</v>
      </c>
      <c r="K433" s="8">
        <v>57.530000689999994</v>
      </c>
      <c r="L433" s="8">
        <f t="shared" si="46"/>
        <v>28.765000344999997</v>
      </c>
      <c r="M433" s="8">
        <v>57.530000689999994</v>
      </c>
      <c r="N433" s="3" t="str">
        <f t="shared" ca="1" si="47"/>
        <v>CHURNED</v>
      </c>
      <c r="O433" s="14" t="str">
        <f t="shared" si="48"/>
        <v>Retained</v>
      </c>
      <c r="P433" s="3" t="s">
        <v>298</v>
      </c>
      <c r="Q433" s="3" t="s">
        <v>1453</v>
      </c>
      <c r="R433" s="3" t="s">
        <v>1454</v>
      </c>
      <c r="S433" s="3">
        <v>18</v>
      </c>
      <c r="T433" s="3" t="s">
        <v>19</v>
      </c>
      <c r="U433" s="3" t="s">
        <v>1455</v>
      </c>
      <c r="V433" s="3" t="s">
        <v>1456</v>
      </c>
      <c r="W433" s="3" t="s">
        <v>1425</v>
      </c>
      <c r="X433" s="3" t="s">
        <v>961</v>
      </c>
      <c r="Y433" s="3" t="s">
        <v>2049</v>
      </c>
      <c r="Z433" s="3" t="s">
        <v>2066</v>
      </c>
    </row>
    <row r="434" spans="1:26" ht="15" x14ac:dyDescent="0.3">
      <c r="A434" s="3">
        <v>66777</v>
      </c>
      <c r="B434" s="8">
        <v>60</v>
      </c>
      <c r="C434" s="3">
        <v>1</v>
      </c>
      <c r="D434" s="4">
        <v>44985.396365740744</v>
      </c>
      <c r="E434" s="4">
        <v>44985.396365740744</v>
      </c>
      <c r="F434" s="6">
        <f t="shared" si="42"/>
        <v>2023</v>
      </c>
      <c r="G434" s="4" t="str">
        <f t="shared" si="43"/>
        <v>Feb</v>
      </c>
      <c r="H434" s="4" t="str">
        <f t="shared" si="44"/>
        <v>Q1</v>
      </c>
      <c r="I434" s="6">
        <f t="shared" si="45"/>
        <v>0</v>
      </c>
      <c r="J434" s="3">
        <v>1</v>
      </c>
      <c r="K434" s="8">
        <v>60</v>
      </c>
      <c r="L434" s="8">
        <f t="shared" si="46"/>
        <v>60</v>
      </c>
      <c r="M434" s="8">
        <v>60</v>
      </c>
      <c r="N434" s="3" t="str">
        <f t="shared" ca="1" si="47"/>
        <v>CHURNED</v>
      </c>
      <c r="O434" s="14" t="str">
        <f t="shared" si="48"/>
        <v>Not Retained</v>
      </c>
      <c r="P434" s="3" t="s">
        <v>302</v>
      </c>
      <c r="Q434" s="3" t="s">
        <v>734</v>
      </c>
      <c r="R434" s="3" t="s">
        <v>1457</v>
      </c>
      <c r="S434" s="3">
        <v>54</v>
      </c>
      <c r="T434" s="3" t="s">
        <v>11</v>
      </c>
      <c r="U434" s="3" t="s">
        <v>1458</v>
      </c>
      <c r="V434" s="3" t="s">
        <v>1456</v>
      </c>
      <c r="W434" s="3" t="s">
        <v>1425</v>
      </c>
      <c r="X434" s="3" t="s">
        <v>961</v>
      </c>
      <c r="Y434" s="3" t="s">
        <v>2051</v>
      </c>
      <c r="Z434" s="3" t="s">
        <v>2066</v>
      </c>
    </row>
    <row r="435" spans="1:26" ht="15" x14ac:dyDescent="0.3">
      <c r="A435" s="3">
        <v>66851</v>
      </c>
      <c r="B435" s="8">
        <v>6.9899997709999999</v>
      </c>
      <c r="C435" s="3">
        <v>1</v>
      </c>
      <c r="D435" s="4">
        <v>45305.754224537035</v>
      </c>
      <c r="E435" s="4">
        <v>45305.754224537035</v>
      </c>
      <c r="F435" s="6">
        <f t="shared" si="42"/>
        <v>2024</v>
      </c>
      <c r="G435" s="4" t="str">
        <f t="shared" si="43"/>
        <v>Jan</v>
      </c>
      <c r="H435" s="4" t="str">
        <f t="shared" si="44"/>
        <v>Q1</v>
      </c>
      <c r="I435" s="6">
        <f t="shared" si="45"/>
        <v>0</v>
      </c>
      <c r="J435" s="3">
        <v>1</v>
      </c>
      <c r="K435" s="8">
        <v>6.9899997709999999</v>
      </c>
      <c r="L435" s="8">
        <f t="shared" si="46"/>
        <v>6.9899997709999999</v>
      </c>
      <c r="M435" s="8">
        <v>6.9899997709999999</v>
      </c>
      <c r="N435" s="3" t="str">
        <f t="shared" ca="1" si="47"/>
        <v>CHURNED</v>
      </c>
      <c r="O435" s="14" t="str">
        <f t="shared" si="48"/>
        <v>Not Retained</v>
      </c>
      <c r="P435" s="3" t="s">
        <v>583</v>
      </c>
      <c r="Q435" s="3" t="s">
        <v>104</v>
      </c>
      <c r="R435" s="3" t="s">
        <v>1459</v>
      </c>
      <c r="S435" s="3">
        <v>43</v>
      </c>
      <c r="T435" s="3" t="s">
        <v>19</v>
      </c>
      <c r="U435" s="3" t="s">
        <v>1460</v>
      </c>
      <c r="V435" s="3" t="s">
        <v>1456</v>
      </c>
      <c r="W435" s="3" t="s">
        <v>1425</v>
      </c>
      <c r="X435" s="3" t="s">
        <v>961</v>
      </c>
      <c r="Y435" s="3" t="s">
        <v>2052</v>
      </c>
      <c r="Z435" s="3" t="s">
        <v>2066</v>
      </c>
    </row>
    <row r="436" spans="1:26" ht="15" x14ac:dyDescent="0.3">
      <c r="A436" s="3">
        <v>66859</v>
      </c>
      <c r="B436" s="8">
        <v>49.5</v>
      </c>
      <c r="C436" s="3">
        <v>1</v>
      </c>
      <c r="D436" s="4">
        <v>45308.340543981481</v>
      </c>
      <c r="E436" s="4">
        <v>45308.340543981481</v>
      </c>
      <c r="F436" s="6">
        <f t="shared" si="42"/>
        <v>2024</v>
      </c>
      <c r="G436" s="4" t="str">
        <f t="shared" si="43"/>
        <v>Jan</v>
      </c>
      <c r="H436" s="4" t="str">
        <f t="shared" si="44"/>
        <v>Q1</v>
      </c>
      <c r="I436" s="6">
        <f t="shared" si="45"/>
        <v>0</v>
      </c>
      <c r="J436" s="3">
        <v>1</v>
      </c>
      <c r="K436" s="8">
        <v>49.5</v>
      </c>
      <c r="L436" s="8">
        <f t="shared" si="46"/>
        <v>49.5</v>
      </c>
      <c r="M436" s="8">
        <v>49.5</v>
      </c>
      <c r="N436" s="3" t="str">
        <f t="shared" ca="1" si="47"/>
        <v>CHURNED</v>
      </c>
      <c r="O436" s="14" t="str">
        <f t="shared" si="48"/>
        <v>Not Retained</v>
      </c>
      <c r="P436" s="3" t="s">
        <v>1461</v>
      </c>
      <c r="Q436" s="3" t="s">
        <v>132</v>
      </c>
      <c r="R436" s="3" t="s">
        <v>1462</v>
      </c>
      <c r="S436" s="3">
        <v>23</v>
      </c>
      <c r="T436" s="3" t="s">
        <v>19</v>
      </c>
      <c r="U436" s="3" t="s">
        <v>1463</v>
      </c>
      <c r="V436" s="3" t="s">
        <v>1464</v>
      </c>
      <c r="W436" s="3" t="s">
        <v>1425</v>
      </c>
      <c r="X436" s="3" t="s">
        <v>961</v>
      </c>
      <c r="Y436" s="3" t="s">
        <v>2051</v>
      </c>
      <c r="Z436" s="3" t="s">
        <v>2066</v>
      </c>
    </row>
    <row r="437" spans="1:26" ht="15" x14ac:dyDescent="0.3">
      <c r="A437" s="3">
        <v>67200</v>
      </c>
      <c r="B437" s="8">
        <v>61</v>
      </c>
      <c r="C437" s="3">
        <v>1</v>
      </c>
      <c r="D437" s="4">
        <v>44790.44427083333</v>
      </c>
      <c r="E437" s="4">
        <v>44790.44427083333</v>
      </c>
      <c r="F437" s="6">
        <f t="shared" si="42"/>
        <v>2022</v>
      </c>
      <c r="G437" s="4" t="str">
        <f t="shared" si="43"/>
        <v>Aug</v>
      </c>
      <c r="H437" s="4" t="str">
        <f t="shared" si="44"/>
        <v>Q3</v>
      </c>
      <c r="I437" s="6">
        <f t="shared" si="45"/>
        <v>0</v>
      </c>
      <c r="J437" s="3">
        <v>1</v>
      </c>
      <c r="K437" s="8">
        <v>61</v>
      </c>
      <c r="L437" s="8">
        <f t="shared" si="46"/>
        <v>61</v>
      </c>
      <c r="M437" s="8">
        <v>61</v>
      </c>
      <c r="N437" s="3" t="str">
        <f t="shared" ca="1" si="47"/>
        <v>CHURNED</v>
      </c>
      <c r="O437" s="14" t="str">
        <f t="shared" si="48"/>
        <v>Not Retained</v>
      </c>
      <c r="P437" s="3" t="s">
        <v>233</v>
      </c>
      <c r="Q437" s="3" t="s">
        <v>1465</v>
      </c>
      <c r="R437" s="3" t="s">
        <v>1466</v>
      </c>
      <c r="S437" s="3">
        <v>44</v>
      </c>
      <c r="T437" s="3" t="s">
        <v>19</v>
      </c>
      <c r="U437" s="3" t="s">
        <v>1467</v>
      </c>
      <c r="V437" s="3" t="s">
        <v>1464</v>
      </c>
      <c r="W437" s="3" t="s">
        <v>1425</v>
      </c>
      <c r="X437" s="3" t="s">
        <v>961</v>
      </c>
      <c r="Y437" s="3" t="s">
        <v>2048</v>
      </c>
      <c r="Z437" s="3" t="s">
        <v>2066</v>
      </c>
    </row>
    <row r="438" spans="1:26" ht="15" x14ac:dyDescent="0.3">
      <c r="A438" s="3">
        <v>67862</v>
      </c>
      <c r="B438" s="8">
        <v>39.990001679999999</v>
      </c>
      <c r="C438" s="3">
        <v>1</v>
      </c>
      <c r="D438" s="4">
        <v>44547.197094907409</v>
      </c>
      <c r="E438" s="4">
        <v>44547.197094907409</v>
      </c>
      <c r="F438" s="6">
        <f t="shared" si="42"/>
        <v>2021</v>
      </c>
      <c r="G438" s="4" t="str">
        <f t="shared" si="43"/>
        <v>Dec</v>
      </c>
      <c r="H438" s="4" t="str">
        <f t="shared" si="44"/>
        <v>Q4</v>
      </c>
      <c r="I438" s="6">
        <f t="shared" si="45"/>
        <v>0</v>
      </c>
      <c r="J438" s="3">
        <v>1</v>
      </c>
      <c r="K438" s="8">
        <v>39.990001679999999</v>
      </c>
      <c r="L438" s="8">
        <f t="shared" si="46"/>
        <v>39.990001679999999</v>
      </c>
      <c r="M438" s="8">
        <v>39.990001679999999</v>
      </c>
      <c r="N438" s="3" t="str">
        <f t="shared" ca="1" si="47"/>
        <v>CHURNED</v>
      </c>
      <c r="O438" s="14" t="str">
        <f t="shared" si="48"/>
        <v>Not Retained</v>
      </c>
      <c r="P438" s="3" t="s">
        <v>1468</v>
      </c>
      <c r="Q438" s="3" t="s">
        <v>1469</v>
      </c>
      <c r="R438" s="3" t="s">
        <v>1470</v>
      </c>
      <c r="S438" s="3">
        <v>30</v>
      </c>
      <c r="T438" s="3" t="s">
        <v>19</v>
      </c>
      <c r="U438" s="3" t="s">
        <v>1471</v>
      </c>
      <c r="V438" s="3" t="s">
        <v>1464</v>
      </c>
      <c r="W438" s="3" t="s">
        <v>1425</v>
      </c>
      <c r="X438" s="3" t="s">
        <v>961</v>
      </c>
      <c r="Y438" s="3" t="s">
        <v>2051</v>
      </c>
      <c r="Z438" s="3" t="s">
        <v>2066</v>
      </c>
    </row>
    <row r="439" spans="1:26" ht="15" x14ac:dyDescent="0.3">
      <c r="A439" s="3">
        <v>67921</v>
      </c>
      <c r="B439" s="8">
        <v>21.989999770000001</v>
      </c>
      <c r="C439" s="3">
        <v>1</v>
      </c>
      <c r="D439" s="4">
        <v>45146.551840277774</v>
      </c>
      <c r="E439" s="4">
        <v>45146.551840277774</v>
      </c>
      <c r="F439" s="6">
        <f t="shared" si="42"/>
        <v>2023</v>
      </c>
      <c r="G439" s="4" t="str">
        <f t="shared" si="43"/>
        <v>Aug</v>
      </c>
      <c r="H439" s="4" t="str">
        <f t="shared" si="44"/>
        <v>Q3</v>
      </c>
      <c r="I439" s="6">
        <f t="shared" si="45"/>
        <v>0</v>
      </c>
      <c r="J439" s="3">
        <v>1</v>
      </c>
      <c r="K439" s="8">
        <v>21.989999770000001</v>
      </c>
      <c r="L439" s="8">
        <f t="shared" si="46"/>
        <v>21.989999770000001</v>
      </c>
      <c r="M439" s="8">
        <v>21.989999770000001</v>
      </c>
      <c r="N439" s="3" t="str">
        <f t="shared" ca="1" si="47"/>
        <v>CHURNED</v>
      </c>
      <c r="O439" s="14" t="str">
        <f t="shared" si="48"/>
        <v>Not Retained</v>
      </c>
      <c r="P439" s="3" t="s">
        <v>1092</v>
      </c>
      <c r="Q439" s="3" t="s">
        <v>1472</v>
      </c>
      <c r="R439" s="3" t="s">
        <v>1473</v>
      </c>
      <c r="S439" s="3">
        <v>63</v>
      </c>
      <c r="T439" s="3" t="s">
        <v>11</v>
      </c>
      <c r="U439" s="3" t="s">
        <v>1474</v>
      </c>
      <c r="V439" s="3" t="s">
        <v>1475</v>
      </c>
      <c r="W439" s="3" t="s">
        <v>1425</v>
      </c>
      <c r="X439" s="3" t="s">
        <v>961</v>
      </c>
      <c r="Y439" s="3" t="s">
        <v>2052</v>
      </c>
      <c r="Z439" s="3" t="s">
        <v>2066</v>
      </c>
    </row>
    <row r="440" spans="1:26" ht="15" x14ac:dyDescent="0.3">
      <c r="A440" s="3">
        <v>68048</v>
      </c>
      <c r="B440" s="8">
        <v>42.990001679999999</v>
      </c>
      <c r="C440" s="3">
        <v>1</v>
      </c>
      <c r="D440" s="4">
        <v>44853.543865740743</v>
      </c>
      <c r="E440" s="4">
        <v>44853.543865740743</v>
      </c>
      <c r="F440" s="6">
        <f t="shared" si="42"/>
        <v>2022</v>
      </c>
      <c r="G440" s="4" t="str">
        <f t="shared" si="43"/>
        <v>Oct</v>
      </c>
      <c r="H440" s="4" t="str">
        <f t="shared" si="44"/>
        <v>Q4</v>
      </c>
      <c r="I440" s="6">
        <f t="shared" si="45"/>
        <v>0</v>
      </c>
      <c r="J440" s="3">
        <v>1</v>
      </c>
      <c r="K440" s="8">
        <v>42.990001679999999</v>
      </c>
      <c r="L440" s="8">
        <f t="shared" si="46"/>
        <v>42.990001679999999</v>
      </c>
      <c r="M440" s="8">
        <v>42.990001679999999</v>
      </c>
      <c r="N440" s="3" t="str">
        <f t="shared" ca="1" si="47"/>
        <v>CHURNED</v>
      </c>
      <c r="O440" s="14" t="str">
        <f t="shared" si="48"/>
        <v>Not Retained</v>
      </c>
      <c r="P440" s="3" t="s">
        <v>145</v>
      </c>
      <c r="Q440" s="3" t="s">
        <v>30</v>
      </c>
      <c r="R440" s="3" t="s">
        <v>1476</v>
      </c>
      <c r="S440" s="3">
        <v>26</v>
      </c>
      <c r="T440" s="3" t="s">
        <v>11</v>
      </c>
      <c r="U440" s="3" t="s">
        <v>1477</v>
      </c>
      <c r="V440" s="3" t="s">
        <v>1475</v>
      </c>
      <c r="W440" s="3" t="s">
        <v>1425</v>
      </c>
      <c r="X440" s="3" t="s">
        <v>961</v>
      </c>
      <c r="Y440" s="3" t="s">
        <v>2049</v>
      </c>
      <c r="Z440" s="3" t="s">
        <v>2066</v>
      </c>
    </row>
    <row r="441" spans="1:26" ht="15" x14ac:dyDescent="0.3">
      <c r="A441" s="3">
        <v>68167</v>
      </c>
      <c r="B441" s="8">
        <v>63.979999540000001</v>
      </c>
      <c r="C441" s="3">
        <v>1</v>
      </c>
      <c r="D441" s="4">
        <v>44329.704062500001</v>
      </c>
      <c r="E441" s="4">
        <v>44329.704062500001</v>
      </c>
      <c r="F441" s="6">
        <f t="shared" si="42"/>
        <v>2021</v>
      </c>
      <c r="G441" s="4" t="str">
        <f t="shared" si="43"/>
        <v>May</v>
      </c>
      <c r="H441" s="4" t="str">
        <f t="shared" si="44"/>
        <v>Q2</v>
      </c>
      <c r="I441" s="6">
        <f t="shared" si="45"/>
        <v>0</v>
      </c>
      <c r="J441" s="3">
        <v>1</v>
      </c>
      <c r="K441" s="8">
        <v>63.979999540000001</v>
      </c>
      <c r="L441" s="8">
        <f t="shared" si="46"/>
        <v>63.979999540000001</v>
      </c>
      <c r="M441" s="8">
        <v>63.979999540000001</v>
      </c>
      <c r="N441" s="3" t="str">
        <f t="shared" ca="1" si="47"/>
        <v>CHURNED</v>
      </c>
      <c r="O441" s="14" t="str">
        <f t="shared" si="48"/>
        <v>Not Retained</v>
      </c>
      <c r="P441" s="3" t="s">
        <v>223</v>
      </c>
      <c r="Q441" s="3" t="s">
        <v>247</v>
      </c>
      <c r="R441" s="3" t="s">
        <v>1478</v>
      </c>
      <c r="S441" s="3">
        <v>21</v>
      </c>
      <c r="T441" s="3" t="s">
        <v>11</v>
      </c>
      <c r="U441" s="3" t="s">
        <v>1479</v>
      </c>
      <c r="V441" s="3" t="s">
        <v>1475</v>
      </c>
      <c r="W441" s="3" t="s">
        <v>1425</v>
      </c>
      <c r="X441" s="3" t="s">
        <v>961</v>
      </c>
      <c r="Y441" s="3" t="s">
        <v>2052</v>
      </c>
      <c r="Z441" s="3" t="s">
        <v>2066</v>
      </c>
    </row>
    <row r="442" spans="1:26" ht="15" x14ac:dyDescent="0.3">
      <c r="A442" s="3">
        <v>68929</v>
      </c>
      <c r="B442" s="8">
        <v>81.269996640000002</v>
      </c>
      <c r="C442" s="3">
        <v>1</v>
      </c>
      <c r="D442" s="4">
        <v>45027.423819444448</v>
      </c>
      <c r="E442" s="4">
        <v>45027.423819444448</v>
      </c>
      <c r="F442" s="6">
        <f t="shared" si="42"/>
        <v>2023</v>
      </c>
      <c r="G442" s="4" t="str">
        <f t="shared" si="43"/>
        <v>Apr</v>
      </c>
      <c r="H442" s="4" t="str">
        <f t="shared" si="44"/>
        <v>Q2</v>
      </c>
      <c r="I442" s="6">
        <f t="shared" si="45"/>
        <v>0</v>
      </c>
      <c r="J442" s="3">
        <v>1</v>
      </c>
      <c r="K442" s="8">
        <v>81.269996640000002</v>
      </c>
      <c r="L442" s="8">
        <f t="shared" si="46"/>
        <v>81.269996640000002</v>
      </c>
      <c r="M442" s="8">
        <v>81.269996640000002</v>
      </c>
      <c r="N442" s="3" t="str">
        <f t="shared" ca="1" si="47"/>
        <v>CHURNED</v>
      </c>
      <c r="O442" s="14" t="str">
        <f t="shared" si="48"/>
        <v>Not Retained</v>
      </c>
      <c r="P442" s="3" t="s">
        <v>1480</v>
      </c>
      <c r="Q442" s="3" t="s">
        <v>1363</v>
      </c>
      <c r="R442" s="3" t="s">
        <v>1481</v>
      </c>
      <c r="S442" s="3">
        <v>47</v>
      </c>
      <c r="T442" s="3" t="s">
        <v>19</v>
      </c>
      <c r="U442" s="3" t="s">
        <v>1482</v>
      </c>
      <c r="V442" s="3" t="s">
        <v>1483</v>
      </c>
      <c r="W442" s="3" t="s">
        <v>1425</v>
      </c>
      <c r="X442" s="3" t="s">
        <v>961</v>
      </c>
      <c r="Y442" s="3" t="s">
        <v>2050</v>
      </c>
      <c r="Z442" s="3" t="s">
        <v>2066</v>
      </c>
    </row>
    <row r="443" spans="1:26" ht="15" x14ac:dyDescent="0.3">
      <c r="A443" s="3">
        <v>69131</v>
      </c>
      <c r="B443" s="8">
        <v>198</v>
      </c>
      <c r="C443" s="3">
        <v>1</v>
      </c>
      <c r="D443" s="4">
        <v>45305.199502314812</v>
      </c>
      <c r="E443" s="4">
        <v>45305.199502314812</v>
      </c>
      <c r="F443" s="6">
        <f t="shared" si="42"/>
        <v>2024</v>
      </c>
      <c r="G443" s="4" t="str">
        <f t="shared" si="43"/>
        <v>Jan</v>
      </c>
      <c r="H443" s="4" t="str">
        <f t="shared" si="44"/>
        <v>Q1</v>
      </c>
      <c r="I443" s="6">
        <f t="shared" si="45"/>
        <v>0</v>
      </c>
      <c r="J443" s="3">
        <v>1</v>
      </c>
      <c r="K443" s="8">
        <v>198</v>
      </c>
      <c r="L443" s="8">
        <f t="shared" si="46"/>
        <v>198</v>
      </c>
      <c r="M443" s="8">
        <v>198</v>
      </c>
      <c r="N443" s="3" t="str">
        <f t="shared" ca="1" si="47"/>
        <v>CHURNED</v>
      </c>
      <c r="O443" s="14" t="str">
        <f t="shared" si="48"/>
        <v>Not Retained</v>
      </c>
      <c r="P443" s="3" t="s">
        <v>302</v>
      </c>
      <c r="Q443" s="3" t="s">
        <v>953</v>
      </c>
      <c r="R443" s="3" t="s">
        <v>1484</v>
      </c>
      <c r="S443" s="3">
        <v>20</v>
      </c>
      <c r="T443" s="3" t="s">
        <v>11</v>
      </c>
      <c r="U443" s="3" t="s">
        <v>1485</v>
      </c>
      <c r="V443" s="3" t="s">
        <v>1483</v>
      </c>
      <c r="W443" s="3" t="s">
        <v>1425</v>
      </c>
      <c r="X443" s="3" t="s">
        <v>961</v>
      </c>
      <c r="Y443" s="3" t="s">
        <v>2052</v>
      </c>
      <c r="Z443" s="3" t="s">
        <v>2066</v>
      </c>
    </row>
    <row r="444" spans="1:26" ht="15" x14ac:dyDescent="0.3">
      <c r="A444" s="3">
        <v>69528</v>
      </c>
      <c r="B444" s="8">
        <v>36.75</v>
      </c>
      <c r="C444" s="3">
        <v>1</v>
      </c>
      <c r="D444" s="4">
        <v>44787.373657407406</v>
      </c>
      <c r="E444" s="4">
        <v>44787.373657407406</v>
      </c>
      <c r="F444" s="6">
        <f t="shared" si="42"/>
        <v>2022</v>
      </c>
      <c r="G444" s="4" t="str">
        <f t="shared" si="43"/>
        <v>Aug</v>
      </c>
      <c r="H444" s="4" t="str">
        <f t="shared" si="44"/>
        <v>Q3</v>
      </c>
      <c r="I444" s="6">
        <f t="shared" si="45"/>
        <v>0</v>
      </c>
      <c r="J444" s="3">
        <v>1</v>
      </c>
      <c r="K444" s="8">
        <v>36.75</v>
      </c>
      <c r="L444" s="8">
        <f t="shared" si="46"/>
        <v>36.75</v>
      </c>
      <c r="M444" s="8">
        <v>36.75</v>
      </c>
      <c r="N444" s="3" t="str">
        <f t="shared" ca="1" si="47"/>
        <v>CHURNED</v>
      </c>
      <c r="O444" s="14" t="str">
        <f t="shared" si="48"/>
        <v>Not Retained</v>
      </c>
      <c r="P444" s="3" t="s">
        <v>8</v>
      </c>
      <c r="Q444" s="3" t="s">
        <v>1177</v>
      </c>
      <c r="R444" s="3" t="s">
        <v>1486</v>
      </c>
      <c r="S444" s="3">
        <v>15</v>
      </c>
      <c r="T444" s="3" t="s">
        <v>11</v>
      </c>
      <c r="U444" s="3" t="s">
        <v>1487</v>
      </c>
      <c r="V444" s="3" t="s">
        <v>1483</v>
      </c>
      <c r="W444" s="3" t="s">
        <v>1425</v>
      </c>
      <c r="X444" s="3" t="s">
        <v>961</v>
      </c>
      <c r="Y444" s="3" t="s">
        <v>2048</v>
      </c>
      <c r="Z444" s="3" t="s">
        <v>2066</v>
      </c>
    </row>
    <row r="445" spans="1:26" ht="15" x14ac:dyDescent="0.3">
      <c r="A445" s="3">
        <v>69540</v>
      </c>
      <c r="B445" s="8">
        <v>32.979999540000001</v>
      </c>
      <c r="C445" s="3">
        <v>1</v>
      </c>
      <c r="D445" s="4">
        <v>44519.64534722222</v>
      </c>
      <c r="E445" s="4">
        <v>44519.64534722222</v>
      </c>
      <c r="F445" s="6">
        <f t="shared" si="42"/>
        <v>2021</v>
      </c>
      <c r="G445" s="4" t="str">
        <f t="shared" si="43"/>
        <v>Nov</v>
      </c>
      <c r="H445" s="4" t="str">
        <f t="shared" si="44"/>
        <v>Q4</v>
      </c>
      <c r="I445" s="6">
        <f t="shared" si="45"/>
        <v>0</v>
      </c>
      <c r="J445" s="3">
        <v>1</v>
      </c>
      <c r="K445" s="8">
        <v>32.979999540000001</v>
      </c>
      <c r="L445" s="8">
        <f t="shared" si="46"/>
        <v>32.979999540000001</v>
      </c>
      <c r="M445" s="8">
        <v>32.979999540000001</v>
      </c>
      <c r="N445" s="3" t="str">
        <f t="shared" ca="1" si="47"/>
        <v>CHURNED</v>
      </c>
      <c r="O445" s="14" t="str">
        <f t="shared" si="48"/>
        <v>Not Retained</v>
      </c>
      <c r="P445" s="3" t="s">
        <v>1488</v>
      </c>
      <c r="Q445" s="3" t="s">
        <v>1489</v>
      </c>
      <c r="R445" s="3" t="s">
        <v>1490</v>
      </c>
      <c r="S445" s="3">
        <v>12</v>
      </c>
      <c r="T445" s="3" t="s">
        <v>19</v>
      </c>
      <c r="U445" s="3" t="s">
        <v>1491</v>
      </c>
      <c r="V445" s="3" t="s">
        <v>1492</v>
      </c>
      <c r="W445" s="3" t="s">
        <v>1425</v>
      </c>
      <c r="X445" s="3" t="s">
        <v>961</v>
      </c>
      <c r="Y445" s="3" t="s">
        <v>2048</v>
      </c>
      <c r="Z445" s="3" t="s">
        <v>2066</v>
      </c>
    </row>
    <row r="446" spans="1:26" ht="15" x14ac:dyDescent="0.3">
      <c r="A446" s="3">
        <v>70137</v>
      </c>
      <c r="B446" s="8">
        <v>25</v>
      </c>
      <c r="C446" s="3">
        <v>1</v>
      </c>
      <c r="D446" s="4">
        <v>44363.426631944443</v>
      </c>
      <c r="E446" s="4">
        <v>44363.426631944443</v>
      </c>
      <c r="F446" s="6">
        <f t="shared" si="42"/>
        <v>2021</v>
      </c>
      <c r="G446" s="4" t="str">
        <f t="shared" si="43"/>
        <v>Jun</v>
      </c>
      <c r="H446" s="4" t="str">
        <f t="shared" si="44"/>
        <v>Q2</v>
      </c>
      <c r="I446" s="6">
        <f t="shared" si="45"/>
        <v>0</v>
      </c>
      <c r="J446" s="3">
        <v>1</v>
      </c>
      <c r="K446" s="8">
        <v>25</v>
      </c>
      <c r="L446" s="8">
        <f t="shared" si="46"/>
        <v>25</v>
      </c>
      <c r="M446" s="8">
        <v>25</v>
      </c>
      <c r="N446" s="3" t="str">
        <f t="shared" ca="1" si="47"/>
        <v>CHURNED</v>
      </c>
      <c r="O446" s="14" t="str">
        <f t="shared" si="48"/>
        <v>Not Retained</v>
      </c>
      <c r="P446" s="3" t="s">
        <v>1141</v>
      </c>
      <c r="Q446" s="3" t="s">
        <v>1355</v>
      </c>
      <c r="R446" s="3" t="s">
        <v>1493</v>
      </c>
      <c r="S446" s="3">
        <v>62</v>
      </c>
      <c r="T446" s="3" t="s">
        <v>19</v>
      </c>
      <c r="U446" s="3" t="s">
        <v>1494</v>
      </c>
      <c r="V446" s="3" t="s">
        <v>1492</v>
      </c>
      <c r="W446" s="3" t="s">
        <v>1425</v>
      </c>
      <c r="X446" s="3" t="s">
        <v>961</v>
      </c>
      <c r="Y446" s="3" t="s">
        <v>2052</v>
      </c>
      <c r="Z446" s="3" t="s">
        <v>2066</v>
      </c>
    </row>
    <row r="447" spans="1:26" ht="15" x14ac:dyDescent="0.3">
      <c r="A447" s="3">
        <v>70560</v>
      </c>
      <c r="B447" s="8">
        <v>36</v>
      </c>
      <c r="C447" s="3">
        <v>1</v>
      </c>
      <c r="D447" s="4">
        <v>44385.241701388892</v>
      </c>
      <c r="E447" s="4">
        <v>44385.241701388892</v>
      </c>
      <c r="F447" s="6">
        <f t="shared" si="42"/>
        <v>2021</v>
      </c>
      <c r="G447" s="4" t="str">
        <f t="shared" si="43"/>
        <v>Jul</v>
      </c>
      <c r="H447" s="4" t="str">
        <f t="shared" si="44"/>
        <v>Q3</v>
      </c>
      <c r="I447" s="6">
        <f t="shared" si="45"/>
        <v>0</v>
      </c>
      <c r="J447" s="3">
        <v>1</v>
      </c>
      <c r="K447" s="8">
        <v>36</v>
      </c>
      <c r="L447" s="8">
        <f t="shared" si="46"/>
        <v>36</v>
      </c>
      <c r="M447" s="8">
        <v>36</v>
      </c>
      <c r="N447" s="3" t="str">
        <f t="shared" ca="1" si="47"/>
        <v>CHURNED</v>
      </c>
      <c r="O447" s="14" t="str">
        <f t="shared" si="48"/>
        <v>Not Retained</v>
      </c>
      <c r="P447" s="3" t="s">
        <v>167</v>
      </c>
      <c r="Q447" s="3" t="s">
        <v>60</v>
      </c>
      <c r="R447" s="3" t="s">
        <v>1495</v>
      </c>
      <c r="S447" s="3">
        <v>38</v>
      </c>
      <c r="T447" s="3" t="s">
        <v>11</v>
      </c>
      <c r="U447" s="3" t="s">
        <v>1496</v>
      </c>
      <c r="V447" s="3" t="s">
        <v>1497</v>
      </c>
      <c r="W447" s="3" t="s">
        <v>1425</v>
      </c>
      <c r="X447" s="3" t="s">
        <v>961</v>
      </c>
      <c r="Y447" s="3" t="s">
        <v>2048</v>
      </c>
      <c r="Z447" s="3" t="s">
        <v>2066</v>
      </c>
    </row>
    <row r="448" spans="1:26" ht="15" x14ac:dyDescent="0.3">
      <c r="A448" s="3">
        <v>70820</v>
      </c>
      <c r="B448" s="8">
        <v>45.990001679999999</v>
      </c>
      <c r="C448" s="3">
        <v>1</v>
      </c>
      <c r="D448" s="4">
        <v>45292.976053240738</v>
      </c>
      <c r="E448" s="4">
        <v>45292.976053240738</v>
      </c>
      <c r="F448" s="6">
        <f t="shared" si="42"/>
        <v>2024</v>
      </c>
      <c r="G448" s="4" t="str">
        <f t="shared" si="43"/>
        <v>Jan</v>
      </c>
      <c r="H448" s="4" t="str">
        <f t="shared" si="44"/>
        <v>Q1</v>
      </c>
      <c r="I448" s="6">
        <f t="shared" si="45"/>
        <v>0</v>
      </c>
      <c r="J448" s="3">
        <v>1</v>
      </c>
      <c r="K448" s="8">
        <v>45.990001679999999</v>
      </c>
      <c r="L448" s="8">
        <f t="shared" si="46"/>
        <v>45.990001679999999</v>
      </c>
      <c r="M448" s="8">
        <v>45.990001679999999</v>
      </c>
      <c r="N448" s="3" t="str">
        <f t="shared" ca="1" si="47"/>
        <v>CHURNED</v>
      </c>
      <c r="O448" s="14" t="str">
        <f t="shared" si="48"/>
        <v>Not Retained</v>
      </c>
      <c r="P448" s="3" t="s">
        <v>546</v>
      </c>
      <c r="Q448" s="3" t="s">
        <v>1441</v>
      </c>
      <c r="R448" s="3" t="s">
        <v>1498</v>
      </c>
      <c r="S448" s="3">
        <v>45</v>
      </c>
      <c r="T448" s="3" t="s">
        <v>11</v>
      </c>
      <c r="U448" s="3" t="s">
        <v>1499</v>
      </c>
      <c r="V448" s="3" t="s">
        <v>1500</v>
      </c>
      <c r="W448" s="3" t="s">
        <v>1425</v>
      </c>
      <c r="X448" s="3" t="s">
        <v>961</v>
      </c>
      <c r="Y448" s="3" t="s">
        <v>2052</v>
      </c>
      <c r="Z448" s="3" t="s">
        <v>2066</v>
      </c>
    </row>
    <row r="449" spans="1:26" ht="15" x14ac:dyDescent="0.3">
      <c r="A449" s="3">
        <v>70890</v>
      </c>
      <c r="B449" s="8">
        <v>59.5</v>
      </c>
      <c r="C449" s="3">
        <v>1</v>
      </c>
      <c r="D449" s="4">
        <v>44636.158148148148</v>
      </c>
      <c r="E449" s="4">
        <v>44636.158148148148</v>
      </c>
      <c r="F449" s="6">
        <f t="shared" si="42"/>
        <v>2022</v>
      </c>
      <c r="G449" s="4" t="str">
        <f t="shared" si="43"/>
        <v>Mar</v>
      </c>
      <c r="H449" s="4" t="str">
        <f t="shared" si="44"/>
        <v>Q1</v>
      </c>
      <c r="I449" s="6">
        <f t="shared" si="45"/>
        <v>0</v>
      </c>
      <c r="J449" s="3">
        <v>1</v>
      </c>
      <c r="K449" s="8">
        <v>59.5</v>
      </c>
      <c r="L449" s="8">
        <f t="shared" si="46"/>
        <v>59.5</v>
      </c>
      <c r="M449" s="8">
        <v>59.5</v>
      </c>
      <c r="N449" s="3" t="str">
        <f t="shared" ca="1" si="47"/>
        <v>CHURNED</v>
      </c>
      <c r="O449" s="14" t="str">
        <f t="shared" si="48"/>
        <v>Not Retained</v>
      </c>
      <c r="P449" s="3" t="s">
        <v>1354</v>
      </c>
      <c r="Q449" s="3" t="s">
        <v>625</v>
      </c>
      <c r="R449" s="3" t="s">
        <v>1501</v>
      </c>
      <c r="S449" s="3">
        <v>24</v>
      </c>
      <c r="T449" s="3" t="s">
        <v>19</v>
      </c>
      <c r="U449" s="3" t="s">
        <v>1502</v>
      </c>
      <c r="V449" s="3" t="s">
        <v>1500</v>
      </c>
      <c r="W449" s="3" t="s">
        <v>1425</v>
      </c>
      <c r="X449" s="3" t="s">
        <v>961</v>
      </c>
      <c r="Y449" s="3" t="s">
        <v>2049</v>
      </c>
      <c r="Z449" s="3" t="s">
        <v>2066</v>
      </c>
    </row>
    <row r="450" spans="1:26" ht="15" x14ac:dyDescent="0.3">
      <c r="A450" s="3">
        <v>71044</v>
      </c>
      <c r="B450" s="8">
        <v>39.990001679999999</v>
      </c>
      <c r="C450" s="3">
        <v>1</v>
      </c>
      <c r="D450" s="4">
        <v>45268.570833333331</v>
      </c>
      <c r="E450" s="4">
        <v>45268.570833333331</v>
      </c>
      <c r="F450" s="6">
        <f t="shared" si="42"/>
        <v>2023</v>
      </c>
      <c r="G450" s="4" t="str">
        <f t="shared" si="43"/>
        <v>Dec</v>
      </c>
      <c r="H450" s="4" t="str">
        <f t="shared" si="44"/>
        <v>Q4</v>
      </c>
      <c r="I450" s="6">
        <f t="shared" si="45"/>
        <v>0</v>
      </c>
      <c r="J450" s="3">
        <v>1</v>
      </c>
      <c r="K450" s="8">
        <v>39.990001679999999</v>
      </c>
      <c r="L450" s="8">
        <f t="shared" si="46"/>
        <v>39.990001679999999</v>
      </c>
      <c r="M450" s="8">
        <v>39.990001679999999</v>
      </c>
      <c r="N450" s="3" t="str">
        <f t="shared" ca="1" si="47"/>
        <v>CHURNED</v>
      </c>
      <c r="O450" s="14" t="str">
        <f t="shared" si="48"/>
        <v>Not Retained</v>
      </c>
      <c r="P450" s="3" t="s">
        <v>302</v>
      </c>
      <c r="Q450" s="3" t="s">
        <v>1503</v>
      </c>
      <c r="R450" s="3" t="s">
        <v>1504</v>
      </c>
      <c r="S450" s="3">
        <v>61</v>
      </c>
      <c r="T450" s="3" t="s">
        <v>11</v>
      </c>
      <c r="U450" s="3" t="s">
        <v>1505</v>
      </c>
      <c r="V450" s="3" t="s">
        <v>1500</v>
      </c>
      <c r="W450" s="3" t="s">
        <v>1425</v>
      </c>
      <c r="X450" s="3" t="s">
        <v>961</v>
      </c>
      <c r="Y450" s="3" t="s">
        <v>2051</v>
      </c>
      <c r="Z450" s="3" t="s">
        <v>2066</v>
      </c>
    </row>
    <row r="451" spans="1:26" ht="15" x14ac:dyDescent="0.3">
      <c r="A451" s="3">
        <v>71085</v>
      </c>
      <c r="B451" s="8">
        <v>135.4499969</v>
      </c>
      <c r="C451" s="3">
        <v>1</v>
      </c>
      <c r="D451" s="4">
        <v>45204.411990740744</v>
      </c>
      <c r="E451" s="4">
        <v>45204.411990740744</v>
      </c>
      <c r="F451" s="6">
        <f t="shared" ref="F451:F514" si="49">YEAR(E451)</f>
        <v>2023</v>
      </c>
      <c r="G451" s="4" t="str">
        <f t="shared" ref="G451:G514" si="50">TEXT(E451,"MMM")</f>
        <v>Oct</v>
      </c>
      <c r="H451" s="4" t="str">
        <f t="shared" ref="H451:H514" si="51">"Q"&amp;ROUNDUP(MONTH(E451)/3,0)</f>
        <v>Q4</v>
      </c>
      <c r="I451" s="6">
        <f t="shared" ref="I451:I514" si="52">IF(D451&lt;&gt;E451,DATEDIF($D451,$E451,"d")+1,0)</f>
        <v>0</v>
      </c>
      <c r="J451" s="3">
        <v>1</v>
      </c>
      <c r="K451" s="8">
        <v>135.4499969</v>
      </c>
      <c r="L451" s="8">
        <f t="shared" ref="L451:L514" si="53">B451/C451</f>
        <v>135.4499969</v>
      </c>
      <c r="M451" s="8">
        <v>135.4499969</v>
      </c>
      <c r="N451" s="3" t="str">
        <f t="shared" ref="N451:N514" ca="1" si="54">IF($E451 &lt; TODAY() - 180, "CHURNED", "ACTIVE")</f>
        <v>CHURNED</v>
      </c>
      <c r="O451" s="14" t="str">
        <f t="shared" ref="O451:O514" si="55">IF(E451 &gt; D451, "Retained", "Not Retained")</f>
        <v>Not Retained</v>
      </c>
      <c r="P451" s="3" t="s">
        <v>1506</v>
      </c>
      <c r="Q451" s="3" t="s">
        <v>885</v>
      </c>
      <c r="R451" s="3" t="s">
        <v>1507</v>
      </c>
      <c r="S451" s="3">
        <v>25</v>
      </c>
      <c r="T451" s="3" t="s">
        <v>11</v>
      </c>
      <c r="U451" s="3" t="s">
        <v>1508</v>
      </c>
      <c r="V451" s="3" t="s">
        <v>1500</v>
      </c>
      <c r="W451" s="3" t="s">
        <v>1425</v>
      </c>
      <c r="X451" s="3" t="s">
        <v>961</v>
      </c>
      <c r="Y451" s="3" t="s">
        <v>2050</v>
      </c>
      <c r="Z451" s="3" t="s">
        <v>2066</v>
      </c>
    </row>
    <row r="452" spans="1:26" ht="15" x14ac:dyDescent="0.3">
      <c r="A452" s="3">
        <v>71100</v>
      </c>
      <c r="B452" s="8">
        <v>59.950000760000002</v>
      </c>
      <c r="C452" s="3">
        <v>1</v>
      </c>
      <c r="D452" s="4">
        <v>45037.965277777781</v>
      </c>
      <c r="E452" s="4">
        <v>45037.965277777781</v>
      </c>
      <c r="F452" s="6">
        <f t="shared" si="49"/>
        <v>2023</v>
      </c>
      <c r="G452" s="4" t="str">
        <f t="shared" si="50"/>
        <v>Apr</v>
      </c>
      <c r="H452" s="4" t="str">
        <f t="shared" si="51"/>
        <v>Q2</v>
      </c>
      <c r="I452" s="6">
        <f t="shared" si="52"/>
        <v>0</v>
      </c>
      <c r="J452" s="3">
        <v>1</v>
      </c>
      <c r="K452" s="8">
        <v>59.950000760000002</v>
      </c>
      <c r="L452" s="8">
        <f t="shared" si="53"/>
        <v>59.950000760000002</v>
      </c>
      <c r="M452" s="8">
        <v>59.950000760000002</v>
      </c>
      <c r="N452" s="3" t="str">
        <f t="shared" ca="1" si="54"/>
        <v>CHURNED</v>
      </c>
      <c r="O452" s="14" t="str">
        <f t="shared" si="55"/>
        <v>Not Retained</v>
      </c>
      <c r="P452" s="3" t="s">
        <v>929</v>
      </c>
      <c r="Q452" s="3" t="s">
        <v>1509</v>
      </c>
      <c r="R452" s="3" t="s">
        <v>1510</v>
      </c>
      <c r="S452" s="3">
        <v>22</v>
      </c>
      <c r="T452" s="3" t="s">
        <v>19</v>
      </c>
      <c r="U452" s="3" t="s">
        <v>1511</v>
      </c>
      <c r="V452" s="3" t="s">
        <v>1512</v>
      </c>
      <c r="W452" s="3" t="s">
        <v>1425</v>
      </c>
      <c r="X452" s="3" t="s">
        <v>961</v>
      </c>
      <c r="Y452" s="3" t="s">
        <v>2048</v>
      </c>
      <c r="Z452" s="3" t="s">
        <v>2066</v>
      </c>
    </row>
    <row r="453" spans="1:26" ht="15" x14ac:dyDescent="0.3">
      <c r="A453" s="3">
        <v>71396</v>
      </c>
      <c r="B453" s="8">
        <v>59.5</v>
      </c>
      <c r="C453" s="3">
        <v>1</v>
      </c>
      <c r="D453" s="4">
        <v>45214.193680555552</v>
      </c>
      <c r="E453" s="4">
        <v>45214.193680555552</v>
      </c>
      <c r="F453" s="6">
        <f t="shared" si="49"/>
        <v>2023</v>
      </c>
      <c r="G453" s="4" t="str">
        <f t="shared" si="50"/>
        <v>Oct</v>
      </c>
      <c r="H453" s="4" t="str">
        <f t="shared" si="51"/>
        <v>Q4</v>
      </c>
      <c r="I453" s="6">
        <f t="shared" si="52"/>
        <v>0</v>
      </c>
      <c r="J453" s="3">
        <v>1</v>
      </c>
      <c r="K453" s="8">
        <v>59.5</v>
      </c>
      <c r="L453" s="8">
        <f t="shared" si="53"/>
        <v>59.5</v>
      </c>
      <c r="M453" s="8">
        <v>59.5</v>
      </c>
      <c r="N453" s="3" t="str">
        <f t="shared" ca="1" si="54"/>
        <v>CHURNED</v>
      </c>
      <c r="O453" s="14" t="str">
        <f t="shared" si="55"/>
        <v>Not Retained</v>
      </c>
      <c r="P453" s="3" t="s">
        <v>1513</v>
      </c>
      <c r="Q453" s="3" t="s">
        <v>1514</v>
      </c>
      <c r="R453" s="3" t="s">
        <v>1515</v>
      </c>
      <c r="S453" s="3">
        <v>26</v>
      </c>
      <c r="T453" s="3" t="s">
        <v>19</v>
      </c>
      <c r="U453" s="3" t="s">
        <v>1516</v>
      </c>
      <c r="V453" s="3" t="s">
        <v>1517</v>
      </c>
      <c r="W453" s="3" t="s">
        <v>1425</v>
      </c>
      <c r="X453" s="3" t="s">
        <v>961</v>
      </c>
      <c r="Y453" s="3" t="s">
        <v>2048</v>
      </c>
      <c r="Z453" s="3" t="s">
        <v>2066</v>
      </c>
    </row>
    <row r="454" spans="1:26" ht="15" x14ac:dyDescent="0.3">
      <c r="A454" s="3">
        <v>71587</v>
      </c>
      <c r="B454" s="8">
        <v>16</v>
      </c>
      <c r="C454" s="3">
        <v>1</v>
      </c>
      <c r="D454" s="4">
        <v>45329.370011574072</v>
      </c>
      <c r="E454" s="4">
        <v>45450.370011574072</v>
      </c>
      <c r="F454" s="6">
        <f t="shared" si="49"/>
        <v>2024</v>
      </c>
      <c r="G454" s="4" t="str">
        <f t="shared" si="50"/>
        <v>Jun</v>
      </c>
      <c r="H454" s="4" t="str">
        <f t="shared" si="51"/>
        <v>Q2</v>
      </c>
      <c r="I454" s="6">
        <f t="shared" si="52"/>
        <v>122</v>
      </c>
      <c r="J454" s="3">
        <v>1</v>
      </c>
      <c r="K454" s="8">
        <v>16</v>
      </c>
      <c r="L454" s="8">
        <f t="shared" si="53"/>
        <v>16</v>
      </c>
      <c r="M454" s="8">
        <v>16</v>
      </c>
      <c r="N454" s="3" t="str">
        <f t="shared" ca="1" si="54"/>
        <v>ACTIVE</v>
      </c>
      <c r="O454" s="14" t="str">
        <f t="shared" si="55"/>
        <v>Retained</v>
      </c>
      <c r="P454" s="3" t="s">
        <v>1518</v>
      </c>
      <c r="Q454" s="3" t="s">
        <v>1519</v>
      </c>
      <c r="R454" s="3" t="s">
        <v>1520</v>
      </c>
      <c r="S454" s="3">
        <v>53</v>
      </c>
      <c r="T454" s="3" t="s">
        <v>11</v>
      </c>
      <c r="U454" s="3" t="s">
        <v>1521</v>
      </c>
      <c r="V454" s="3" t="s">
        <v>1517</v>
      </c>
      <c r="W454" s="3" t="s">
        <v>1425</v>
      </c>
      <c r="X454" s="3" t="s">
        <v>961</v>
      </c>
      <c r="Y454" s="3" t="s">
        <v>2052</v>
      </c>
      <c r="Z454" s="3" t="s">
        <v>2066</v>
      </c>
    </row>
    <row r="455" spans="1:26" ht="15" x14ac:dyDescent="0.3">
      <c r="A455" s="3">
        <v>71686</v>
      </c>
      <c r="B455" s="8">
        <v>59.5</v>
      </c>
      <c r="C455" s="3">
        <v>1</v>
      </c>
      <c r="D455" s="4">
        <v>45198.183425925927</v>
      </c>
      <c r="E455" s="4">
        <v>45198.183425925927</v>
      </c>
      <c r="F455" s="6">
        <f t="shared" si="49"/>
        <v>2023</v>
      </c>
      <c r="G455" s="4" t="str">
        <f t="shared" si="50"/>
        <v>Sep</v>
      </c>
      <c r="H455" s="4" t="str">
        <f t="shared" si="51"/>
        <v>Q3</v>
      </c>
      <c r="I455" s="6">
        <f t="shared" si="52"/>
        <v>0</v>
      </c>
      <c r="J455" s="3">
        <v>1</v>
      </c>
      <c r="K455" s="8">
        <v>59.5</v>
      </c>
      <c r="L455" s="8">
        <f t="shared" si="53"/>
        <v>59.5</v>
      </c>
      <c r="M455" s="8">
        <v>59.5</v>
      </c>
      <c r="N455" s="3" t="str">
        <f t="shared" ca="1" si="54"/>
        <v>CHURNED</v>
      </c>
      <c r="O455" s="14" t="str">
        <f t="shared" si="55"/>
        <v>Not Retained</v>
      </c>
      <c r="P455" s="3" t="s">
        <v>1522</v>
      </c>
      <c r="Q455" s="3" t="s">
        <v>150</v>
      </c>
      <c r="R455" s="3" t="s">
        <v>1523</v>
      </c>
      <c r="S455" s="3">
        <v>27</v>
      </c>
      <c r="T455" s="3" t="s">
        <v>19</v>
      </c>
      <c r="U455" s="3" t="s">
        <v>1524</v>
      </c>
      <c r="V455" s="3" t="s">
        <v>1517</v>
      </c>
      <c r="W455" s="3" t="s">
        <v>1425</v>
      </c>
      <c r="X455" s="3" t="s">
        <v>961</v>
      </c>
      <c r="Y455" s="3" t="s">
        <v>2052</v>
      </c>
      <c r="Z455" s="3" t="s">
        <v>2066</v>
      </c>
    </row>
    <row r="456" spans="1:26" ht="15" x14ac:dyDescent="0.3">
      <c r="A456" s="3">
        <v>72001</v>
      </c>
      <c r="B456" s="8">
        <v>36</v>
      </c>
      <c r="C456" s="3">
        <v>1</v>
      </c>
      <c r="D456" s="4">
        <v>45008.153993055559</v>
      </c>
      <c r="E456" s="4">
        <v>45008.153993055559</v>
      </c>
      <c r="F456" s="6">
        <f t="shared" si="49"/>
        <v>2023</v>
      </c>
      <c r="G456" s="4" t="str">
        <f t="shared" si="50"/>
        <v>Mar</v>
      </c>
      <c r="H456" s="4" t="str">
        <f t="shared" si="51"/>
        <v>Q1</v>
      </c>
      <c r="I456" s="6">
        <f t="shared" si="52"/>
        <v>0</v>
      </c>
      <c r="J456" s="3">
        <v>1</v>
      </c>
      <c r="K456" s="8">
        <v>36</v>
      </c>
      <c r="L456" s="8">
        <f t="shared" si="53"/>
        <v>36</v>
      </c>
      <c r="M456" s="8">
        <v>36</v>
      </c>
      <c r="N456" s="3" t="str">
        <f t="shared" ca="1" si="54"/>
        <v>CHURNED</v>
      </c>
      <c r="O456" s="14" t="str">
        <f t="shared" si="55"/>
        <v>Not Retained</v>
      </c>
      <c r="P456" s="3" t="s">
        <v>426</v>
      </c>
      <c r="Q456" s="3" t="s">
        <v>202</v>
      </c>
      <c r="R456" s="3" t="s">
        <v>1525</v>
      </c>
      <c r="S456" s="3">
        <v>16</v>
      </c>
      <c r="T456" s="3" t="s">
        <v>19</v>
      </c>
      <c r="U456" s="3" t="s">
        <v>1526</v>
      </c>
      <c r="V456" s="3" t="s">
        <v>1517</v>
      </c>
      <c r="W456" s="3" t="s">
        <v>1425</v>
      </c>
      <c r="X456" s="3" t="s">
        <v>961</v>
      </c>
      <c r="Y456" s="3" t="s">
        <v>2048</v>
      </c>
      <c r="Z456" s="3" t="s">
        <v>2061</v>
      </c>
    </row>
    <row r="457" spans="1:26" ht="15" x14ac:dyDescent="0.3">
      <c r="A457" s="3">
        <v>72060</v>
      </c>
      <c r="B457" s="8">
        <v>13.94999981</v>
      </c>
      <c r="C457" s="3">
        <v>1</v>
      </c>
      <c r="D457" s="4">
        <v>44551.315011574072</v>
      </c>
      <c r="E457" s="4">
        <v>44551.315011574072</v>
      </c>
      <c r="F457" s="6">
        <f t="shared" si="49"/>
        <v>2021</v>
      </c>
      <c r="G457" s="4" t="str">
        <f t="shared" si="50"/>
        <v>Dec</v>
      </c>
      <c r="H457" s="4" t="str">
        <f t="shared" si="51"/>
        <v>Q4</v>
      </c>
      <c r="I457" s="6">
        <f t="shared" si="52"/>
        <v>0</v>
      </c>
      <c r="J457" s="3">
        <v>1</v>
      </c>
      <c r="K457" s="8">
        <v>13.94999981</v>
      </c>
      <c r="L457" s="8">
        <f t="shared" si="53"/>
        <v>13.94999981</v>
      </c>
      <c r="M457" s="8">
        <v>13.94999981</v>
      </c>
      <c r="N457" s="3" t="str">
        <f t="shared" ca="1" si="54"/>
        <v>CHURNED</v>
      </c>
      <c r="O457" s="14" t="str">
        <f t="shared" si="55"/>
        <v>Not Retained</v>
      </c>
      <c r="P457" s="3" t="s">
        <v>644</v>
      </c>
      <c r="Q457" s="3" t="s">
        <v>1527</v>
      </c>
      <c r="R457" s="3" t="s">
        <v>1528</v>
      </c>
      <c r="S457" s="3">
        <v>46</v>
      </c>
      <c r="T457" s="3" t="s">
        <v>11</v>
      </c>
      <c r="U457" s="3" t="s">
        <v>1529</v>
      </c>
      <c r="V457" s="3" t="s">
        <v>1517</v>
      </c>
      <c r="W457" s="3" t="s">
        <v>1425</v>
      </c>
      <c r="X457" s="3" t="s">
        <v>961</v>
      </c>
      <c r="Y457" s="3" t="s">
        <v>2051</v>
      </c>
      <c r="Z457" s="3" t="s">
        <v>2059</v>
      </c>
    </row>
    <row r="458" spans="1:26" ht="15" x14ac:dyDescent="0.3">
      <c r="A458" s="3">
        <v>72304</v>
      </c>
      <c r="B458" s="8">
        <v>49.990001679999999</v>
      </c>
      <c r="C458" s="3">
        <v>1</v>
      </c>
      <c r="D458" s="4">
        <v>44542.521365740744</v>
      </c>
      <c r="E458" s="4">
        <v>44542.521365740744</v>
      </c>
      <c r="F458" s="6">
        <f t="shared" si="49"/>
        <v>2021</v>
      </c>
      <c r="G458" s="4" t="str">
        <f t="shared" si="50"/>
        <v>Dec</v>
      </c>
      <c r="H458" s="4" t="str">
        <f t="shared" si="51"/>
        <v>Q4</v>
      </c>
      <c r="I458" s="6">
        <f t="shared" si="52"/>
        <v>0</v>
      </c>
      <c r="J458" s="3">
        <v>1</v>
      </c>
      <c r="K458" s="8">
        <v>49.990001679999999</v>
      </c>
      <c r="L458" s="8">
        <f t="shared" si="53"/>
        <v>49.990001679999999</v>
      </c>
      <c r="M458" s="8">
        <v>49.990001679999999</v>
      </c>
      <c r="N458" s="3" t="str">
        <f t="shared" ca="1" si="54"/>
        <v>CHURNED</v>
      </c>
      <c r="O458" s="14" t="str">
        <f t="shared" si="55"/>
        <v>Not Retained</v>
      </c>
      <c r="P458" s="3" t="s">
        <v>433</v>
      </c>
      <c r="Q458" s="3" t="s">
        <v>1177</v>
      </c>
      <c r="R458" s="3" t="s">
        <v>1530</v>
      </c>
      <c r="S458" s="3">
        <v>33</v>
      </c>
      <c r="T458" s="3" t="s">
        <v>19</v>
      </c>
      <c r="U458" s="3" t="s">
        <v>1531</v>
      </c>
      <c r="V458" s="3" t="s">
        <v>1532</v>
      </c>
      <c r="W458" s="3" t="s">
        <v>1425</v>
      </c>
      <c r="X458" s="3" t="s">
        <v>961</v>
      </c>
      <c r="Y458" s="3" t="s">
        <v>2052</v>
      </c>
      <c r="Z458" s="3" t="s">
        <v>2059</v>
      </c>
    </row>
    <row r="459" spans="1:26" ht="15" x14ac:dyDescent="0.3">
      <c r="A459" s="3">
        <v>72320</v>
      </c>
      <c r="B459" s="8">
        <v>46.990001679999999</v>
      </c>
      <c r="C459" s="3">
        <v>1</v>
      </c>
      <c r="D459" s="4">
        <v>45243.316365740742</v>
      </c>
      <c r="E459" s="4">
        <v>45243.316365740742</v>
      </c>
      <c r="F459" s="6">
        <f t="shared" si="49"/>
        <v>2023</v>
      </c>
      <c r="G459" s="4" t="str">
        <f t="shared" si="50"/>
        <v>Nov</v>
      </c>
      <c r="H459" s="4" t="str">
        <f t="shared" si="51"/>
        <v>Q4</v>
      </c>
      <c r="I459" s="6">
        <f t="shared" si="52"/>
        <v>0</v>
      </c>
      <c r="J459" s="3">
        <v>1</v>
      </c>
      <c r="K459" s="8">
        <v>46.990001679999999</v>
      </c>
      <c r="L459" s="8">
        <f t="shared" si="53"/>
        <v>46.990001679999999</v>
      </c>
      <c r="M459" s="8">
        <v>46.990001679999999</v>
      </c>
      <c r="N459" s="3" t="str">
        <f t="shared" ca="1" si="54"/>
        <v>CHURNED</v>
      </c>
      <c r="O459" s="14" t="str">
        <f t="shared" si="55"/>
        <v>Not Retained</v>
      </c>
      <c r="P459" s="3" t="s">
        <v>1533</v>
      </c>
      <c r="Q459" s="3" t="s">
        <v>1031</v>
      </c>
      <c r="R459" s="3" t="s">
        <v>1534</v>
      </c>
      <c r="S459" s="3">
        <v>69</v>
      </c>
      <c r="T459" s="3" t="s">
        <v>19</v>
      </c>
      <c r="U459" s="3" t="s">
        <v>1535</v>
      </c>
      <c r="V459" s="3" t="s">
        <v>1536</v>
      </c>
      <c r="W459" s="3" t="s">
        <v>1425</v>
      </c>
      <c r="X459" s="3" t="s">
        <v>961</v>
      </c>
      <c r="Y459" s="3" t="s">
        <v>2048</v>
      </c>
      <c r="Z459" s="3" t="s">
        <v>2059</v>
      </c>
    </row>
    <row r="460" spans="1:26" ht="15" x14ac:dyDescent="0.3">
      <c r="A460" s="3">
        <v>72461</v>
      </c>
      <c r="B460" s="8">
        <v>175.94000244</v>
      </c>
      <c r="C460" s="3">
        <v>3</v>
      </c>
      <c r="D460" s="4">
        <v>44677.256423611114</v>
      </c>
      <c r="E460" s="4">
        <v>44871.428333333337</v>
      </c>
      <c r="F460" s="6">
        <f t="shared" si="49"/>
        <v>2022</v>
      </c>
      <c r="G460" s="4" t="str">
        <f t="shared" si="50"/>
        <v>Nov</v>
      </c>
      <c r="H460" s="4" t="str">
        <f t="shared" si="51"/>
        <v>Q4</v>
      </c>
      <c r="I460" s="6">
        <f t="shared" si="52"/>
        <v>195</v>
      </c>
      <c r="J460" s="3">
        <v>3</v>
      </c>
      <c r="K460" s="8">
        <v>175.94000244</v>
      </c>
      <c r="L460" s="8">
        <f t="shared" si="53"/>
        <v>58.646667479999998</v>
      </c>
      <c r="M460" s="8">
        <v>175.94000244</v>
      </c>
      <c r="N460" s="3" t="str">
        <f t="shared" ca="1" si="54"/>
        <v>CHURNED</v>
      </c>
      <c r="O460" s="14" t="str">
        <f t="shared" si="55"/>
        <v>Retained</v>
      </c>
      <c r="P460" s="3" t="s">
        <v>897</v>
      </c>
      <c r="Q460" s="3" t="s">
        <v>645</v>
      </c>
      <c r="R460" s="3" t="s">
        <v>1537</v>
      </c>
      <c r="S460" s="3">
        <v>64</v>
      </c>
      <c r="T460" s="3" t="s">
        <v>11</v>
      </c>
      <c r="U460" s="3" t="s">
        <v>1538</v>
      </c>
      <c r="V460" s="3" t="s">
        <v>1536</v>
      </c>
      <c r="W460" s="3" t="s">
        <v>1425</v>
      </c>
      <c r="X460" s="3" t="s">
        <v>961</v>
      </c>
      <c r="Y460" s="3" t="s">
        <v>2050</v>
      </c>
      <c r="Z460" s="3" t="s">
        <v>2059</v>
      </c>
    </row>
    <row r="461" spans="1:26" ht="15" x14ac:dyDescent="0.3">
      <c r="A461" s="3">
        <v>72465</v>
      </c>
      <c r="B461" s="8">
        <v>32.979999540000001</v>
      </c>
      <c r="C461" s="3">
        <v>1</v>
      </c>
      <c r="D461" s="4">
        <v>45258.478483796294</v>
      </c>
      <c r="E461" s="4">
        <v>45258.478483796294</v>
      </c>
      <c r="F461" s="6">
        <f t="shared" si="49"/>
        <v>2023</v>
      </c>
      <c r="G461" s="4" t="str">
        <f t="shared" si="50"/>
        <v>Nov</v>
      </c>
      <c r="H461" s="4" t="str">
        <f t="shared" si="51"/>
        <v>Q4</v>
      </c>
      <c r="I461" s="6">
        <f t="shared" si="52"/>
        <v>0</v>
      </c>
      <c r="J461" s="3">
        <v>1</v>
      </c>
      <c r="K461" s="8">
        <v>32.979999540000001</v>
      </c>
      <c r="L461" s="8">
        <f t="shared" si="53"/>
        <v>32.979999540000001</v>
      </c>
      <c r="M461" s="8">
        <v>32.979999540000001</v>
      </c>
      <c r="N461" s="3" t="str">
        <f t="shared" ca="1" si="54"/>
        <v>CHURNED</v>
      </c>
      <c r="O461" s="14" t="str">
        <f t="shared" si="55"/>
        <v>Not Retained</v>
      </c>
      <c r="P461" s="3" t="s">
        <v>370</v>
      </c>
      <c r="Q461" s="3" t="s">
        <v>1539</v>
      </c>
      <c r="R461" s="3" t="s">
        <v>1540</v>
      </c>
      <c r="S461" s="3">
        <v>17</v>
      </c>
      <c r="T461" s="3" t="s">
        <v>19</v>
      </c>
      <c r="U461" s="3" t="s">
        <v>1541</v>
      </c>
      <c r="V461" s="3" t="s">
        <v>1536</v>
      </c>
      <c r="W461" s="3" t="s">
        <v>1425</v>
      </c>
      <c r="X461" s="3" t="s">
        <v>961</v>
      </c>
      <c r="Y461" s="3" t="s">
        <v>2050</v>
      </c>
      <c r="Z461" s="3" t="s">
        <v>2059</v>
      </c>
    </row>
    <row r="462" spans="1:26" ht="15" x14ac:dyDescent="0.3">
      <c r="A462" s="3">
        <v>72680</v>
      </c>
      <c r="B462" s="8">
        <v>90</v>
      </c>
      <c r="C462" s="3">
        <v>1</v>
      </c>
      <c r="D462" s="4">
        <v>45288.496180555558</v>
      </c>
      <c r="E462" s="4">
        <v>45288.496180555558</v>
      </c>
      <c r="F462" s="6">
        <f t="shared" si="49"/>
        <v>2023</v>
      </c>
      <c r="G462" s="4" t="str">
        <f t="shared" si="50"/>
        <v>Dec</v>
      </c>
      <c r="H462" s="4" t="str">
        <f t="shared" si="51"/>
        <v>Q4</v>
      </c>
      <c r="I462" s="6">
        <f t="shared" si="52"/>
        <v>0</v>
      </c>
      <c r="J462" s="3">
        <v>1</v>
      </c>
      <c r="K462" s="8">
        <v>90</v>
      </c>
      <c r="L462" s="8">
        <f t="shared" si="53"/>
        <v>90</v>
      </c>
      <c r="M462" s="8">
        <v>90</v>
      </c>
      <c r="N462" s="3" t="str">
        <f t="shared" ca="1" si="54"/>
        <v>CHURNED</v>
      </c>
      <c r="O462" s="14" t="str">
        <f t="shared" si="55"/>
        <v>Not Retained</v>
      </c>
      <c r="P462" s="3" t="s">
        <v>444</v>
      </c>
      <c r="Q462" s="3" t="s">
        <v>509</v>
      </c>
      <c r="R462" s="3" t="s">
        <v>1542</v>
      </c>
      <c r="S462" s="3">
        <v>32</v>
      </c>
      <c r="T462" s="3" t="s">
        <v>11</v>
      </c>
      <c r="U462" s="3" t="s">
        <v>1543</v>
      </c>
      <c r="V462" s="3" t="s">
        <v>1536</v>
      </c>
      <c r="W462" s="3" t="s">
        <v>1425</v>
      </c>
      <c r="X462" s="3" t="s">
        <v>961</v>
      </c>
      <c r="Y462" s="3" t="s">
        <v>2050</v>
      </c>
      <c r="Z462" s="3" t="s">
        <v>2059</v>
      </c>
    </row>
    <row r="463" spans="1:26" ht="15" x14ac:dyDescent="0.3">
      <c r="A463" s="3">
        <v>72697</v>
      </c>
      <c r="B463" s="8">
        <v>36</v>
      </c>
      <c r="C463" s="3">
        <v>1</v>
      </c>
      <c r="D463" s="4">
        <v>45209.336851851855</v>
      </c>
      <c r="E463" s="4">
        <v>45209.336851851855</v>
      </c>
      <c r="F463" s="6">
        <f t="shared" si="49"/>
        <v>2023</v>
      </c>
      <c r="G463" s="4" t="str">
        <f t="shared" si="50"/>
        <v>Oct</v>
      </c>
      <c r="H463" s="4" t="str">
        <f t="shared" si="51"/>
        <v>Q4</v>
      </c>
      <c r="I463" s="6">
        <f t="shared" si="52"/>
        <v>0</v>
      </c>
      <c r="J463" s="3">
        <v>1</v>
      </c>
      <c r="K463" s="8">
        <v>36</v>
      </c>
      <c r="L463" s="8">
        <f t="shared" si="53"/>
        <v>36</v>
      </c>
      <c r="M463" s="8">
        <v>36</v>
      </c>
      <c r="N463" s="3" t="str">
        <f t="shared" ca="1" si="54"/>
        <v>CHURNED</v>
      </c>
      <c r="O463" s="14" t="str">
        <f t="shared" si="55"/>
        <v>Not Retained</v>
      </c>
      <c r="P463" s="3" t="s">
        <v>1092</v>
      </c>
      <c r="Q463" s="3" t="s">
        <v>1544</v>
      </c>
      <c r="R463" s="3" t="s">
        <v>1545</v>
      </c>
      <c r="S463" s="3">
        <v>25</v>
      </c>
      <c r="T463" s="3" t="s">
        <v>11</v>
      </c>
      <c r="U463" s="3" t="s">
        <v>1546</v>
      </c>
      <c r="V463" s="3">
        <v>221699</v>
      </c>
      <c r="W463" s="3" t="s">
        <v>1425</v>
      </c>
      <c r="X463" s="3" t="s">
        <v>961</v>
      </c>
      <c r="Y463" s="3" t="s">
        <v>2052</v>
      </c>
      <c r="Z463" s="3" t="s">
        <v>2059</v>
      </c>
    </row>
    <row r="464" spans="1:26" ht="15" x14ac:dyDescent="0.3">
      <c r="A464" s="3">
        <v>72751</v>
      </c>
      <c r="B464" s="8">
        <v>28</v>
      </c>
      <c r="C464" s="3">
        <v>1</v>
      </c>
      <c r="D464" s="4">
        <v>44881.029803240737</v>
      </c>
      <c r="E464" s="4">
        <v>44881.029803240737</v>
      </c>
      <c r="F464" s="6">
        <f t="shared" si="49"/>
        <v>2022</v>
      </c>
      <c r="G464" s="4" t="str">
        <f t="shared" si="50"/>
        <v>Nov</v>
      </c>
      <c r="H464" s="4" t="str">
        <f t="shared" si="51"/>
        <v>Q4</v>
      </c>
      <c r="I464" s="6">
        <f t="shared" si="52"/>
        <v>0</v>
      </c>
      <c r="J464" s="3">
        <v>1</v>
      </c>
      <c r="K464" s="8">
        <v>28</v>
      </c>
      <c r="L464" s="8">
        <f t="shared" si="53"/>
        <v>28</v>
      </c>
      <c r="M464" s="8">
        <v>28</v>
      </c>
      <c r="N464" s="3" t="str">
        <f t="shared" ca="1" si="54"/>
        <v>CHURNED</v>
      </c>
      <c r="O464" s="14" t="str">
        <f t="shared" si="55"/>
        <v>Not Retained</v>
      </c>
      <c r="P464" s="3" t="s">
        <v>528</v>
      </c>
      <c r="Q464" s="3" t="s">
        <v>88</v>
      </c>
      <c r="R464" s="3" t="s">
        <v>1547</v>
      </c>
      <c r="S464" s="3">
        <v>62</v>
      </c>
      <c r="T464" s="3" t="s">
        <v>19</v>
      </c>
      <c r="U464" s="3" t="s">
        <v>1548</v>
      </c>
      <c r="V464" s="3">
        <v>221699</v>
      </c>
      <c r="W464" s="3" t="s">
        <v>1425</v>
      </c>
      <c r="X464" s="3" t="s">
        <v>961</v>
      </c>
      <c r="Y464" s="3" t="s">
        <v>2048</v>
      </c>
      <c r="Z464" s="3" t="s">
        <v>2059</v>
      </c>
    </row>
    <row r="465" spans="1:26" ht="15" x14ac:dyDescent="0.3">
      <c r="A465" s="3">
        <v>72783</v>
      </c>
      <c r="B465" s="8">
        <v>147.13000489999999</v>
      </c>
      <c r="C465" s="3">
        <v>1</v>
      </c>
      <c r="D465" s="4">
        <v>45304.982743055552</v>
      </c>
      <c r="E465" s="4">
        <v>45304.982743055552</v>
      </c>
      <c r="F465" s="6">
        <f t="shared" si="49"/>
        <v>2024</v>
      </c>
      <c r="G465" s="4" t="str">
        <f t="shared" si="50"/>
        <v>Jan</v>
      </c>
      <c r="H465" s="4" t="str">
        <f t="shared" si="51"/>
        <v>Q1</v>
      </c>
      <c r="I465" s="6">
        <f t="shared" si="52"/>
        <v>0</v>
      </c>
      <c r="J465" s="3">
        <v>1</v>
      </c>
      <c r="K465" s="8">
        <v>147.13000489999999</v>
      </c>
      <c r="L465" s="8">
        <f t="shared" si="53"/>
        <v>147.13000489999999</v>
      </c>
      <c r="M465" s="8">
        <v>147.13000489999999</v>
      </c>
      <c r="N465" s="3" t="str">
        <f t="shared" ca="1" si="54"/>
        <v>CHURNED</v>
      </c>
      <c r="O465" s="14" t="str">
        <f t="shared" si="55"/>
        <v>Not Retained</v>
      </c>
      <c r="P465" s="3" t="s">
        <v>1549</v>
      </c>
      <c r="Q465" s="3" t="s">
        <v>9</v>
      </c>
      <c r="R465" s="3" t="s">
        <v>1550</v>
      </c>
      <c r="S465" s="3">
        <v>36</v>
      </c>
      <c r="T465" s="3" t="s">
        <v>19</v>
      </c>
      <c r="U465" s="3" t="s">
        <v>1551</v>
      </c>
      <c r="V465" s="3">
        <v>221699</v>
      </c>
      <c r="W465" s="3" t="s">
        <v>1425</v>
      </c>
      <c r="X465" s="3" t="s">
        <v>961</v>
      </c>
      <c r="Y465" s="3" t="s">
        <v>2051</v>
      </c>
      <c r="Z465" s="3" t="s">
        <v>2059</v>
      </c>
    </row>
    <row r="466" spans="1:26" ht="15" x14ac:dyDescent="0.3">
      <c r="A466" s="3">
        <v>72949</v>
      </c>
      <c r="B466" s="8">
        <v>119</v>
      </c>
      <c r="C466" s="3">
        <v>1</v>
      </c>
      <c r="D466" s="4">
        <v>44960.329386574071</v>
      </c>
      <c r="E466" s="4">
        <v>44960.329386574071</v>
      </c>
      <c r="F466" s="6">
        <f t="shared" si="49"/>
        <v>2023</v>
      </c>
      <c r="G466" s="4" t="str">
        <f t="shared" si="50"/>
        <v>Feb</v>
      </c>
      <c r="H466" s="4" t="str">
        <f t="shared" si="51"/>
        <v>Q1</v>
      </c>
      <c r="I466" s="6">
        <f t="shared" si="52"/>
        <v>0</v>
      </c>
      <c r="J466" s="3">
        <v>1</v>
      </c>
      <c r="K466" s="8">
        <v>119</v>
      </c>
      <c r="L466" s="8">
        <f t="shared" si="53"/>
        <v>119</v>
      </c>
      <c r="M466" s="8">
        <v>119</v>
      </c>
      <c r="N466" s="3" t="str">
        <f t="shared" ca="1" si="54"/>
        <v>CHURNED</v>
      </c>
      <c r="O466" s="14" t="str">
        <f t="shared" si="55"/>
        <v>Not Retained</v>
      </c>
      <c r="P466" s="3" t="s">
        <v>334</v>
      </c>
      <c r="Q466" s="3" t="s">
        <v>224</v>
      </c>
      <c r="R466" s="3" t="s">
        <v>1552</v>
      </c>
      <c r="S466" s="3">
        <v>18</v>
      </c>
      <c r="T466" s="3" t="s">
        <v>19</v>
      </c>
      <c r="U466" s="3" t="s">
        <v>1553</v>
      </c>
      <c r="V466" s="3">
        <v>221699</v>
      </c>
      <c r="W466" s="3" t="s">
        <v>1425</v>
      </c>
      <c r="X466" s="3" t="s">
        <v>961</v>
      </c>
      <c r="Y466" s="3" t="s">
        <v>2051</v>
      </c>
      <c r="Z466" s="3" t="s">
        <v>2059</v>
      </c>
    </row>
    <row r="467" spans="1:26" ht="15" x14ac:dyDescent="0.3">
      <c r="A467" s="3">
        <v>73030</v>
      </c>
      <c r="B467" s="8">
        <v>36.880001069999999</v>
      </c>
      <c r="C467" s="3">
        <v>1</v>
      </c>
      <c r="D467" s="4">
        <v>45197.268460648149</v>
      </c>
      <c r="E467" s="4">
        <v>45197.268460648149</v>
      </c>
      <c r="F467" s="6">
        <f t="shared" si="49"/>
        <v>2023</v>
      </c>
      <c r="G467" s="4" t="str">
        <f t="shared" si="50"/>
        <v>Sep</v>
      </c>
      <c r="H467" s="4" t="str">
        <f t="shared" si="51"/>
        <v>Q3</v>
      </c>
      <c r="I467" s="6">
        <f t="shared" si="52"/>
        <v>0</v>
      </c>
      <c r="J467" s="3">
        <v>1</v>
      </c>
      <c r="K467" s="8">
        <v>36.880001069999999</v>
      </c>
      <c r="L467" s="8">
        <f t="shared" si="53"/>
        <v>36.880001069999999</v>
      </c>
      <c r="M467" s="8">
        <v>36.880001069999999</v>
      </c>
      <c r="N467" s="3" t="str">
        <f t="shared" ca="1" si="54"/>
        <v>CHURNED</v>
      </c>
      <c r="O467" s="14" t="str">
        <f t="shared" si="55"/>
        <v>Not Retained</v>
      </c>
      <c r="P467" s="3" t="s">
        <v>1554</v>
      </c>
      <c r="Q467" s="3" t="s">
        <v>459</v>
      </c>
      <c r="R467" s="3" t="s">
        <v>1555</v>
      </c>
      <c r="S467" s="3">
        <v>62</v>
      </c>
      <c r="T467" s="3" t="s">
        <v>19</v>
      </c>
      <c r="U467" s="3" t="s">
        <v>1556</v>
      </c>
      <c r="V467" s="3">
        <v>221699</v>
      </c>
      <c r="W467" s="3" t="s">
        <v>1425</v>
      </c>
      <c r="X467" s="3" t="s">
        <v>961</v>
      </c>
      <c r="Y467" s="3" t="s">
        <v>2048</v>
      </c>
      <c r="Z467" s="3" t="s">
        <v>2059</v>
      </c>
    </row>
    <row r="468" spans="1:26" ht="15" x14ac:dyDescent="0.3">
      <c r="A468" s="3">
        <v>73138</v>
      </c>
      <c r="B468" s="8">
        <v>39.5</v>
      </c>
      <c r="C468" s="3">
        <v>1</v>
      </c>
      <c r="D468" s="4">
        <v>45261.111238425925</v>
      </c>
      <c r="E468" s="4">
        <v>45261.111238425925</v>
      </c>
      <c r="F468" s="6">
        <f t="shared" si="49"/>
        <v>2023</v>
      </c>
      <c r="G468" s="4" t="str">
        <f t="shared" si="50"/>
        <v>Dec</v>
      </c>
      <c r="H468" s="4" t="str">
        <f t="shared" si="51"/>
        <v>Q4</v>
      </c>
      <c r="I468" s="6">
        <f t="shared" si="52"/>
        <v>0</v>
      </c>
      <c r="J468" s="3">
        <v>1</v>
      </c>
      <c r="K468" s="8">
        <v>39.5</v>
      </c>
      <c r="L468" s="8">
        <f t="shared" si="53"/>
        <v>39.5</v>
      </c>
      <c r="M468" s="8">
        <v>39.5</v>
      </c>
      <c r="N468" s="3" t="str">
        <f t="shared" ca="1" si="54"/>
        <v>CHURNED</v>
      </c>
      <c r="O468" s="14" t="str">
        <f t="shared" si="55"/>
        <v>Not Retained</v>
      </c>
      <c r="P468" s="3" t="s">
        <v>167</v>
      </c>
      <c r="Q468" s="3" t="s">
        <v>197</v>
      </c>
      <c r="R468" s="3" t="s">
        <v>1557</v>
      </c>
      <c r="S468" s="3">
        <v>16</v>
      </c>
      <c r="T468" s="3" t="s">
        <v>11</v>
      </c>
      <c r="U468" s="3" t="s">
        <v>1558</v>
      </c>
      <c r="V468" s="3">
        <v>221699</v>
      </c>
      <c r="W468" s="3" t="s">
        <v>1425</v>
      </c>
      <c r="X468" s="3" t="s">
        <v>961</v>
      </c>
      <c r="Y468" s="3" t="s">
        <v>2052</v>
      </c>
      <c r="Z468" s="3" t="s">
        <v>2059</v>
      </c>
    </row>
    <row r="469" spans="1:26" ht="15" x14ac:dyDescent="0.3">
      <c r="A469" s="3">
        <v>73187</v>
      </c>
      <c r="B469" s="8">
        <v>82</v>
      </c>
      <c r="C469" s="3">
        <v>1</v>
      </c>
      <c r="D469" s="4">
        <v>45287.653807870367</v>
      </c>
      <c r="E469" s="4">
        <v>45287.653807870367</v>
      </c>
      <c r="F469" s="6">
        <f t="shared" si="49"/>
        <v>2023</v>
      </c>
      <c r="G469" s="4" t="str">
        <f t="shared" si="50"/>
        <v>Dec</v>
      </c>
      <c r="H469" s="4" t="str">
        <f t="shared" si="51"/>
        <v>Q4</v>
      </c>
      <c r="I469" s="6">
        <f t="shared" si="52"/>
        <v>0</v>
      </c>
      <c r="J469" s="3">
        <v>1</v>
      </c>
      <c r="K469" s="8">
        <v>82</v>
      </c>
      <c r="L469" s="8">
        <f t="shared" si="53"/>
        <v>82</v>
      </c>
      <c r="M469" s="8">
        <v>82</v>
      </c>
      <c r="N469" s="3" t="str">
        <f t="shared" ca="1" si="54"/>
        <v>CHURNED</v>
      </c>
      <c r="O469" s="14" t="str">
        <f t="shared" si="55"/>
        <v>Not Retained</v>
      </c>
      <c r="P469" s="3" t="s">
        <v>21</v>
      </c>
      <c r="Q469" s="3" t="s">
        <v>1438</v>
      </c>
      <c r="R469" s="3" t="s">
        <v>1559</v>
      </c>
      <c r="S469" s="3">
        <v>16</v>
      </c>
      <c r="T469" s="3" t="s">
        <v>11</v>
      </c>
      <c r="U469" s="3" t="s">
        <v>1560</v>
      </c>
      <c r="V469" s="3">
        <v>221699</v>
      </c>
      <c r="W469" s="3" t="s">
        <v>1425</v>
      </c>
      <c r="X469" s="3" t="s">
        <v>961</v>
      </c>
      <c r="Y469" s="3" t="s">
        <v>2052</v>
      </c>
      <c r="Z469" s="3" t="s">
        <v>2059</v>
      </c>
    </row>
    <row r="470" spans="1:26" ht="15" x14ac:dyDescent="0.3">
      <c r="A470" s="3">
        <v>73619</v>
      </c>
      <c r="B470" s="8">
        <v>59.5</v>
      </c>
      <c r="C470" s="3">
        <v>1</v>
      </c>
      <c r="D470" s="4">
        <v>44648.435624999998</v>
      </c>
      <c r="E470" s="4">
        <v>44648.435624999998</v>
      </c>
      <c r="F470" s="6">
        <f t="shared" si="49"/>
        <v>2022</v>
      </c>
      <c r="G470" s="4" t="str">
        <f t="shared" si="50"/>
        <v>Mar</v>
      </c>
      <c r="H470" s="4" t="str">
        <f t="shared" si="51"/>
        <v>Q1</v>
      </c>
      <c r="I470" s="6">
        <f t="shared" si="52"/>
        <v>0</v>
      </c>
      <c r="J470" s="3">
        <v>1</v>
      </c>
      <c r="K470" s="8">
        <v>59.5</v>
      </c>
      <c r="L470" s="8">
        <f t="shared" si="53"/>
        <v>59.5</v>
      </c>
      <c r="M470" s="8">
        <v>59.5</v>
      </c>
      <c r="N470" s="3" t="str">
        <f t="shared" ca="1" si="54"/>
        <v>CHURNED</v>
      </c>
      <c r="O470" s="14" t="str">
        <f t="shared" si="55"/>
        <v>Not Retained</v>
      </c>
      <c r="P470" s="3" t="s">
        <v>1184</v>
      </c>
      <c r="Q470" s="3" t="s">
        <v>302</v>
      </c>
      <c r="R470" s="3" t="s">
        <v>1561</v>
      </c>
      <c r="S470" s="3">
        <v>68</v>
      </c>
      <c r="T470" s="3" t="s">
        <v>19</v>
      </c>
      <c r="U470" s="3" t="s">
        <v>1562</v>
      </c>
      <c r="V470" s="3">
        <v>221699</v>
      </c>
      <c r="W470" s="3" t="s">
        <v>1425</v>
      </c>
      <c r="X470" s="3" t="s">
        <v>961</v>
      </c>
      <c r="Y470" s="3" t="s">
        <v>2052</v>
      </c>
      <c r="Z470" s="3" t="s">
        <v>2059</v>
      </c>
    </row>
    <row r="471" spans="1:26" ht="15" x14ac:dyDescent="0.3">
      <c r="A471" s="3">
        <v>73719</v>
      </c>
      <c r="B471" s="8">
        <v>12.989999770000001</v>
      </c>
      <c r="C471" s="3">
        <v>1</v>
      </c>
      <c r="D471" s="4">
        <v>45255.090821759259</v>
      </c>
      <c r="E471" s="4">
        <v>45255.090821759259</v>
      </c>
      <c r="F471" s="6">
        <f t="shared" si="49"/>
        <v>2023</v>
      </c>
      <c r="G471" s="4" t="str">
        <f t="shared" si="50"/>
        <v>Nov</v>
      </c>
      <c r="H471" s="4" t="str">
        <f t="shared" si="51"/>
        <v>Q4</v>
      </c>
      <c r="I471" s="6">
        <f t="shared" si="52"/>
        <v>0</v>
      </c>
      <c r="J471" s="3">
        <v>1</v>
      </c>
      <c r="K471" s="8">
        <v>12.989999770000001</v>
      </c>
      <c r="L471" s="8">
        <f t="shared" si="53"/>
        <v>12.989999770000001</v>
      </c>
      <c r="M471" s="8">
        <v>12.989999770000001</v>
      </c>
      <c r="N471" s="3" t="str">
        <f t="shared" ca="1" si="54"/>
        <v>CHURNED</v>
      </c>
      <c r="O471" s="14" t="str">
        <f t="shared" si="55"/>
        <v>Not Retained</v>
      </c>
      <c r="P471" s="3" t="s">
        <v>433</v>
      </c>
      <c r="Q471" s="3" t="s">
        <v>1563</v>
      </c>
      <c r="R471" s="3" t="s">
        <v>1564</v>
      </c>
      <c r="S471" s="3">
        <v>20</v>
      </c>
      <c r="T471" s="3" t="s">
        <v>19</v>
      </c>
      <c r="U471" s="3" t="s">
        <v>1565</v>
      </c>
      <c r="V471" s="3">
        <v>221699</v>
      </c>
      <c r="W471" s="3" t="s">
        <v>1425</v>
      </c>
      <c r="X471" s="3" t="s">
        <v>961</v>
      </c>
      <c r="Y471" s="3" t="s">
        <v>2049</v>
      </c>
      <c r="Z471" s="3" t="s">
        <v>2059</v>
      </c>
    </row>
    <row r="472" spans="1:26" ht="15" x14ac:dyDescent="0.3">
      <c r="A472" s="3">
        <v>73768</v>
      </c>
      <c r="B472" s="8">
        <v>81.269996640000002</v>
      </c>
      <c r="C472" s="3">
        <v>1</v>
      </c>
      <c r="D472" s="4">
        <v>44707.560983796298</v>
      </c>
      <c r="E472" s="4">
        <v>44707.560983796298</v>
      </c>
      <c r="F472" s="6">
        <f t="shared" si="49"/>
        <v>2022</v>
      </c>
      <c r="G472" s="4" t="str">
        <f t="shared" si="50"/>
        <v>May</v>
      </c>
      <c r="H472" s="4" t="str">
        <f t="shared" si="51"/>
        <v>Q2</v>
      </c>
      <c r="I472" s="6">
        <f t="shared" si="52"/>
        <v>0</v>
      </c>
      <c r="J472" s="3">
        <v>1</v>
      </c>
      <c r="K472" s="8">
        <v>81.269996640000002</v>
      </c>
      <c r="L472" s="8">
        <f t="shared" si="53"/>
        <v>81.269996640000002</v>
      </c>
      <c r="M472" s="8">
        <v>81.269996640000002</v>
      </c>
      <c r="N472" s="3" t="str">
        <f t="shared" ca="1" si="54"/>
        <v>CHURNED</v>
      </c>
      <c r="O472" s="14" t="str">
        <f t="shared" si="55"/>
        <v>Not Retained</v>
      </c>
      <c r="P472" s="3" t="s">
        <v>586</v>
      </c>
      <c r="Q472" s="3" t="s">
        <v>202</v>
      </c>
      <c r="R472" s="3" t="s">
        <v>1566</v>
      </c>
      <c r="S472" s="3">
        <v>28</v>
      </c>
      <c r="T472" s="3" t="s">
        <v>11</v>
      </c>
      <c r="U472" s="3" t="s">
        <v>1567</v>
      </c>
      <c r="V472" s="3">
        <v>221699</v>
      </c>
      <c r="W472" s="3" t="s">
        <v>1425</v>
      </c>
      <c r="X472" s="3" t="s">
        <v>961</v>
      </c>
      <c r="Y472" s="3" t="s">
        <v>2051</v>
      </c>
      <c r="Z472" s="3" t="s">
        <v>2059</v>
      </c>
    </row>
    <row r="473" spans="1:26" ht="15" x14ac:dyDescent="0.3">
      <c r="A473" s="3">
        <v>73902</v>
      </c>
      <c r="B473" s="8">
        <v>101.48999790000001</v>
      </c>
      <c r="C473" s="3">
        <v>1</v>
      </c>
      <c r="D473" s="4">
        <v>45310.488194444442</v>
      </c>
      <c r="E473" s="4">
        <v>45310.488194444442</v>
      </c>
      <c r="F473" s="6">
        <f t="shared" si="49"/>
        <v>2024</v>
      </c>
      <c r="G473" s="4" t="str">
        <f t="shared" si="50"/>
        <v>Jan</v>
      </c>
      <c r="H473" s="4" t="str">
        <f t="shared" si="51"/>
        <v>Q1</v>
      </c>
      <c r="I473" s="6">
        <f t="shared" si="52"/>
        <v>0</v>
      </c>
      <c r="J473" s="3">
        <v>1</v>
      </c>
      <c r="K473" s="8">
        <v>101.48999790000001</v>
      </c>
      <c r="L473" s="8">
        <f t="shared" si="53"/>
        <v>101.48999790000001</v>
      </c>
      <c r="M473" s="8">
        <v>101.48999790000001</v>
      </c>
      <c r="N473" s="3" t="str">
        <f t="shared" ca="1" si="54"/>
        <v>CHURNED</v>
      </c>
      <c r="O473" s="14" t="str">
        <f t="shared" si="55"/>
        <v>Not Retained</v>
      </c>
      <c r="P473" s="3" t="s">
        <v>1568</v>
      </c>
      <c r="Q473" s="3" t="s">
        <v>1336</v>
      </c>
      <c r="R473" s="3" t="s">
        <v>1569</v>
      </c>
      <c r="S473" s="3">
        <v>30</v>
      </c>
      <c r="T473" s="3" t="s">
        <v>19</v>
      </c>
      <c r="U473" s="3" t="s">
        <v>1570</v>
      </c>
      <c r="V473" s="3">
        <v>221699</v>
      </c>
      <c r="W473" s="3" t="s">
        <v>1425</v>
      </c>
      <c r="X473" s="3" t="s">
        <v>961</v>
      </c>
      <c r="Y473" s="3" t="s">
        <v>2048</v>
      </c>
      <c r="Z473" s="3" t="s">
        <v>2059</v>
      </c>
    </row>
    <row r="474" spans="1:26" ht="15" x14ac:dyDescent="0.3">
      <c r="A474" s="3">
        <v>74086</v>
      </c>
      <c r="B474" s="8">
        <v>55</v>
      </c>
      <c r="C474" s="3">
        <v>1</v>
      </c>
      <c r="D474" s="4">
        <v>45005.993032407408</v>
      </c>
      <c r="E474" s="4">
        <v>45005.993032407408</v>
      </c>
      <c r="F474" s="6">
        <f t="shared" si="49"/>
        <v>2023</v>
      </c>
      <c r="G474" s="4" t="str">
        <f t="shared" si="50"/>
        <v>Mar</v>
      </c>
      <c r="H474" s="4" t="str">
        <f t="shared" si="51"/>
        <v>Q1</v>
      </c>
      <c r="I474" s="6">
        <f t="shared" si="52"/>
        <v>0</v>
      </c>
      <c r="J474" s="3">
        <v>1</v>
      </c>
      <c r="K474" s="8">
        <v>55</v>
      </c>
      <c r="L474" s="8">
        <f t="shared" si="53"/>
        <v>55</v>
      </c>
      <c r="M474" s="8">
        <v>55</v>
      </c>
      <c r="N474" s="3" t="str">
        <f t="shared" ca="1" si="54"/>
        <v>CHURNED</v>
      </c>
      <c r="O474" s="14" t="str">
        <f t="shared" si="55"/>
        <v>Not Retained</v>
      </c>
      <c r="P474" s="3" t="s">
        <v>624</v>
      </c>
      <c r="Q474" s="3" t="s">
        <v>1571</v>
      </c>
      <c r="R474" s="3" t="s">
        <v>1572</v>
      </c>
      <c r="S474" s="3">
        <v>21</v>
      </c>
      <c r="T474" s="3" t="s">
        <v>19</v>
      </c>
      <c r="U474" s="3" t="s">
        <v>1573</v>
      </c>
      <c r="V474" s="3">
        <v>221699</v>
      </c>
      <c r="W474" s="3" t="s">
        <v>1425</v>
      </c>
      <c r="X474" s="3" t="s">
        <v>961</v>
      </c>
      <c r="Y474" s="3" t="s">
        <v>2048</v>
      </c>
      <c r="Z474" s="3" t="s">
        <v>2059</v>
      </c>
    </row>
    <row r="475" spans="1:26" ht="15" x14ac:dyDescent="0.3">
      <c r="A475" s="3">
        <v>74591</v>
      </c>
      <c r="B475" s="8">
        <v>103.9499969</v>
      </c>
      <c r="C475" s="3">
        <v>1</v>
      </c>
      <c r="D475" s="4">
        <v>45079.686863425923</v>
      </c>
      <c r="E475" s="4">
        <v>45079.686863425923</v>
      </c>
      <c r="F475" s="6">
        <f t="shared" si="49"/>
        <v>2023</v>
      </c>
      <c r="G475" s="4" t="str">
        <f t="shared" si="50"/>
        <v>Jun</v>
      </c>
      <c r="H475" s="4" t="str">
        <f t="shared" si="51"/>
        <v>Q2</v>
      </c>
      <c r="I475" s="6">
        <f t="shared" si="52"/>
        <v>0</v>
      </c>
      <c r="J475" s="3">
        <v>1</v>
      </c>
      <c r="K475" s="8">
        <v>103.9499969</v>
      </c>
      <c r="L475" s="8">
        <f t="shared" si="53"/>
        <v>103.9499969</v>
      </c>
      <c r="M475" s="8">
        <v>103.9499969</v>
      </c>
      <c r="N475" s="3" t="str">
        <f t="shared" ca="1" si="54"/>
        <v>CHURNED</v>
      </c>
      <c r="O475" s="14" t="str">
        <f t="shared" si="55"/>
        <v>Not Retained</v>
      </c>
      <c r="P475" s="3" t="s">
        <v>1574</v>
      </c>
      <c r="Q475" s="3" t="s">
        <v>283</v>
      </c>
      <c r="R475" s="3" t="s">
        <v>1575</v>
      </c>
      <c r="S475" s="3">
        <v>28</v>
      </c>
      <c r="T475" s="3" t="s">
        <v>11</v>
      </c>
      <c r="U475" s="3" t="s">
        <v>1576</v>
      </c>
      <c r="V475" s="3">
        <v>221699</v>
      </c>
      <c r="W475" s="3" t="s">
        <v>1425</v>
      </c>
      <c r="X475" s="3" t="s">
        <v>961</v>
      </c>
      <c r="Y475" s="3" t="s">
        <v>2050</v>
      </c>
      <c r="Z475" s="3" t="s">
        <v>2059</v>
      </c>
    </row>
    <row r="476" spans="1:26" ht="15" x14ac:dyDescent="0.3">
      <c r="A476" s="3">
        <v>74592</v>
      </c>
      <c r="B476" s="8">
        <v>25</v>
      </c>
      <c r="C476" s="3">
        <v>1</v>
      </c>
      <c r="D476" s="4">
        <v>45162.261655092596</v>
      </c>
      <c r="E476" s="4">
        <v>45162.261655092596</v>
      </c>
      <c r="F476" s="6">
        <f t="shared" si="49"/>
        <v>2023</v>
      </c>
      <c r="G476" s="4" t="str">
        <f t="shared" si="50"/>
        <v>Aug</v>
      </c>
      <c r="H476" s="4" t="str">
        <f t="shared" si="51"/>
        <v>Q3</v>
      </c>
      <c r="I476" s="6">
        <f t="shared" si="52"/>
        <v>0</v>
      </c>
      <c r="J476" s="3">
        <v>1</v>
      </c>
      <c r="K476" s="8">
        <v>25</v>
      </c>
      <c r="L476" s="8">
        <f t="shared" si="53"/>
        <v>25</v>
      </c>
      <c r="M476" s="8">
        <v>25</v>
      </c>
      <c r="N476" s="3" t="str">
        <f t="shared" ca="1" si="54"/>
        <v>CHURNED</v>
      </c>
      <c r="O476" s="14" t="str">
        <f t="shared" si="55"/>
        <v>Not Retained</v>
      </c>
      <c r="P476" s="3" t="s">
        <v>37</v>
      </c>
      <c r="Q476" s="3" t="s">
        <v>322</v>
      </c>
      <c r="R476" s="3" t="s">
        <v>1577</v>
      </c>
      <c r="S476" s="3">
        <v>65</v>
      </c>
      <c r="T476" s="3" t="s">
        <v>11</v>
      </c>
      <c r="U476" s="3" t="s">
        <v>1578</v>
      </c>
      <c r="V476" s="3">
        <v>221699</v>
      </c>
      <c r="W476" s="3" t="s">
        <v>1425</v>
      </c>
      <c r="X476" s="3" t="s">
        <v>961</v>
      </c>
      <c r="Y476" s="3" t="s">
        <v>2048</v>
      </c>
      <c r="Z476" s="3" t="s">
        <v>2059</v>
      </c>
    </row>
    <row r="477" spans="1:26" ht="15" x14ac:dyDescent="0.3">
      <c r="A477" s="3">
        <v>74635</v>
      </c>
      <c r="B477" s="8">
        <v>25</v>
      </c>
      <c r="C477" s="3">
        <v>1</v>
      </c>
      <c r="D477" s="4">
        <v>45307.880474537036</v>
      </c>
      <c r="E477" s="4">
        <v>45307.880474537036</v>
      </c>
      <c r="F477" s="6">
        <f t="shared" si="49"/>
        <v>2024</v>
      </c>
      <c r="G477" s="4" t="str">
        <f t="shared" si="50"/>
        <v>Jan</v>
      </c>
      <c r="H477" s="4" t="str">
        <f t="shared" si="51"/>
        <v>Q1</v>
      </c>
      <c r="I477" s="6">
        <f t="shared" si="52"/>
        <v>0</v>
      </c>
      <c r="J477" s="3">
        <v>1</v>
      </c>
      <c r="K477" s="8">
        <v>25</v>
      </c>
      <c r="L477" s="8">
        <f t="shared" si="53"/>
        <v>25</v>
      </c>
      <c r="M477" s="8">
        <v>25</v>
      </c>
      <c r="N477" s="3" t="str">
        <f t="shared" ca="1" si="54"/>
        <v>CHURNED</v>
      </c>
      <c r="O477" s="14" t="str">
        <f t="shared" si="55"/>
        <v>Not Retained</v>
      </c>
      <c r="P477" s="3" t="s">
        <v>1579</v>
      </c>
      <c r="Q477" s="3" t="s">
        <v>1580</v>
      </c>
      <c r="R477" s="3" t="s">
        <v>1581</v>
      </c>
      <c r="S477" s="3">
        <v>42</v>
      </c>
      <c r="T477" s="3" t="s">
        <v>11</v>
      </c>
      <c r="U477" s="3" t="s">
        <v>1582</v>
      </c>
      <c r="V477" s="3">
        <v>221051</v>
      </c>
      <c r="W477" s="3" t="s">
        <v>1425</v>
      </c>
      <c r="X477" s="3" t="s">
        <v>961</v>
      </c>
      <c r="Y477" s="3" t="s">
        <v>2049</v>
      </c>
      <c r="Z477" s="3" t="s">
        <v>2059</v>
      </c>
    </row>
    <row r="478" spans="1:26" ht="15" x14ac:dyDescent="0.3">
      <c r="A478" s="3">
        <v>74853</v>
      </c>
      <c r="B478" s="8">
        <v>65</v>
      </c>
      <c r="C478" s="3">
        <v>1</v>
      </c>
      <c r="D478" s="4">
        <v>44655.384664351855</v>
      </c>
      <c r="E478" s="4">
        <v>44655.384664351855</v>
      </c>
      <c r="F478" s="6">
        <f t="shared" si="49"/>
        <v>2022</v>
      </c>
      <c r="G478" s="4" t="str">
        <f t="shared" si="50"/>
        <v>Apr</v>
      </c>
      <c r="H478" s="4" t="str">
        <f t="shared" si="51"/>
        <v>Q2</v>
      </c>
      <c r="I478" s="6">
        <f t="shared" si="52"/>
        <v>0</v>
      </c>
      <c r="J478" s="3">
        <v>1</v>
      </c>
      <c r="K478" s="8">
        <v>65</v>
      </c>
      <c r="L478" s="8">
        <f t="shared" si="53"/>
        <v>65</v>
      </c>
      <c r="M478" s="8">
        <v>65</v>
      </c>
      <c r="N478" s="3" t="str">
        <f t="shared" ca="1" si="54"/>
        <v>CHURNED</v>
      </c>
      <c r="O478" s="14" t="str">
        <f t="shared" si="55"/>
        <v>Not Retained</v>
      </c>
      <c r="P478" s="3" t="s">
        <v>1378</v>
      </c>
      <c r="Q478" s="3" t="s">
        <v>142</v>
      </c>
      <c r="R478" s="3" t="s">
        <v>1583</v>
      </c>
      <c r="S478" s="3">
        <v>35</v>
      </c>
      <c r="T478" s="3" t="s">
        <v>11</v>
      </c>
      <c r="U478" s="3" t="s">
        <v>1584</v>
      </c>
      <c r="V478" s="3">
        <v>221051</v>
      </c>
      <c r="W478" s="3" t="s">
        <v>1425</v>
      </c>
      <c r="X478" s="3" t="s">
        <v>961</v>
      </c>
      <c r="Y478" s="3" t="s">
        <v>2049</v>
      </c>
      <c r="Z478" s="3" t="s">
        <v>2059</v>
      </c>
    </row>
    <row r="479" spans="1:26" ht="15" x14ac:dyDescent="0.3">
      <c r="A479" s="3">
        <v>75017</v>
      </c>
      <c r="B479" s="8">
        <v>22.010000229999999</v>
      </c>
      <c r="C479" s="3">
        <v>1</v>
      </c>
      <c r="D479" s="4">
        <v>45125.977233796293</v>
      </c>
      <c r="E479" s="4">
        <v>45125.977233796293</v>
      </c>
      <c r="F479" s="6">
        <f t="shared" si="49"/>
        <v>2023</v>
      </c>
      <c r="G479" s="4" t="str">
        <f t="shared" si="50"/>
        <v>Jul</v>
      </c>
      <c r="H479" s="4" t="str">
        <f t="shared" si="51"/>
        <v>Q3</v>
      </c>
      <c r="I479" s="6">
        <f t="shared" si="52"/>
        <v>0</v>
      </c>
      <c r="J479" s="3">
        <v>1</v>
      </c>
      <c r="K479" s="8">
        <v>22.010000229999999</v>
      </c>
      <c r="L479" s="8">
        <f t="shared" si="53"/>
        <v>22.010000229999999</v>
      </c>
      <c r="M479" s="8">
        <v>22.010000229999999</v>
      </c>
      <c r="N479" s="3" t="str">
        <f t="shared" ca="1" si="54"/>
        <v>CHURNED</v>
      </c>
      <c r="O479" s="14" t="str">
        <f t="shared" si="55"/>
        <v>Not Retained</v>
      </c>
      <c r="P479" s="3" t="s">
        <v>1585</v>
      </c>
      <c r="Q479" s="3" t="s">
        <v>438</v>
      </c>
      <c r="R479" s="3" t="s">
        <v>1586</v>
      </c>
      <c r="S479" s="3">
        <v>25</v>
      </c>
      <c r="T479" s="3" t="s">
        <v>11</v>
      </c>
      <c r="U479" s="3" t="s">
        <v>1587</v>
      </c>
      <c r="V479" s="3">
        <v>221051</v>
      </c>
      <c r="W479" s="3" t="s">
        <v>1425</v>
      </c>
      <c r="X479" s="3" t="s">
        <v>961</v>
      </c>
      <c r="Y479" s="3" t="s">
        <v>2052</v>
      </c>
      <c r="Z479" s="3" t="s">
        <v>2074</v>
      </c>
    </row>
    <row r="480" spans="1:26" ht="15" x14ac:dyDescent="0.3">
      <c r="A480" s="3">
        <v>75047</v>
      </c>
      <c r="B480" s="8">
        <v>40</v>
      </c>
      <c r="C480" s="3">
        <v>1</v>
      </c>
      <c r="D480" s="4">
        <v>44892.078506944446</v>
      </c>
      <c r="E480" s="4">
        <v>44892.078506944446</v>
      </c>
      <c r="F480" s="6">
        <f t="shared" si="49"/>
        <v>2022</v>
      </c>
      <c r="G480" s="4" t="str">
        <f t="shared" si="50"/>
        <v>Nov</v>
      </c>
      <c r="H480" s="4" t="str">
        <f t="shared" si="51"/>
        <v>Q4</v>
      </c>
      <c r="I480" s="6">
        <f t="shared" si="52"/>
        <v>0</v>
      </c>
      <c r="J480" s="3">
        <v>1</v>
      </c>
      <c r="K480" s="8">
        <v>40</v>
      </c>
      <c r="L480" s="8">
        <f t="shared" si="53"/>
        <v>40</v>
      </c>
      <c r="M480" s="8">
        <v>40</v>
      </c>
      <c r="N480" s="3" t="str">
        <f t="shared" ca="1" si="54"/>
        <v>CHURNED</v>
      </c>
      <c r="O480" s="14" t="str">
        <f t="shared" si="55"/>
        <v>Not Retained</v>
      </c>
      <c r="P480" s="3" t="s">
        <v>1588</v>
      </c>
      <c r="Q480" s="3" t="s">
        <v>678</v>
      </c>
      <c r="R480" s="3" t="s">
        <v>1589</v>
      </c>
      <c r="S480" s="3">
        <v>14</v>
      </c>
      <c r="T480" s="3" t="s">
        <v>19</v>
      </c>
      <c r="U480" s="3" t="s">
        <v>1590</v>
      </c>
      <c r="V480" s="3">
        <v>221051</v>
      </c>
      <c r="W480" s="3" t="s">
        <v>1425</v>
      </c>
      <c r="X480" s="3" t="s">
        <v>961</v>
      </c>
      <c r="Y480" s="3" t="s">
        <v>2050</v>
      </c>
      <c r="Z480" s="3" t="s">
        <v>2074</v>
      </c>
    </row>
    <row r="481" spans="1:26" ht="15" x14ac:dyDescent="0.3">
      <c r="A481" s="3">
        <v>75053</v>
      </c>
      <c r="B481" s="8">
        <v>26.510000229999999</v>
      </c>
      <c r="C481" s="3">
        <v>1</v>
      </c>
      <c r="D481" s="4">
        <v>44436.218101851853</v>
      </c>
      <c r="E481" s="4">
        <v>44436.218101851853</v>
      </c>
      <c r="F481" s="6">
        <f t="shared" si="49"/>
        <v>2021</v>
      </c>
      <c r="G481" s="4" t="str">
        <f t="shared" si="50"/>
        <v>Aug</v>
      </c>
      <c r="H481" s="4" t="str">
        <f t="shared" si="51"/>
        <v>Q3</v>
      </c>
      <c r="I481" s="6">
        <f t="shared" si="52"/>
        <v>0</v>
      </c>
      <c r="J481" s="3">
        <v>1</v>
      </c>
      <c r="K481" s="8">
        <v>26.510000229999999</v>
      </c>
      <c r="L481" s="8">
        <f t="shared" si="53"/>
        <v>26.510000229999999</v>
      </c>
      <c r="M481" s="8">
        <v>26.510000229999999</v>
      </c>
      <c r="N481" s="3" t="str">
        <f t="shared" ca="1" si="54"/>
        <v>CHURNED</v>
      </c>
      <c r="O481" s="14" t="str">
        <f t="shared" si="55"/>
        <v>Not Retained</v>
      </c>
      <c r="P481" s="3" t="s">
        <v>1378</v>
      </c>
      <c r="Q481" s="3" t="s">
        <v>1591</v>
      </c>
      <c r="R481" s="3" t="s">
        <v>1592</v>
      </c>
      <c r="S481" s="3">
        <v>56</v>
      </c>
      <c r="T481" s="3" t="s">
        <v>11</v>
      </c>
      <c r="U481" s="3" t="s">
        <v>1593</v>
      </c>
      <c r="V481" s="3">
        <v>221051</v>
      </c>
      <c r="W481" s="3" t="s">
        <v>1425</v>
      </c>
      <c r="X481" s="3" t="s">
        <v>961</v>
      </c>
      <c r="Y481" s="3" t="s">
        <v>2052</v>
      </c>
      <c r="Z481" s="3" t="s">
        <v>2074</v>
      </c>
    </row>
    <row r="482" spans="1:26" ht="15" x14ac:dyDescent="0.3">
      <c r="A482" s="3">
        <v>75137</v>
      </c>
      <c r="B482" s="8">
        <v>29.989999770000001</v>
      </c>
      <c r="C482" s="3">
        <v>1</v>
      </c>
      <c r="D482" s="4">
        <v>45495.591886574075</v>
      </c>
      <c r="E482" s="4">
        <v>45495.591886574075</v>
      </c>
      <c r="F482" s="6">
        <f t="shared" si="49"/>
        <v>2024</v>
      </c>
      <c r="G482" s="4" t="str">
        <f t="shared" si="50"/>
        <v>Jul</v>
      </c>
      <c r="H482" s="4" t="str">
        <f t="shared" si="51"/>
        <v>Q3</v>
      </c>
      <c r="I482" s="6">
        <f t="shared" si="52"/>
        <v>0</v>
      </c>
      <c r="J482" s="3">
        <v>1</v>
      </c>
      <c r="K482" s="8">
        <v>29.989999770000001</v>
      </c>
      <c r="L482" s="8">
        <f t="shared" si="53"/>
        <v>29.989999770000001</v>
      </c>
      <c r="M482" s="8">
        <v>29.989999770000001</v>
      </c>
      <c r="N482" s="3" t="str">
        <f t="shared" ca="1" si="54"/>
        <v>ACTIVE</v>
      </c>
      <c r="O482" s="14" t="str">
        <f t="shared" si="55"/>
        <v>Not Retained</v>
      </c>
      <c r="P482" s="3" t="s">
        <v>426</v>
      </c>
      <c r="Q482" s="3" t="s">
        <v>60</v>
      </c>
      <c r="R482" s="3" t="s">
        <v>1594</v>
      </c>
      <c r="S482" s="3">
        <v>39</v>
      </c>
      <c r="T482" s="3" t="s">
        <v>19</v>
      </c>
      <c r="U482" s="3" t="s">
        <v>1595</v>
      </c>
      <c r="V482" s="3">
        <v>221051</v>
      </c>
      <c r="W482" s="3" t="s">
        <v>1425</v>
      </c>
      <c r="X482" s="3" t="s">
        <v>961</v>
      </c>
      <c r="Y482" s="3" t="s">
        <v>2051</v>
      </c>
      <c r="Z482" s="3" t="s">
        <v>2073</v>
      </c>
    </row>
    <row r="483" spans="1:26" ht="15" x14ac:dyDescent="0.3">
      <c r="A483" s="3">
        <v>75154</v>
      </c>
      <c r="B483" s="8">
        <v>90</v>
      </c>
      <c r="C483" s="3">
        <v>1</v>
      </c>
      <c r="D483" s="4">
        <v>45390.132719907408</v>
      </c>
      <c r="E483" s="4">
        <v>45390.132719907408</v>
      </c>
      <c r="F483" s="6">
        <f t="shared" si="49"/>
        <v>2024</v>
      </c>
      <c r="G483" s="4" t="str">
        <f t="shared" si="50"/>
        <v>Apr</v>
      </c>
      <c r="H483" s="4" t="str">
        <f t="shared" si="51"/>
        <v>Q2</v>
      </c>
      <c r="I483" s="6">
        <f t="shared" si="52"/>
        <v>0</v>
      </c>
      <c r="J483" s="3">
        <v>1</v>
      </c>
      <c r="K483" s="8">
        <v>90</v>
      </c>
      <c r="L483" s="8">
        <f t="shared" si="53"/>
        <v>90</v>
      </c>
      <c r="M483" s="8">
        <v>90</v>
      </c>
      <c r="N483" s="3" t="str">
        <f t="shared" ca="1" si="54"/>
        <v>ACTIVE</v>
      </c>
      <c r="O483" s="14" t="str">
        <f t="shared" si="55"/>
        <v>Not Retained</v>
      </c>
      <c r="P483" s="3" t="s">
        <v>21</v>
      </c>
      <c r="Q483" s="3" t="s">
        <v>1596</v>
      </c>
      <c r="R483" s="3" t="s">
        <v>1597</v>
      </c>
      <c r="S483" s="3">
        <v>50</v>
      </c>
      <c r="T483" s="3" t="s">
        <v>11</v>
      </c>
      <c r="U483" s="3" t="s">
        <v>1598</v>
      </c>
      <c r="V483" s="3">
        <v>221051</v>
      </c>
      <c r="W483" s="3" t="s">
        <v>1425</v>
      </c>
      <c r="X483" s="3" t="s">
        <v>961</v>
      </c>
      <c r="Y483" s="3" t="s">
        <v>2052</v>
      </c>
      <c r="Z483" s="3" t="s">
        <v>2069</v>
      </c>
    </row>
    <row r="484" spans="1:26" ht="15" x14ac:dyDescent="0.3">
      <c r="A484" s="3">
        <v>75168</v>
      </c>
      <c r="B484" s="8">
        <v>29.260000229999999</v>
      </c>
      <c r="C484" s="3">
        <v>1</v>
      </c>
      <c r="D484" s="4">
        <v>44692.999699074076</v>
      </c>
      <c r="E484" s="4">
        <v>44692.999699074076</v>
      </c>
      <c r="F484" s="6">
        <f t="shared" si="49"/>
        <v>2022</v>
      </c>
      <c r="G484" s="4" t="str">
        <f t="shared" si="50"/>
        <v>May</v>
      </c>
      <c r="H484" s="4" t="str">
        <f t="shared" si="51"/>
        <v>Q2</v>
      </c>
      <c r="I484" s="6">
        <f t="shared" si="52"/>
        <v>0</v>
      </c>
      <c r="J484" s="3">
        <v>1</v>
      </c>
      <c r="K484" s="8">
        <v>29.260000229999999</v>
      </c>
      <c r="L484" s="8">
        <f t="shared" si="53"/>
        <v>29.260000229999999</v>
      </c>
      <c r="M484" s="8">
        <v>29.260000229999999</v>
      </c>
      <c r="N484" s="3" t="str">
        <f t="shared" ca="1" si="54"/>
        <v>CHURNED</v>
      </c>
      <c r="O484" s="14" t="str">
        <f t="shared" si="55"/>
        <v>Not Retained</v>
      </c>
      <c r="P484" s="3" t="s">
        <v>246</v>
      </c>
      <c r="Q484" s="3" t="s">
        <v>1599</v>
      </c>
      <c r="R484" s="3" t="s">
        <v>1600</v>
      </c>
      <c r="S484" s="3">
        <v>34</v>
      </c>
      <c r="T484" s="3" t="s">
        <v>19</v>
      </c>
      <c r="U484" s="3" t="s">
        <v>1601</v>
      </c>
      <c r="V484" s="3">
        <v>221051</v>
      </c>
      <c r="W484" s="3" t="s">
        <v>1425</v>
      </c>
      <c r="X484" s="3" t="s">
        <v>961</v>
      </c>
      <c r="Y484" s="3" t="s">
        <v>2052</v>
      </c>
      <c r="Z484" s="3" t="s">
        <v>2069</v>
      </c>
    </row>
    <row r="485" spans="1:26" ht="15" x14ac:dyDescent="0.3">
      <c r="A485" s="3">
        <v>75282</v>
      </c>
      <c r="B485" s="8">
        <v>25</v>
      </c>
      <c r="C485" s="3">
        <v>1</v>
      </c>
      <c r="D485" s="4">
        <v>45226.127256944441</v>
      </c>
      <c r="E485" s="4">
        <v>45226.127256944441</v>
      </c>
      <c r="F485" s="6">
        <f t="shared" si="49"/>
        <v>2023</v>
      </c>
      <c r="G485" s="4" t="str">
        <f t="shared" si="50"/>
        <v>Oct</v>
      </c>
      <c r="H485" s="4" t="str">
        <f t="shared" si="51"/>
        <v>Q4</v>
      </c>
      <c r="I485" s="6">
        <f t="shared" si="52"/>
        <v>0</v>
      </c>
      <c r="J485" s="3">
        <v>1</v>
      </c>
      <c r="K485" s="8">
        <v>25</v>
      </c>
      <c r="L485" s="8">
        <f t="shared" si="53"/>
        <v>25</v>
      </c>
      <c r="M485" s="8">
        <v>25</v>
      </c>
      <c r="N485" s="3" t="str">
        <f t="shared" ca="1" si="54"/>
        <v>CHURNED</v>
      </c>
      <c r="O485" s="14" t="str">
        <f t="shared" si="55"/>
        <v>Not Retained</v>
      </c>
      <c r="P485" s="3" t="s">
        <v>91</v>
      </c>
      <c r="Q485" s="3" t="s">
        <v>1602</v>
      </c>
      <c r="R485" s="3" t="s">
        <v>1603</v>
      </c>
      <c r="S485" s="3">
        <v>43</v>
      </c>
      <c r="T485" s="3" t="s">
        <v>11</v>
      </c>
      <c r="U485" s="3" t="s">
        <v>1604</v>
      </c>
      <c r="V485" s="3">
        <v>221051</v>
      </c>
      <c r="W485" s="3" t="s">
        <v>1425</v>
      </c>
      <c r="X485" s="3" t="s">
        <v>961</v>
      </c>
      <c r="Y485" s="3" t="s">
        <v>2050</v>
      </c>
      <c r="Z485" s="3" t="s">
        <v>2069</v>
      </c>
    </row>
    <row r="486" spans="1:26" ht="15" x14ac:dyDescent="0.3">
      <c r="A486" s="3">
        <v>75321</v>
      </c>
      <c r="B486" s="8">
        <v>19.989999770000001</v>
      </c>
      <c r="C486" s="3">
        <v>1</v>
      </c>
      <c r="D486" s="4">
        <v>45208.211817129632</v>
      </c>
      <c r="E486" s="4">
        <v>45208.211817129632</v>
      </c>
      <c r="F486" s="6">
        <f t="shared" si="49"/>
        <v>2023</v>
      </c>
      <c r="G486" s="4" t="str">
        <f t="shared" si="50"/>
        <v>Oct</v>
      </c>
      <c r="H486" s="4" t="str">
        <f t="shared" si="51"/>
        <v>Q4</v>
      </c>
      <c r="I486" s="6">
        <f t="shared" si="52"/>
        <v>0</v>
      </c>
      <c r="J486" s="3">
        <v>1</v>
      </c>
      <c r="K486" s="8">
        <v>19.989999770000001</v>
      </c>
      <c r="L486" s="8">
        <f t="shared" si="53"/>
        <v>19.989999770000001</v>
      </c>
      <c r="M486" s="8">
        <v>19.989999770000001</v>
      </c>
      <c r="N486" s="3" t="str">
        <f t="shared" ca="1" si="54"/>
        <v>CHURNED</v>
      </c>
      <c r="O486" s="14" t="str">
        <f t="shared" si="55"/>
        <v>Not Retained</v>
      </c>
      <c r="P486" s="3" t="s">
        <v>1605</v>
      </c>
      <c r="Q486" s="3" t="s">
        <v>1606</v>
      </c>
      <c r="R486" s="3" t="s">
        <v>1607</v>
      </c>
      <c r="S486" s="3">
        <v>34</v>
      </c>
      <c r="T486" s="3" t="s">
        <v>19</v>
      </c>
      <c r="U486" s="3" t="s">
        <v>1608</v>
      </c>
      <c r="V486" s="3">
        <v>221051</v>
      </c>
      <c r="W486" s="3" t="s">
        <v>1425</v>
      </c>
      <c r="X486" s="3" t="s">
        <v>961</v>
      </c>
      <c r="Y486" s="3" t="s">
        <v>2048</v>
      </c>
      <c r="Z486" s="3" t="s">
        <v>2053</v>
      </c>
    </row>
    <row r="487" spans="1:26" ht="15" x14ac:dyDescent="0.3">
      <c r="A487" s="3">
        <v>75389</v>
      </c>
      <c r="B487" s="8">
        <v>81.269996640000002</v>
      </c>
      <c r="C487" s="3">
        <v>1</v>
      </c>
      <c r="D487" s="4">
        <v>44279.253287037034</v>
      </c>
      <c r="E487" s="4">
        <v>44279.253287037034</v>
      </c>
      <c r="F487" s="6">
        <f t="shared" si="49"/>
        <v>2021</v>
      </c>
      <c r="G487" s="4" t="str">
        <f t="shared" si="50"/>
        <v>Mar</v>
      </c>
      <c r="H487" s="4" t="str">
        <f t="shared" si="51"/>
        <v>Q1</v>
      </c>
      <c r="I487" s="6">
        <f t="shared" si="52"/>
        <v>0</v>
      </c>
      <c r="J487" s="3">
        <v>1</v>
      </c>
      <c r="K487" s="8">
        <v>81.269996640000002</v>
      </c>
      <c r="L487" s="8">
        <f t="shared" si="53"/>
        <v>81.269996640000002</v>
      </c>
      <c r="M487" s="8">
        <v>81.269996640000002</v>
      </c>
      <c r="N487" s="3" t="str">
        <f t="shared" ca="1" si="54"/>
        <v>CHURNED</v>
      </c>
      <c r="O487" s="14" t="str">
        <f t="shared" si="55"/>
        <v>Not Retained</v>
      </c>
      <c r="P487" s="3" t="s">
        <v>237</v>
      </c>
      <c r="Q487" s="3" t="s">
        <v>1169</v>
      </c>
      <c r="R487" s="3" t="s">
        <v>1609</v>
      </c>
      <c r="S487" s="3">
        <v>24</v>
      </c>
      <c r="T487" s="3" t="s">
        <v>19</v>
      </c>
      <c r="U487" s="3" t="s">
        <v>1610</v>
      </c>
      <c r="V487" s="3">
        <v>221051</v>
      </c>
      <c r="W487" s="3" t="s">
        <v>1425</v>
      </c>
      <c r="X487" s="3" t="s">
        <v>961</v>
      </c>
      <c r="Y487" s="3" t="s">
        <v>2052</v>
      </c>
      <c r="Z487" s="3" t="s">
        <v>2053</v>
      </c>
    </row>
    <row r="488" spans="1:26" ht="15" x14ac:dyDescent="0.3">
      <c r="A488" s="3">
        <v>75909</v>
      </c>
      <c r="B488" s="8">
        <v>25</v>
      </c>
      <c r="C488" s="3">
        <v>1</v>
      </c>
      <c r="D488" s="4">
        <v>44844.47184027778</v>
      </c>
      <c r="E488" s="4">
        <v>44844.47184027778</v>
      </c>
      <c r="F488" s="6">
        <f t="shared" si="49"/>
        <v>2022</v>
      </c>
      <c r="G488" s="4" t="str">
        <f t="shared" si="50"/>
        <v>Oct</v>
      </c>
      <c r="H488" s="4" t="str">
        <f t="shared" si="51"/>
        <v>Q4</v>
      </c>
      <c r="I488" s="6">
        <f t="shared" si="52"/>
        <v>0</v>
      </c>
      <c r="J488" s="3">
        <v>1</v>
      </c>
      <c r="K488" s="8">
        <v>25</v>
      </c>
      <c r="L488" s="8">
        <f t="shared" si="53"/>
        <v>25</v>
      </c>
      <c r="M488" s="8">
        <v>25</v>
      </c>
      <c r="N488" s="3" t="str">
        <f t="shared" ca="1" si="54"/>
        <v>CHURNED</v>
      </c>
      <c r="O488" s="14" t="str">
        <f t="shared" si="55"/>
        <v>Not Retained</v>
      </c>
      <c r="P488" s="3" t="s">
        <v>1611</v>
      </c>
      <c r="Q488" s="3" t="s">
        <v>610</v>
      </c>
      <c r="R488" s="3" t="s">
        <v>1612</v>
      </c>
      <c r="S488" s="3">
        <v>40</v>
      </c>
      <c r="T488" s="3" t="s">
        <v>11</v>
      </c>
      <c r="U488" s="3" t="s">
        <v>1613</v>
      </c>
      <c r="V488" s="3">
        <v>221051</v>
      </c>
      <c r="W488" s="3" t="s">
        <v>1425</v>
      </c>
      <c r="X488" s="3" t="s">
        <v>961</v>
      </c>
      <c r="Y488" s="3" t="s">
        <v>2051</v>
      </c>
      <c r="Z488" s="3" t="s">
        <v>2058</v>
      </c>
    </row>
    <row r="489" spans="1:26" ht="15" x14ac:dyDescent="0.3">
      <c r="A489" s="3">
        <v>75910</v>
      </c>
      <c r="B489" s="8">
        <v>65</v>
      </c>
      <c r="C489" s="3">
        <v>1</v>
      </c>
      <c r="D489" s="4">
        <v>45270.444097222222</v>
      </c>
      <c r="E489" s="4">
        <v>45270.444097222222</v>
      </c>
      <c r="F489" s="6">
        <f t="shared" si="49"/>
        <v>2023</v>
      </c>
      <c r="G489" s="4" t="str">
        <f t="shared" si="50"/>
        <v>Dec</v>
      </c>
      <c r="H489" s="4" t="str">
        <f t="shared" si="51"/>
        <v>Q4</v>
      </c>
      <c r="I489" s="6">
        <f t="shared" si="52"/>
        <v>0</v>
      </c>
      <c r="J489" s="3">
        <v>1</v>
      </c>
      <c r="K489" s="8">
        <v>65</v>
      </c>
      <c r="L489" s="8">
        <f t="shared" si="53"/>
        <v>65</v>
      </c>
      <c r="M489" s="8">
        <v>65</v>
      </c>
      <c r="N489" s="3" t="str">
        <f t="shared" ca="1" si="54"/>
        <v>CHURNED</v>
      </c>
      <c r="O489" s="14" t="str">
        <f t="shared" si="55"/>
        <v>Not Retained</v>
      </c>
      <c r="P489" s="3" t="s">
        <v>731</v>
      </c>
      <c r="Q489" s="3" t="s">
        <v>1169</v>
      </c>
      <c r="R489" s="3" t="s">
        <v>1614</v>
      </c>
      <c r="S489" s="3">
        <v>64</v>
      </c>
      <c r="T489" s="3" t="s">
        <v>19</v>
      </c>
      <c r="U489" s="3" t="s">
        <v>1615</v>
      </c>
      <c r="V489" s="3">
        <v>221051</v>
      </c>
      <c r="W489" s="3" t="s">
        <v>1425</v>
      </c>
      <c r="X489" s="3" t="s">
        <v>961</v>
      </c>
      <c r="Y489" s="3" t="s">
        <v>2050</v>
      </c>
      <c r="Z489" s="3" t="s">
        <v>2058</v>
      </c>
    </row>
    <row r="490" spans="1:26" ht="15" x14ac:dyDescent="0.3">
      <c r="A490" s="3">
        <v>75973</v>
      </c>
      <c r="B490" s="8">
        <v>64</v>
      </c>
      <c r="C490" s="3">
        <v>1</v>
      </c>
      <c r="D490" s="4">
        <v>45270.055833333332</v>
      </c>
      <c r="E490" s="4">
        <v>45270.055833333332</v>
      </c>
      <c r="F490" s="6">
        <f t="shared" si="49"/>
        <v>2023</v>
      </c>
      <c r="G490" s="4" t="str">
        <f t="shared" si="50"/>
        <v>Dec</v>
      </c>
      <c r="H490" s="4" t="str">
        <f t="shared" si="51"/>
        <v>Q4</v>
      </c>
      <c r="I490" s="6">
        <f t="shared" si="52"/>
        <v>0</v>
      </c>
      <c r="J490" s="3">
        <v>1</v>
      </c>
      <c r="K490" s="8">
        <v>64</v>
      </c>
      <c r="L490" s="8">
        <f t="shared" si="53"/>
        <v>64</v>
      </c>
      <c r="M490" s="8">
        <v>64</v>
      </c>
      <c r="N490" s="3" t="str">
        <f t="shared" ca="1" si="54"/>
        <v>CHURNED</v>
      </c>
      <c r="O490" s="14" t="str">
        <f t="shared" si="55"/>
        <v>Not Retained</v>
      </c>
      <c r="P490" s="3" t="s">
        <v>1616</v>
      </c>
      <c r="Q490" s="3" t="s">
        <v>734</v>
      </c>
      <c r="R490" s="3" t="s">
        <v>1617</v>
      </c>
      <c r="S490" s="3">
        <v>35</v>
      </c>
      <c r="T490" s="3" t="s">
        <v>19</v>
      </c>
      <c r="U490" s="3" t="s">
        <v>1618</v>
      </c>
      <c r="V490" s="3">
        <v>221151</v>
      </c>
      <c r="W490" s="3" t="s">
        <v>1425</v>
      </c>
      <c r="X490" s="3" t="s">
        <v>961</v>
      </c>
      <c r="Y490" s="3" t="s">
        <v>2049</v>
      </c>
      <c r="Z490" s="3" t="s">
        <v>2068</v>
      </c>
    </row>
    <row r="491" spans="1:26" ht="15" x14ac:dyDescent="0.3">
      <c r="A491" s="3">
        <v>76243</v>
      </c>
      <c r="B491" s="8">
        <v>64.949996949999999</v>
      </c>
      <c r="C491" s="3">
        <v>1</v>
      </c>
      <c r="D491" s="4">
        <v>45038.249884259261</v>
      </c>
      <c r="E491" s="4">
        <v>45038.249884259261</v>
      </c>
      <c r="F491" s="6">
        <f t="shared" si="49"/>
        <v>2023</v>
      </c>
      <c r="G491" s="4" t="str">
        <f t="shared" si="50"/>
        <v>Apr</v>
      </c>
      <c r="H491" s="4" t="str">
        <f t="shared" si="51"/>
        <v>Q2</v>
      </c>
      <c r="I491" s="6">
        <f t="shared" si="52"/>
        <v>0</v>
      </c>
      <c r="J491" s="3">
        <v>1</v>
      </c>
      <c r="K491" s="8">
        <v>64.949996949999999</v>
      </c>
      <c r="L491" s="8">
        <f t="shared" si="53"/>
        <v>64.949996949999999</v>
      </c>
      <c r="M491" s="8">
        <v>64.949996949999999</v>
      </c>
      <c r="N491" s="3" t="str">
        <f t="shared" ca="1" si="54"/>
        <v>CHURNED</v>
      </c>
      <c r="O491" s="14" t="str">
        <f t="shared" si="55"/>
        <v>Not Retained</v>
      </c>
      <c r="P491" s="3" t="s">
        <v>1619</v>
      </c>
      <c r="Q491" s="3" t="s">
        <v>1620</v>
      </c>
      <c r="R491" s="3" t="s">
        <v>1621</v>
      </c>
      <c r="S491" s="3">
        <v>49</v>
      </c>
      <c r="T491" s="3" t="s">
        <v>11</v>
      </c>
      <c r="U491" s="3" t="s">
        <v>1622</v>
      </c>
      <c r="V491" s="3">
        <v>221151</v>
      </c>
      <c r="W491" s="3" t="s">
        <v>1425</v>
      </c>
      <c r="X491" s="3" t="s">
        <v>961</v>
      </c>
      <c r="Y491" s="3" t="s">
        <v>2052</v>
      </c>
      <c r="Z491" s="3" t="s">
        <v>2068</v>
      </c>
    </row>
    <row r="492" spans="1:26" ht="15" x14ac:dyDescent="0.3">
      <c r="A492" s="3">
        <v>76525</v>
      </c>
      <c r="B492" s="8">
        <v>25</v>
      </c>
      <c r="C492" s="3">
        <v>1</v>
      </c>
      <c r="D492" s="4">
        <v>45089.632488425923</v>
      </c>
      <c r="E492" s="4">
        <v>45089.632488425923</v>
      </c>
      <c r="F492" s="6">
        <f t="shared" si="49"/>
        <v>2023</v>
      </c>
      <c r="G492" s="4" t="str">
        <f t="shared" si="50"/>
        <v>Jun</v>
      </c>
      <c r="H492" s="4" t="str">
        <f t="shared" si="51"/>
        <v>Q2</v>
      </c>
      <c r="I492" s="6">
        <f t="shared" si="52"/>
        <v>0</v>
      </c>
      <c r="J492" s="3">
        <v>1</v>
      </c>
      <c r="K492" s="8">
        <v>25</v>
      </c>
      <c r="L492" s="8">
        <f t="shared" si="53"/>
        <v>25</v>
      </c>
      <c r="M492" s="8">
        <v>25</v>
      </c>
      <c r="N492" s="3" t="str">
        <f t="shared" ca="1" si="54"/>
        <v>CHURNED</v>
      </c>
      <c r="O492" s="14" t="str">
        <f t="shared" si="55"/>
        <v>Not Retained</v>
      </c>
      <c r="P492" s="3" t="s">
        <v>1623</v>
      </c>
      <c r="Q492" s="3" t="s">
        <v>950</v>
      </c>
      <c r="R492" s="3" t="s">
        <v>1624</v>
      </c>
      <c r="S492" s="3">
        <v>49</v>
      </c>
      <c r="T492" s="3" t="s">
        <v>19</v>
      </c>
      <c r="U492" s="3" t="s">
        <v>1625</v>
      </c>
      <c r="V492" s="3">
        <v>221151</v>
      </c>
      <c r="W492" s="3" t="s">
        <v>1425</v>
      </c>
      <c r="X492" s="3" t="s">
        <v>961</v>
      </c>
      <c r="Y492" s="3" t="s">
        <v>2048</v>
      </c>
      <c r="Z492" s="3" t="s">
        <v>2061</v>
      </c>
    </row>
    <row r="493" spans="1:26" ht="15" x14ac:dyDescent="0.3">
      <c r="A493" s="3">
        <v>76552</v>
      </c>
      <c r="B493" s="8">
        <v>39.5</v>
      </c>
      <c r="C493" s="3">
        <v>1</v>
      </c>
      <c r="D493" s="4">
        <v>44842.967835648145</v>
      </c>
      <c r="E493" s="4">
        <v>44842.967835648145</v>
      </c>
      <c r="F493" s="6">
        <f t="shared" si="49"/>
        <v>2022</v>
      </c>
      <c r="G493" s="4" t="str">
        <f t="shared" si="50"/>
        <v>Oct</v>
      </c>
      <c r="H493" s="4" t="str">
        <f t="shared" si="51"/>
        <v>Q4</v>
      </c>
      <c r="I493" s="6">
        <f t="shared" si="52"/>
        <v>0</v>
      </c>
      <c r="J493" s="3">
        <v>1</v>
      </c>
      <c r="K493" s="8">
        <v>39.5</v>
      </c>
      <c r="L493" s="8">
        <f t="shared" si="53"/>
        <v>39.5</v>
      </c>
      <c r="M493" s="8">
        <v>39.5</v>
      </c>
      <c r="N493" s="3" t="str">
        <f t="shared" ca="1" si="54"/>
        <v>CHURNED</v>
      </c>
      <c r="O493" s="14" t="str">
        <f t="shared" si="55"/>
        <v>Not Retained</v>
      </c>
      <c r="P493" s="3" t="s">
        <v>897</v>
      </c>
      <c r="Q493" s="3" t="s">
        <v>168</v>
      </c>
      <c r="R493" s="3" t="s">
        <v>1626</v>
      </c>
      <c r="S493" s="3">
        <v>62</v>
      </c>
      <c r="T493" s="3" t="s">
        <v>11</v>
      </c>
      <c r="U493" s="3" t="s">
        <v>1627</v>
      </c>
      <c r="V493" s="3">
        <v>221151</v>
      </c>
      <c r="W493" s="3" t="s">
        <v>1425</v>
      </c>
      <c r="X493" s="3" t="s">
        <v>961</v>
      </c>
      <c r="Y493" s="3" t="s">
        <v>2050</v>
      </c>
      <c r="Z493" s="3" t="s">
        <v>2066</v>
      </c>
    </row>
    <row r="494" spans="1:26" ht="15" x14ac:dyDescent="0.3">
      <c r="A494" s="3">
        <v>76651</v>
      </c>
      <c r="B494" s="8">
        <v>32.979999540000001</v>
      </c>
      <c r="C494" s="3">
        <v>1</v>
      </c>
      <c r="D494" s="4">
        <v>45284.476597222223</v>
      </c>
      <c r="E494" s="4">
        <v>45284.476597222223</v>
      </c>
      <c r="F494" s="6">
        <f t="shared" si="49"/>
        <v>2023</v>
      </c>
      <c r="G494" s="4" t="str">
        <f t="shared" si="50"/>
        <v>Dec</v>
      </c>
      <c r="H494" s="4" t="str">
        <f t="shared" si="51"/>
        <v>Q4</v>
      </c>
      <c r="I494" s="6">
        <f t="shared" si="52"/>
        <v>0</v>
      </c>
      <c r="J494" s="3">
        <v>1</v>
      </c>
      <c r="K494" s="8">
        <v>32.979999540000001</v>
      </c>
      <c r="L494" s="8">
        <f t="shared" si="53"/>
        <v>32.979999540000001</v>
      </c>
      <c r="M494" s="8">
        <v>32.979999540000001</v>
      </c>
      <c r="N494" s="3" t="str">
        <f t="shared" ca="1" si="54"/>
        <v>CHURNED</v>
      </c>
      <c r="O494" s="14" t="str">
        <f t="shared" si="55"/>
        <v>Not Retained</v>
      </c>
      <c r="P494" s="3" t="s">
        <v>833</v>
      </c>
      <c r="Q494" s="3" t="s">
        <v>459</v>
      </c>
      <c r="R494" s="3" t="s">
        <v>1628</v>
      </c>
      <c r="S494" s="3">
        <v>41</v>
      </c>
      <c r="T494" s="3" t="s">
        <v>11</v>
      </c>
      <c r="U494" s="3" t="s">
        <v>1629</v>
      </c>
      <c r="V494" s="3">
        <v>221151</v>
      </c>
      <c r="W494" s="3" t="s">
        <v>1425</v>
      </c>
      <c r="X494" s="3" t="s">
        <v>961</v>
      </c>
      <c r="Y494" s="3" t="s">
        <v>2048</v>
      </c>
      <c r="Z494" s="3" t="s">
        <v>2058</v>
      </c>
    </row>
    <row r="495" spans="1:26" ht="15" x14ac:dyDescent="0.3">
      <c r="A495" s="3">
        <v>76725</v>
      </c>
      <c r="B495" s="8">
        <v>64.969999310000006</v>
      </c>
      <c r="C495" s="3">
        <v>2</v>
      </c>
      <c r="D495" s="4">
        <v>44910.375451388885</v>
      </c>
      <c r="E495" s="4">
        <v>44910.659016203703</v>
      </c>
      <c r="F495" s="6">
        <f t="shared" si="49"/>
        <v>2022</v>
      </c>
      <c r="G495" s="4" t="str">
        <f t="shared" si="50"/>
        <v>Dec</v>
      </c>
      <c r="H495" s="4" t="str">
        <f t="shared" si="51"/>
        <v>Q4</v>
      </c>
      <c r="I495" s="6">
        <f t="shared" si="52"/>
        <v>1</v>
      </c>
      <c r="J495" s="3">
        <v>2</v>
      </c>
      <c r="K495" s="8">
        <v>64.969999310000006</v>
      </c>
      <c r="L495" s="8">
        <f t="shared" si="53"/>
        <v>32.484999655000003</v>
      </c>
      <c r="M495" s="8">
        <v>64.969999310000006</v>
      </c>
      <c r="N495" s="3" t="str">
        <f t="shared" ca="1" si="54"/>
        <v>CHURNED</v>
      </c>
      <c r="O495" s="14" t="str">
        <f t="shared" si="55"/>
        <v>Retained</v>
      </c>
      <c r="P495" s="3" t="s">
        <v>1630</v>
      </c>
      <c r="Q495" s="3" t="s">
        <v>1631</v>
      </c>
      <c r="R495" s="3" t="s">
        <v>1632</v>
      </c>
      <c r="S495" s="3">
        <v>52</v>
      </c>
      <c r="T495" s="3" t="s">
        <v>19</v>
      </c>
      <c r="U495" s="3" t="s">
        <v>1633</v>
      </c>
      <c r="V495" s="3">
        <v>221151</v>
      </c>
      <c r="W495" s="3" t="s">
        <v>1425</v>
      </c>
      <c r="X495" s="3" t="s">
        <v>961</v>
      </c>
      <c r="Y495" s="3" t="s">
        <v>2049</v>
      </c>
      <c r="Z495" s="3" t="s">
        <v>2058</v>
      </c>
    </row>
    <row r="496" spans="1:26" ht="15" x14ac:dyDescent="0.3">
      <c r="A496" s="3">
        <v>76763</v>
      </c>
      <c r="B496" s="8">
        <v>59.5</v>
      </c>
      <c r="C496" s="3">
        <v>1</v>
      </c>
      <c r="D496" s="4">
        <v>45306.305138888885</v>
      </c>
      <c r="E496" s="4">
        <v>45306.305138888885</v>
      </c>
      <c r="F496" s="6">
        <f t="shared" si="49"/>
        <v>2024</v>
      </c>
      <c r="G496" s="4" t="str">
        <f t="shared" si="50"/>
        <v>Jan</v>
      </c>
      <c r="H496" s="4" t="str">
        <f t="shared" si="51"/>
        <v>Q1</v>
      </c>
      <c r="I496" s="6">
        <f t="shared" si="52"/>
        <v>0</v>
      </c>
      <c r="J496" s="3">
        <v>1</v>
      </c>
      <c r="K496" s="8">
        <v>59.5</v>
      </c>
      <c r="L496" s="8">
        <f t="shared" si="53"/>
        <v>59.5</v>
      </c>
      <c r="M496" s="8">
        <v>59.5</v>
      </c>
      <c r="N496" s="3" t="str">
        <f t="shared" ca="1" si="54"/>
        <v>CHURNED</v>
      </c>
      <c r="O496" s="14" t="str">
        <f t="shared" si="55"/>
        <v>Not Retained</v>
      </c>
      <c r="P496" s="3" t="s">
        <v>1634</v>
      </c>
      <c r="Q496" s="3" t="s">
        <v>516</v>
      </c>
      <c r="R496" s="3" t="s">
        <v>1635</v>
      </c>
      <c r="S496" s="3">
        <v>17</v>
      </c>
      <c r="T496" s="3" t="s">
        <v>19</v>
      </c>
      <c r="U496" s="3" t="s">
        <v>1636</v>
      </c>
      <c r="V496" s="3">
        <v>221151</v>
      </c>
      <c r="W496" s="3" t="s">
        <v>1425</v>
      </c>
      <c r="X496" s="3" t="s">
        <v>961</v>
      </c>
      <c r="Y496" s="3" t="s">
        <v>2048</v>
      </c>
      <c r="Z496" s="3" t="s">
        <v>2058</v>
      </c>
    </row>
    <row r="497" spans="1:26" ht="15" x14ac:dyDescent="0.3">
      <c r="A497" s="3">
        <v>77070</v>
      </c>
      <c r="B497" s="8">
        <v>29.450000760000002</v>
      </c>
      <c r="C497" s="3">
        <v>1</v>
      </c>
      <c r="D497" s="4">
        <v>45297.977870370371</v>
      </c>
      <c r="E497" s="4">
        <v>45297.977870370371</v>
      </c>
      <c r="F497" s="6">
        <f t="shared" si="49"/>
        <v>2024</v>
      </c>
      <c r="G497" s="4" t="str">
        <f t="shared" si="50"/>
        <v>Jan</v>
      </c>
      <c r="H497" s="4" t="str">
        <f t="shared" si="51"/>
        <v>Q1</v>
      </c>
      <c r="I497" s="6">
        <f t="shared" si="52"/>
        <v>0</v>
      </c>
      <c r="J497" s="3">
        <v>1</v>
      </c>
      <c r="K497" s="8">
        <v>29.450000760000002</v>
      </c>
      <c r="L497" s="8">
        <f t="shared" si="53"/>
        <v>29.450000760000002</v>
      </c>
      <c r="M497" s="8">
        <v>29.450000760000002</v>
      </c>
      <c r="N497" s="3" t="str">
        <f t="shared" ca="1" si="54"/>
        <v>CHURNED</v>
      </c>
      <c r="O497" s="14" t="str">
        <f t="shared" si="55"/>
        <v>Not Retained</v>
      </c>
      <c r="P497" s="3" t="s">
        <v>504</v>
      </c>
      <c r="Q497" s="3" t="s">
        <v>901</v>
      </c>
      <c r="R497" s="3" t="s">
        <v>1637</v>
      </c>
      <c r="S497" s="3">
        <v>61</v>
      </c>
      <c r="T497" s="3" t="s">
        <v>19</v>
      </c>
      <c r="U497" s="3" t="s">
        <v>1638</v>
      </c>
      <c r="V497" s="3">
        <v>221151</v>
      </c>
      <c r="W497" s="3" t="s">
        <v>1425</v>
      </c>
      <c r="X497" s="3" t="s">
        <v>961</v>
      </c>
      <c r="Y497" s="3" t="s">
        <v>2050</v>
      </c>
      <c r="Z497" s="3" t="s">
        <v>2061</v>
      </c>
    </row>
    <row r="498" spans="1:26" ht="15" x14ac:dyDescent="0.3">
      <c r="A498" s="3">
        <v>77221</v>
      </c>
      <c r="B498" s="8">
        <v>15.989999770000001</v>
      </c>
      <c r="C498" s="3">
        <v>1</v>
      </c>
      <c r="D498" s="4">
        <v>45233.271331018521</v>
      </c>
      <c r="E498" s="4">
        <v>45233.271331018521</v>
      </c>
      <c r="F498" s="6">
        <f t="shared" si="49"/>
        <v>2023</v>
      </c>
      <c r="G498" s="4" t="str">
        <f t="shared" si="50"/>
        <v>Nov</v>
      </c>
      <c r="H498" s="4" t="str">
        <f t="shared" si="51"/>
        <v>Q4</v>
      </c>
      <c r="I498" s="6">
        <f t="shared" si="52"/>
        <v>0</v>
      </c>
      <c r="J498" s="3">
        <v>1</v>
      </c>
      <c r="K498" s="8">
        <v>15.989999770000001</v>
      </c>
      <c r="L498" s="8">
        <f t="shared" si="53"/>
        <v>15.989999770000001</v>
      </c>
      <c r="M498" s="8">
        <v>15.989999770000001</v>
      </c>
      <c r="N498" s="3" t="str">
        <f t="shared" ca="1" si="54"/>
        <v>CHURNED</v>
      </c>
      <c r="O498" s="14" t="str">
        <f t="shared" si="55"/>
        <v>Not Retained</v>
      </c>
      <c r="P498" s="3" t="s">
        <v>158</v>
      </c>
      <c r="Q498" s="3" t="s">
        <v>1639</v>
      </c>
      <c r="R498" s="3" t="s">
        <v>1640</v>
      </c>
      <c r="S498" s="3">
        <v>58</v>
      </c>
      <c r="T498" s="3" t="s">
        <v>19</v>
      </c>
      <c r="U498" s="3" t="s">
        <v>1641</v>
      </c>
      <c r="V498" s="3">
        <v>221151</v>
      </c>
      <c r="W498" s="3" t="s">
        <v>1425</v>
      </c>
      <c r="X498" s="3" t="s">
        <v>961</v>
      </c>
      <c r="Y498" s="3" t="s">
        <v>2048</v>
      </c>
      <c r="Z498" s="3" t="s">
        <v>2056</v>
      </c>
    </row>
    <row r="499" spans="1:26" ht="15" x14ac:dyDescent="0.3">
      <c r="A499" s="3">
        <v>77411</v>
      </c>
      <c r="B499" s="8">
        <v>29.989999770000001</v>
      </c>
      <c r="C499" s="3">
        <v>1</v>
      </c>
      <c r="D499" s="4">
        <v>44848.006481481483</v>
      </c>
      <c r="E499" s="4">
        <v>44848.006481481483</v>
      </c>
      <c r="F499" s="6">
        <f t="shared" si="49"/>
        <v>2022</v>
      </c>
      <c r="G499" s="4" t="str">
        <f t="shared" si="50"/>
        <v>Oct</v>
      </c>
      <c r="H499" s="4" t="str">
        <f t="shared" si="51"/>
        <v>Q4</v>
      </c>
      <c r="I499" s="6">
        <f t="shared" si="52"/>
        <v>0</v>
      </c>
      <c r="J499" s="3">
        <v>1</v>
      </c>
      <c r="K499" s="8">
        <v>29.989999770000001</v>
      </c>
      <c r="L499" s="8">
        <f t="shared" si="53"/>
        <v>29.989999770000001</v>
      </c>
      <c r="M499" s="8">
        <v>29.989999770000001</v>
      </c>
      <c r="N499" s="3" t="str">
        <f t="shared" ca="1" si="54"/>
        <v>CHURNED</v>
      </c>
      <c r="O499" s="14" t="str">
        <f t="shared" si="55"/>
        <v>Not Retained</v>
      </c>
      <c r="P499" s="3" t="s">
        <v>769</v>
      </c>
      <c r="Q499" s="3" t="s">
        <v>1642</v>
      </c>
      <c r="R499" s="3" t="s">
        <v>1643</v>
      </c>
      <c r="S499" s="3">
        <v>57</v>
      </c>
      <c r="T499" s="3" t="s">
        <v>19</v>
      </c>
      <c r="U499" s="3" t="s">
        <v>1644</v>
      </c>
      <c r="V499" s="3">
        <v>221151</v>
      </c>
      <c r="W499" s="3" t="s">
        <v>1425</v>
      </c>
      <c r="X499" s="3" t="s">
        <v>961</v>
      </c>
      <c r="Y499" s="3" t="s">
        <v>2049</v>
      </c>
      <c r="Z499" s="3" t="s">
        <v>2056</v>
      </c>
    </row>
    <row r="500" spans="1:26" ht="15" x14ac:dyDescent="0.3">
      <c r="A500" s="3">
        <v>77686</v>
      </c>
      <c r="B500" s="8">
        <v>63</v>
      </c>
      <c r="C500" s="3">
        <v>1</v>
      </c>
      <c r="D500" s="4">
        <v>45212.447372685187</v>
      </c>
      <c r="E500" s="4">
        <v>45212.447372685187</v>
      </c>
      <c r="F500" s="6">
        <f t="shared" si="49"/>
        <v>2023</v>
      </c>
      <c r="G500" s="4" t="str">
        <f t="shared" si="50"/>
        <v>Oct</v>
      </c>
      <c r="H500" s="4" t="str">
        <f t="shared" si="51"/>
        <v>Q4</v>
      </c>
      <c r="I500" s="6">
        <f t="shared" si="52"/>
        <v>0</v>
      </c>
      <c r="J500" s="3">
        <v>1</v>
      </c>
      <c r="K500" s="8">
        <v>63</v>
      </c>
      <c r="L500" s="8">
        <f t="shared" si="53"/>
        <v>63</v>
      </c>
      <c r="M500" s="8">
        <v>63</v>
      </c>
      <c r="N500" s="3" t="str">
        <f t="shared" ca="1" si="54"/>
        <v>CHURNED</v>
      </c>
      <c r="O500" s="14" t="str">
        <f t="shared" si="55"/>
        <v>Not Retained</v>
      </c>
      <c r="P500" s="3" t="s">
        <v>290</v>
      </c>
      <c r="Q500" s="3" t="s">
        <v>1645</v>
      </c>
      <c r="R500" s="3" t="s">
        <v>1646</v>
      </c>
      <c r="S500" s="3">
        <v>14</v>
      </c>
      <c r="T500" s="3" t="s">
        <v>19</v>
      </c>
      <c r="U500" s="3" t="s">
        <v>1647</v>
      </c>
      <c r="V500" s="3">
        <v>221151</v>
      </c>
      <c r="W500" s="3" t="s">
        <v>1425</v>
      </c>
      <c r="X500" s="3" t="s">
        <v>961</v>
      </c>
      <c r="Y500" s="3" t="s">
        <v>2050</v>
      </c>
      <c r="Z500" s="3" t="s">
        <v>2056</v>
      </c>
    </row>
    <row r="501" spans="1:26" ht="15" x14ac:dyDescent="0.3">
      <c r="A501" s="3">
        <v>77970</v>
      </c>
      <c r="B501" s="8">
        <v>43.990001679999999</v>
      </c>
      <c r="C501" s="3">
        <v>1</v>
      </c>
      <c r="D501" s="4">
        <v>45246.086400462962</v>
      </c>
      <c r="E501" s="4">
        <v>45246.086400462962</v>
      </c>
      <c r="F501" s="6">
        <f t="shared" si="49"/>
        <v>2023</v>
      </c>
      <c r="G501" s="4" t="str">
        <f t="shared" si="50"/>
        <v>Nov</v>
      </c>
      <c r="H501" s="4" t="str">
        <f t="shared" si="51"/>
        <v>Q4</v>
      </c>
      <c r="I501" s="6">
        <f t="shared" si="52"/>
        <v>0</v>
      </c>
      <c r="J501" s="3">
        <v>1</v>
      </c>
      <c r="K501" s="8">
        <v>43.990001679999999</v>
      </c>
      <c r="L501" s="8">
        <f t="shared" si="53"/>
        <v>43.990001679999999</v>
      </c>
      <c r="M501" s="8">
        <v>43.990001679999999</v>
      </c>
      <c r="N501" s="3" t="str">
        <f t="shared" ca="1" si="54"/>
        <v>CHURNED</v>
      </c>
      <c r="O501" s="14" t="str">
        <f t="shared" si="55"/>
        <v>Not Retained</v>
      </c>
      <c r="P501" s="3" t="s">
        <v>1107</v>
      </c>
      <c r="Q501" s="3" t="s">
        <v>1648</v>
      </c>
      <c r="R501" s="3" t="s">
        <v>1649</v>
      </c>
      <c r="S501" s="3">
        <v>66</v>
      </c>
      <c r="T501" s="3" t="s">
        <v>19</v>
      </c>
      <c r="U501" s="3" t="s">
        <v>1650</v>
      </c>
      <c r="V501" s="3">
        <v>221151</v>
      </c>
      <c r="W501" s="3" t="s">
        <v>1425</v>
      </c>
      <c r="X501" s="3" t="s">
        <v>961</v>
      </c>
      <c r="Y501" s="3" t="s">
        <v>2050</v>
      </c>
      <c r="Z501" s="3" t="s">
        <v>2056</v>
      </c>
    </row>
    <row r="502" spans="1:26" ht="15" x14ac:dyDescent="0.3">
      <c r="A502" s="3">
        <v>78063</v>
      </c>
      <c r="B502" s="8">
        <v>129.9499969</v>
      </c>
      <c r="C502" s="3">
        <v>1</v>
      </c>
      <c r="D502" s="4">
        <v>44965.972349537034</v>
      </c>
      <c r="E502" s="4">
        <v>44965.972349537034</v>
      </c>
      <c r="F502" s="6">
        <f t="shared" si="49"/>
        <v>2023</v>
      </c>
      <c r="G502" s="4" t="str">
        <f t="shared" si="50"/>
        <v>Feb</v>
      </c>
      <c r="H502" s="4" t="str">
        <f t="shared" si="51"/>
        <v>Q1</v>
      </c>
      <c r="I502" s="6">
        <f t="shared" si="52"/>
        <v>0</v>
      </c>
      <c r="J502" s="3">
        <v>1</v>
      </c>
      <c r="K502" s="8">
        <v>129.9499969</v>
      </c>
      <c r="L502" s="8">
        <f t="shared" si="53"/>
        <v>129.9499969</v>
      </c>
      <c r="M502" s="8">
        <v>129.9499969</v>
      </c>
      <c r="N502" s="3" t="str">
        <f t="shared" ca="1" si="54"/>
        <v>CHURNED</v>
      </c>
      <c r="O502" s="14" t="str">
        <f t="shared" si="55"/>
        <v>Not Retained</v>
      </c>
      <c r="P502" s="3" t="s">
        <v>1651</v>
      </c>
      <c r="Q502" s="3" t="s">
        <v>1652</v>
      </c>
      <c r="R502" s="3" t="s">
        <v>1653</v>
      </c>
      <c r="S502" s="3">
        <v>34</v>
      </c>
      <c r="T502" s="3" t="s">
        <v>11</v>
      </c>
      <c r="U502" s="3" t="s">
        <v>1654</v>
      </c>
      <c r="V502" s="3">
        <v>221151</v>
      </c>
      <c r="W502" s="3" t="s">
        <v>1425</v>
      </c>
      <c r="X502" s="3" t="s">
        <v>961</v>
      </c>
      <c r="Y502" s="3" t="s">
        <v>2048</v>
      </c>
      <c r="Z502" s="3" t="s">
        <v>2056</v>
      </c>
    </row>
    <row r="503" spans="1:26" ht="15" x14ac:dyDescent="0.3">
      <c r="A503" s="3">
        <v>78094</v>
      </c>
      <c r="B503" s="8">
        <v>14</v>
      </c>
      <c r="C503" s="3">
        <v>1</v>
      </c>
      <c r="D503" s="4">
        <v>44286.980891203704</v>
      </c>
      <c r="E503" s="4">
        <v>44286.980891203704</v>
      </c>
      <c r="F503" s="6">
        <f t="shared" si="49"/>
        <v>2021</v>
      </c>
      <c r="G503" s="4" t="str">
        <f t="shared" si="50"/>
        <v>Mar</v>
      </c>
      <c r="H503" s="4" t="str">
        <f t="shared" si="51"/>
        <v>Q1</v>
      </c>
      <c r="I503" s="6">
        <f t="shared" si="52"/>
        <v>0</v>
      </c>
      <c r="J503" s="3">
        <v>1</v>
      </c>
      <c r="K503" s="8">
        <v>14</v>
      </c>
      <c r="L503" s="8">
        <f t="shared" si="53"/>
        <v>14</v>
      </c>
      <c r="M503" s="8">
        <v>14</v>
      </c>
      <c r="N503" s="3" t="str">
        <f t="shared" ca="1" si="54"/>
        <v>CHURNED</v>
      </c>
      <c r="O503" s="14" t="str">
        <f t="shared" si="55"/>
        <v>Not Retained</v>
      </c>
      <c r="P503" s="3" t="s">
        <v>223</v>
      </c>
      <c r="Q503" s="3" t="s">
        <v>1655</v>
      </c>
      <c r="R503" s="3" t="s">
        <v>1656</v>
      </c>
      <c r="S503" s="3">
        <v>27</v>
      </c>
      <c r="T503" s="3" t="s">
        <v>11</v>
      </c>
      <c r="U503" s="3" t="s">
        <v>1657</v>
      </c>
      <c r="V503" s="3">
        <v>221151</v>
      </c>
      <c r="W503" s="3" t="s">
        <v>1425</v>
      </c>
      <c r="X503" s="3" t="s">
        <v>961</v>
      </c>
      <c r="Y503" s="3" t="s">
        <v>2051</v>
      </c>
      <c r="Z503" s="3" t="s">
        <v>2056</v>
      </c>
    </row>
    <row r="504" spans="1:26" ht="15" x14ac:dyDescent="0.3">
      <c r="A504" s="3">
        <v>78109</v>
      </c>
      <c r="B504" s="8">
        <v>82</v>
      </c>
      <c r="C504" s="3">
        <v>1</v>
      </c>
      <c r="D504" s="4">
        <v>45081.010092592594</v>
      </c>
      <c r="E504" s="4">
        <v>45081.010092592594</v>
      </c>
      <c r="F504" s="6">
        <f t="shared" si="49"/>
        <v>2023</v>
      </c>
      <c r="G504" s="4" t="str">
        <f t="shared" si="50"/>
        <v>Jun</v>
      </c>
      <c r="H504" s="4" t="str">
        <f t="shared" si="51"/>
        <v>Q2</v>
      </c>
      <c r="I504" s="6">
        <f t="shared" si="52"/>
        <v>0</v>
      </c>
      <c r="J504" s="3">
        <v>1</v>
      </c>
      <c r="K504" s="8">
        <v>82</v>
      </c>
      <c r="L504" s="8">
        <f t="shared" si="53"/>
        <v>82</v>
      </c>
      <c r="M504" s="8">
        <v>82</v>
      </c>
      <c r="N504" s="3" t="str">
        <f t="shared" ca="1" si="54"/>
        <v>CHURNED</v>
      </c>
      <c r="O504" s="14" t="str">
        <f t="shared" si="55"/>
        <v>Not Retained</v>
      </c>
      <c r="P504" s="3" t="s">
        <v>290</v>
      </c>
      <c r="Q504" s="3" t="s">
        <v>1138</v>
      </c>
      <c r="R504" s="3" t="s">
        <v>1658</v>
      </c>
      <c r="S504" s="3">
        <v>25</v>
      </c>
      <c r="T504" s="3" t="s">
        <v>19</v>
      </c>
      <c r="U504" s="3" t="s">
        <v>1659</v>
      </c>
      <c r="V504" s="3">
        <v>221151</v>
      </c>
      <c r="W504" s="3" t="s">
        <v>1660</v>
      </c>
      <c r="X504" s="3" t="s">
        <v>961</v>
      </c>
      <c r="Y504" s="3" t="s">
        <v>2051</v>
      </c>
      <c r="Z504" s="3" t="s">
        <v>2056</v>
      </c>
    </row>
    <row r="505" spans="1:26" ht="15" x14ac:dyDescent="0.3">
      <c r="A505" s="3">
        <v>78121</v>
      </c>
      <c r="B505" s="8">
        <v>38</v>
      </c>
      <c r="C505" s="3">
        <v>1</v>
      </c>
      <c r="D505" s="4">
        <v>45201.179120370369</v>
      </c>
      <c r="E505" s="4">
        <v>45201.179120370369</v>
      </c>
      <c r="F505" s="6">
        <f t="shared" si="49"/>
        <v>2023</v>
      </c>
      <c r="G505" s="4" t="str">
        <f t="shared" si="50"/>
        <v>Oct</v>
      </c>
      <c r="H505" s="4" t="str">
        <f t="shared" si="51"/>
        <v>Q4</v>
      </c>
      <c r="I505" s="6">
        <f t="shared" si="52"/>
        <v>0</v>
      </c>
      <c r="J505" s="3">
        <v>1</v>
      </c>
      <c r="K505" s="8">
        <v>38</v>
      </c>
      <c r="L505" s="8">
        <f t="shared" si="53"/>
        <v>38</v>
      </c>
      <c r="M505" s="8">
        <v>38</v>
      </c>
      <c r="N505" s="3" t="str">
        <f t="shared" ca="1" si="54"/>
        <v>CHURNED</v>
      </c>
      <c r="O505" s="14" t="str">
        <f t="shared" si="55"/>
        <v>Not Retained</v>
      </c>
      <c r="P505" s="3" t="s">
        <v>1661</v>
      </c>
      <c r="Q505" s="3" t="s">
        <v>75</v>
      </c>
      <c r="R505" s="3" t="s">
        <v>1662</v>
      </c>
      <c r="S505" s="3">
        <v>36</v>
      </c>
      <c r="T505" s="3" t="s">
        <v>11</v>
      </c>
      <c r="U505" s="3" t="s">
        <v>1663</v>
      </c>
      <c r="V505" s="3">
        <v>221151</v>
      </c>
      <c r="W505" s="3" t="s">
        <v>1660</v>
      </c>
      <c r="X505" s="3" t="s">
        <v>961</v>
      </c>
      <c r="Y505" s="3" t="s">
        <v>2052</v>
      </c>
      <c r="Z505" s="3" t="s">
        <v>2057</v>
      </c>
    </row>
    <row r="506" spans="1:26" ht="15" x14ac:dyDescent="0.3">
      <c r="A506" s="3">
        <v>78320</v>
      </c>
      <c r="B506" s="8">
        <v>90</v>
      </c>
      <c r="C506" s="3">
        <v>1</v>
      </c>
      <c r="D506" s="4">
        <v>45309.388715277775</v>
      </c>
      <c r="E506" s="4">
        <v>45309.388715277775</v>
      </c>
      <c r="F506" s="6">
        <f t="shared" si="49"/>
        <v>2024</v>
      </c>
      <c r="G506" s="4" t="str">
        <f t="shared" si="50"/>
        <v>Jan</v>
      </c>
      <c r="H506" s="4" t="str">
        <f t="shared" si="51"/>
        <v>Q1</v>
      </c>
      <c r="I506" s="6">
        <f t="shared" si="52"/>
        <v>0</v>
      </c>
      <c r="J506" s="3">
        <v>1</v>
      </c>
      <c r="K506" s="8">
        <v>90</v>
      </c>
      <c r="L506" s="8">
        <f t="shared" si="53"/>
        <v>90</v>
      </c>
      <c r="M506" s="8">
        <v>90</v>
      </c>
      <c r="N506" s="3" t="str">
        <f t="shared" ca="1" si="54"/>
        <v>CHURNED</v>
      </c>
      <c r="O506" s="14" t="str">
        <f t="shared" si="55"/>
        <v>Not Retained</v>
      </c>
      <c r="P506" s="3" t="s">
        <v>1585</v>
      </c>
      <c r="Q506" s="3" t="s">
        <v>1664</v>
      </c>
      <c r="R506" s="3" t="s">
        <v>1665</v>
      </c>
      <c r="S506" s="3">
        <v>47</v>
      </c>
      <c r="T506" s="3" t="s">
        <v>11</v>
      </c>
      <c r="U506" s="3" t="s">
        <v>1666</v>
      </c>
      <c r="V506" s="3">
        <v>221151</v>
      </c>
      <c r="W506" s="3" t="s">
        <v>1660</v>
      </c>
      <c r="X506" s="3" t="s">
        <v>961</v>
      </c>
      <c r="Y506" s="3" t="s">
        <v>2052</v>
      </c>
      <c r="Z506" s="3" t="s">
        <v>2057</v>
      </c>
    </row>
    <row r="507" spans="1:26" ht="15" x14ac:dyDescent="0.3">
      <c r="A507" s="3">
        <v>78507</v>
      </c>
      <c r="B507" s="8">
        <v>62</v>
      </c>
      <c r="C507" s="3">
        <v>1</v>
      </c>
      <c r="D507" s="4">
        <v>44391.163993055554</v>
      </c>
      <c r="E507" s="4">
        <v>44391.163993055554</v>
      </c>
      <c r="F507" s="6">
        <f t="shared" si="49"/>
        <v>2021</v>
      </c>
      <c r="G507" s="4" t="str">
        <f t="shared" si="50"/>
        <v>Jul</v>
      </c>
      <c r="H507" s="4" t="str">
        <f t="shared" si="51"/>
        <v>Q3</v>
      </c>
      <c r="I507" s="6">
        <f t="shared" si="52"/>
        <v>0</v>
      </c>
      <c r="J507" s="3">
        <v>1</v>
      </c>
      <c r="K507" s="8">
        <v>62</v>
      </c>
      <c r="L507" s="8">
        <f t="shared" si="53"/>
        <v>62</v>
      </c>
      <c r="M507" s="8">
        <v>62</v>
      </c>
      <c r="N507" s="3" t="str">
        <f t="shared" ca="1" si="54"/>
        <v>CHURNED</v>
      </c>
      <c r="O507" s="14" t="str">
        <f t="shared" si="55"/>
        <v>Not Retained</v>
      </c>
      <c r="P507" s="3" t="s">
        <v>350</v>
      </c>
      <c r="Q507" s="3" t="s">
        <v>1667</v>
      </c>
      <c r="R507" s="3" t="s">
        <v>1668</v>
      </c>
      <c r="S507" s="3">
        <v>57</v>
      </c>
      <c r="T507" s="3" t="s">
        <v>11</v>
      </c>
      <c r="U507" s="3" t="s">
        <v>1669</v>
      </c>
      <c r="V507" s="3">
        <v>221151</v>
      </c>
      <c r="W507" s="3" t="s">
        <v>1660</v>
      </c>
      <c r="X507" s="3" t="s">
        <v>961</v>
      </c>
      <c r="Y507" s="3" t="s">
        <v>2052</v>
      </c>
      <c r="Z507" s="3" t="s">
        <v>2073</v>
      </c>
    </row>
    <row r="508" spans="1:26" ht="15" x14ac:dyDescent="0.3">
      <c r="A508" s="3">
        <v>78756</v>
      </c>
      <c r="B508" s="8">
        <v>25</v>
      </c>
      <c r="C508" s="3">
        <v>1</v>
      </c>
      <c r="D508" s="4">
        <v>44209.555208333331</v>
      </c>
      <c r="E508" s="4">
        <v>44209.555208333331</v>
      </c>
      <c r="F508" s="6">
        <f t="shared" si="49"/>
        <v>2021</v>
      </c>
      <c r="G508" s="4" t="str">
        <f t="shared" si="50"/>
        <v>Jan</v>
      </c>
      <c r="H508" s="4" t="str">
        <f t="shared" si="51"/>
        <v>Q1</v>
      </c>
      <c r="I508" s="6">
        <f t="shared" si="52"/>
        <v>0</v>
      </c>
      <c r="J508" s="3">
        <v>1</v>
      </c>
      <c r="K508" s="8">
        <v>25</v>
      </c>
      <c r="L508" s="8">
        <f t="shared" si="53"/>
        <v>25</v>
      </c>
      <c r="M508" s="8">
        <v>25</v>
      </c>
      <c r="N508" s="3" t="str">
        <f t="shared" ca="1" si="54"/>
        <v>CHURNED</v>
      </c>
      <c r="O508" s="14" t="str">
        <f t="shared" si="55"/>
        <v>Not Retained</v>
      </c>
      <c r="P508" s="3" t="s">
        <v>515</v>
      </c>
      <c r="Q508" s="3" t="s">
        <v>1031</v>
      </c>
      <c r="R508" s="3" t="s">
        <v>1670</v>
      </c>
      <c r="S508" s="3">
        <v>64</v>
      </c>
      <c r="T508" s="3" t="s">
        <v>11</v>
      </c>
      <c r="U508" s="3" t="s">
        <v>1671</v>
      </c>
      <c r="V508" s="3">
        <v>221151</v>
      </c>
      <c r="W508" s="3" t="s">
        <v>1660</v>
      </c>
      <c r="X508" s="3" t="s">
        <v>961</v>
      </c>
      <c r="Y508" s="3" t="s">
        <v>2049</v>
      </c>
      <c r="Z508" s="3" t="s">
        <v>2073</v>
      </c>
    </row>
    <row r="509" spans="1:26" ht="15" x14ac:dyDescent="0.3">
      <c r="A509" s="3">
        <v>78918</v>
      </c>
      <c r="B509" s="8">
        <v>69</v>
      </c>
      <c r="C509" s="3">
        <v>1</v>
      </c>
      <c r="D509" s="4">
        <v>45046.207013888888</v>
      </c>
      <c r="E509" s="4">
        <v>45046.207013888888</v>
      </c>
      <c r="F509" s="6">
        <f t="shared" si="49"/>
        <v>2023</v>
      </c>
      <c r="G509" s="4" t="str">
        <f t="shared" si="50"/>
        <v>Apr</v>
      </c>
      <c r="H509" s="4" t="str">
        <f t="shared" si="51"/>
        <v>Q2</v>
      </c>
      <c r="I509" s="6">
        <f t="shared" si="52"/>
        <v>0</v>
      </c>
      <c r="J509" s="3">
        <v>1</v>
      </c>
      <c r="K509" s="8">
        <v>69</v>
      </c>
      <c r="L509" s="8">
        <f t="shared" si="53"/>
        <v>69</v>
      </c>
      <c r="M509" s="8">
        <v>69</v>
      </c>
      <c r="N509" s="3" t="str">
        <f t="shared" ca="1" si="54"/>
        <v>CHURNED</v>
      </c>
      <c r="O509" s="14" t="str">
        <f t="shared" si="55"/>
        <v>Not Retained</v>
      </c>
      <c r="P509" s="3" t="s">
        <v>616</v>
      </c>
      <c r="Q509" s="3" t="s">
        <v>1672</v>
      </c>
      <c r="R509" s="3" t="s">
        <v>1673</v>
      </c>
      <c r="S509" s="3">
        <v>16</v>
      </c>
      <c r="T509" s="3" t="s">
        <v>19</v>
      </c>
      <c r="U509" s="3" t="s">
        <v>1674</v>
      </c>
      <c r="V509" s="3">
        <v>221151</v>
      </c>
      <c r="W509" s="3" t="s">
        <v>1660</v>
      </c>
      <c r="X509" s="3" t="s">
        <v>961</v>
      </c>
      <c r="Y509" s="3" t="s">
        <v>2051</v>
      </c>
      <c r="Z509" s="3" t="s">
        <v>2073</v>
      </c>
    </row>
    <row r="510" spans="1:26" ht="15" x14ac:dyDescent="0.3">
      <c r="A510" s="3">
        <v>79090</v>
      </c>
      <c r="B510" s="8">
        <v>59.5</v>
      </c>
      <c r="C510" s="3">
        <v>1</v>
      </c>
      <c r="D510" s="4">
        <v>44206.658368055556</v>
      </c>
      <c r="E510" s="4">
        <v>44206.658368055556</v>
      </c>
      <c r="F510" s="6">
        <f t="shared" si="49"/>
        <v>2021</v>
      </c>
      <c r="G510" s="4" t="str">
        <f t="shared" si="50"/>
        <v>Jan</v>
      </c>
      <c r="H510" s="4" t="str">
        <f t="shared" si="51"/>
        <v>Q1</v>
      </c>
      <c r="I510" s="6">
        <f t="shared" si="52"/>
        <v>0</v>
      </c>
      <c r="J510" s="3">
        <v>1</v>
      </c>
      <c r="K510" s="8">
        <v>59.5</v>
      </c>
      <c r="L510" s="8">
        <f t="shared" si="53"/>
        <v>59.5</v>
      </c>
      <c r="M510" s="8">
        <v>59.5</v>
      </c>
      <c r="N510" s="3" t="str">
        <f t="shared" ca="1" si="54"/>
        <v>CHURNED</v>
      </c>
      <c r="O510" s="14" t="str">
        <f t="shared" si="55"/>
        <v>Not Retained</v>
      </c>
      <c r="P510" s="3" t="s">
        <v>751</v>
      </c>
      <c r="Q510" s="3" t="s">
        <v>941</v>
      </c>
      <c r="R510" s="3" t="s">
        <v>1675</v>
      </c>
      <c r="S510" s="3">
        <v>70</v>
      </c>
      <c r="T510" s="3" t="s">
        <v>11</v>
      </c>
      <c r="U510" s="3" t="s">
        <v>1676</v>
      </c>
      <c r="V510" s="3">
        <v>221151</v>
      </c>
      <c r="W510" s="3" t="s">
        <v>1660</v>
      </c>
      <c r="X510" s="3" t="s">
        <v>961</v>
      </c>
      <c r="Y510" s="3" t="s">
        <v>2048</v>
      </c>
      <c r="Z510" s="3" t="s">
        <v>2073</v>
      </c>
    </row>
    <row r="511" spans="1:26" ht="15" x14ac:dyDescent="0.3">
      <c r="A511" s="3">
        <v>79232</v>
      </c>
      <c r="B511" s="8">
        <v>29.260000229999999</v>
      </c>
      <c r="C511" s="3">
        <v>1</v>
      </c>
      <c r="D511" s="4">
        <v>45258.909201388888</v>
      </c>
      <c r="E511" s="4">
        <v>45258.909201388888</v>
      </c>
      <c r="F511" s="6">
        <f t="shared" si="49"/>
        <v>2023</v>
      </c>
      <c r="G511" s="4" t="str">
        <f t="shared" si="50"/>
        <v>Nov</v>
      </c>
      <c r="H511" s="4" t="str">
        <f t="shared" si="51"/>
        <v>Q4</v>
      </c>
      <c r="I511" s="6">
        <f t="shared" si="52"/>
        <v>0</v>
      </c>
      <c r="J511" s="3">
        <v>1</v>
      </c>
      <c r="K511" s="8">
        <v>29.260000229999999</v>
      </c>
      <c r="L511" s="8">
        <f t="shared" si="53"/>
        <v>29.260000229999999</v>
      </c>
      <c r="M511" s="8">
        <v>29.260000229999999</v>
      </c>
      <c r="N511" s="3" t="str">
        <f t="shared" ca="1" si="54"/>
        <v>CHURNED</v>
      </c>
      <c r="O511" s="14" t="str">
        <f t="shared" si="55"/>
        <v>Not Retained</v>
      </c>
      <c r="P511" s="3" t="s">
        <v>51</v>
      </c>
      <c r="Q511" s="3" t="s">
        <v>108</v>
      </c>
      <c r="R511" s="3" t="s">
        <v>1677</v>
      </c>
      <c r="S511" s="3">
        <v>12</v>
      </c>
      <c r="T511" s="3" t="s">
        <v>11</v>
      </c>
      <c r="U511" s="3" t="s">
        <v>1678</v>
      </c>
      <c r="V511" s="3">
        <v>221151</v>
      </c>
      <c r="W511" s="3" t="s">
        <v>1660</v>
      </c>
      <c r="X511" s="3" t="s">
        <v>961</v>
      </c>
      <c r="Y511" s="3" t="s">
        <v>2051</v>
      </c>
      <c r="Z511" s="3" t="s">
        <v>2073</v>
      </c>
    </row>
    <row r="512" spans="1:26" ht="15" x14ac:dyDescent="0.3">
      <c r="A512" s="3">
        <v>79569</v>
      </c>
      <c r="B512" s="8">
        <v>49</v>
      </c>
      <c r="C512" s="3">
        <v>1</v>
      </c>
      <c r="D512" s="4">
        <v>45080.672349537039</v>
      </c>
      <c r="E512" s="4">
        <v>45080.672349537039</v>
      </c>
      <c r="F512" s="6">
        <f t="shared" si="49"/>
        <v>2023</v>
      </c>
      <c r="G512" s="4" t="str">
        <f t="shared" si="50"/>
        <v>Jun</v>
      </c>
      <c r="H512" s="4" t="str">
        <f t="shared" si="51"/>
        <v>Q2</v>
      </c>
      <c r="I512" s="6">
        <f t="shared" si="52"/>
        <v>0</v>
      </c>
      <c r="J512" s="3">
        <v>1</v>
      </c>
      <c r="K512" s="8">
        <v>49</v>
      </c>
      <c r="L512" s="8">
        <f t="shared" si="53"/>
        <v>49</v>
      </c>
      <c r="M512" s="8">
        <v>49</v>
      </c>
      <c r="N512" s="3" t="str">
        <f t="shared" ca="1" si="54"/>
        <v>CHURNED</v>
      </c>
      <c r="O512" s="14" t="str">
        <f t="shared" si="55"/>
        <v>Not Retained</v>
      </c>
      <c r="P512" s="3" t="s">
        <v>1679</v>
      </c>
      <c r="Q512" s="3" t="s">
        <v>466</v>
      </c>
      <c r="R512" s="3" t="s">
        <v>1680</v>
      </c>
      <c r="S512" s="3">
        <v>39</v>
      </c>
      <c r="T512" s="3" t="s">
        <v>11</v>
      </c>
      <c r="U512" s="3" t="s">
        <v>1681</v>
      </c>
      <c r="V512" s="3">
        <v>221151</v>
      </c>
      <c r="W512" s="3" t="s">
        <v>1660</v>
      </c>
      <c r="X512" s="3" t="s">
        <v>961</v>
      </c>
      <c r="Y512" s="3" t="s">
        <v>2051</v>
      </c>
      <c r="Z512" s="3" t="s">
        <v>2073</v>
      </c>
    </row>
    <row r="513" spans="1:26" ht="15" x14ac:dyDescent="0.3">
      <c r="A513" s="3">
        <v>79705</v>
      </c>
      <c r="B513" s="8">
        <v>15.399999619999999</v>
      </c>
      <c r="C513" s="3">
        <v>1</v>
      </c>
      <c r="D513" s="4">
        <v>44688.645115740743</v>
      </c>
      <c r="E513" s="4">
        <v>44688.645115740743</v>
      </c>
      <c r="F513" s="6">
        <f t="shared" si="49"/>
        <v>2022</v>
      </c>
      <c r="G513" s="4" t="str">
        <f t="shared" si="50"/>
        <v>May</v>
      </c>
      <c r="H513" s="4" t="str">
        <f t="shared" si="51"/>
        <v>Q2</v>
      </c>
      <c r="I513" s="6">
        <f t="shared" si="52"/>
        <v>0</v>
      </c>
      <c r="J513" s="3">
        <v>1</v>
      </c>
      <c r="K513" s="8">
        <v>15.399999619999999</v>
      </c>
      <c r="L513" s="8">
        <f t="shared" si="53"/>
        <v>15.399999619999999</v>
      </c>
      <c r="M513" s="8">
        <v>15.399999619999999</v>
      </c>
      <c r="N513" s="3" t="str">
        <f t="shared" ca="1" si="54"/>
        <v>CHURNED</v>
      </c>
      <c r="O513" s="14" t="str">
        <f t="shared" si="55"/>
        <v>Not Retained</v>
      </c>
      <c r="P513" s="3" t="s">
        <v>1579</v>
      </c>
      <c r="Q513" s="3" t="s">
        <v>1682</v>
      </c>
      <c r="R513" s="3" t="s">
        <v>1683</v>
      </c>
      <c r="S513" s="3">
        <v>20</v>
      </c>
      <c r="T513" s="3" t="s">
        <v>11</v>
      </c>
      <c r="U513" s="3" t="s">
        <v>1684</v>
      </c>
      <c r="V513" s="3">
        <v>221151</v>
      </c>
      <c r="W513" s="3" t="s">
        <v>1660</v>
      </c>
      <c r="X513" s="3" t="s">
        <v>961</v>
      </c>
      <c r="Y513" s="3" t="s">
        <v>2048</v>
      </c>
      <c r="Z513" s="3" t="s">
        <v>2073</v>
      </c>
    </row>
    <row r="514" spans="1:26" ht="15" x14ac:dyDescent="0.3">
      <c r="A514" s="3">
        <v>80053</v>
      </c>
      <c r="B514" s="8">
        <v>98.900001520000004</v>
      </c>
      <c r="C514" s="3">
        <v>2</v>
      </c>
      <c r="D514" s="4">
        <v>45076.607997685183</v>
      </c>
      <c r="E514" s="4">
        <v>45251.905092592591</v>
      </c>
      <c r="F514" s="6">
        <f t="shared" si="49"/>
        <v>2023</v>
      </c>
      <c r="G514" s="4" t="str">
        <f t="shared" si="50"/>
        <v>Nov</v>
      </c>
      <c r="H514" s="4" t="str">
        <f t="shared" si="51"/>
        <v>Q4</v>
      </c>
      <c r="I514" s="6">
        <f t="shared" si="52"/>
        <v>176</v>
      </c>
      <c r="J514" s="3">
        <v>2</v>
      </c>
      <c r="K514" s="8">
        <v>98.900001520000004</v>
      </c>
      <c r="L514" s="8">
        <f t="shared" si="53"/>
        <v>49.450000760000002</v>
      </c>
      <c r="M514" s="8">
        <v>98.900001520000004</v>
      </c>
      <c r="N514" s="3" t="str">
        <f t="shared" ca="1" si="54"/>
        <v>CHURNED</v>
      </c>
      <c r="O514" s="14" t="str">
        <f t="shared" si="55"/>
        <v>Retained</v>
      </c>
      <c r="P514" s="3" t="s">
        <v>223</v>
      </c>
      <c r="Q514" s="3" t="s">
        <v>322</v>
      </c>
      <c r="R514" s="3" t="s">
        <v>1685</v>
      </c>
      <c r="S514" s="3">
        <v>21</v>
      </c>
      <c r="T514" s="3" t="s">
        <v>11</v>
      </c>
      <c r="U514" s="3" t="s">
        <v>1686</v>
      </c>
      <c r="V514" s="3">
        <v>221151</v>
      </c>
      <c r="W514" s="3" t="s">
        <v>1660</v>
      </c>
      <c r="X514" s="3" t="s">
        <v>961</v>
      </c>
      <c r="Y514" s="3" t="s">
        <v>2048</v>
      </c>
      <c r="Z514" s="3" t="s">
        <v>2073</v>
      </c>
    </row>
    <row r="515" spans="1:26" ht="15" x14ac:dyDescent="0.3">
      <c r="A515" s="3">
        <v>80116</v>
      </c>
      <c r="B515" s="8">
        <v>59.950000760000002</v>
      </c>
      <c r="C515" s="3">
        <v>1</v>
      </c>
      <c r="D515" s="4">
        <v>44782.595196759263</v>
      </c>
      <c r="E515" s="4">
        <v>44782.595196759263</v>
      </c>
      <c r="F515" s="6">
        <f t="shared" ref="F515:F578" si="56">YEAR(E515)</f>
        <v>2022</v>
      </c>
      <c r="G515" s="4" t="str">
        <f t="shared" ref="G515:G578" si="57">TEXT(E515,"MMM")</f>
        <v>Aug</v>
      </c>
      <c r="H515" s="4" t="str">
        <f t="shared" ref="H515:H578" si="58">"Q"&amp;ROUNDUP(MONTH(E515)/3,0)</f>
        <v>Q3</v>
      </c>
      <c r="I515" s="6">
        <f t="shared" ref="I515:I578" si="59">IF(D515&lt;&gt;E515,DATEDIF($D515,$E515,"d")+1,0)</f>
        <v>0</v>
      </c>
      <c r="J515" s="3">
        <v>1</v>
      </c>
      <c r="K515" s="8">
        <v>59.950000760000002</v>
      </c>
      <c r="L515" s="8">
        <f t="shared" ref="L515:L578" si="60">B515/C515</f>
        <v>59.950000760000002</v>
      </c>
      <c r="M515" s="8">
        <v>59.950000760000002</v>
      </c>
      <c r="N515" s="3" t="str">
        <f t="shared" ref="N515:N578" ca="1" si="61">IF($E515 &lt; TODAY() - 180, "CHURNED", "ACTIVE")</f>
        <v>CHURNED</v>
      </c>
      <c r="O515" s="14" t="str">
        <f t="shared" ref="O515:O578" si="62">IF(E515 &gt; D515, "Retained", "Not Retained")</f>
        <v>Not Retained</v>
      </c>
      <c r="P515" s="3" t="s">
        <v>1687</v>
      </c>
      <c r="Q515" s="3" t="s">
        <v>1688</v>
      </c>
      <c r="R515" s="3" t="s">
        <v>1689</v>
      </c>
      <c r="S515" s="3">
        <v>37</v>
      </c>
      <c r="T515" s="3" t="s">
        <v>19</v>
      </c>
      <c r="U515" s="3" t="s">
        <v>1690</v>
      </c>
      <c r="V515" s="3">
        <v>221151</v>
      </c>
      <c r="W515" s="3" t="s">
        <v>1660</v>
      </c>
      <c r="X515" s="3" t="s">
        <v>961</v>
      </c>
      <c r="Y515" s="3" t="s">
        <v>2052</v>
      </c>
      <c r="Z515" s="3" t="s">
        <v>2073</v>
      </c>
    </row>
    <row r="516" spans="1:26" ht="15" x14ac:dyDescent="0.3">
      <c r="A516" s="3">
        <v>80233</v>
      </c>
      <c r="B516" s="8">
        <v>13.989999770000001</v>
      </c>
      <c r="C516" s="3">
        <v>1</v>
      </c>
      <c r="D516" s="4">
        <v>44948.622627314813</v>
      </c>
      <c r="E516" s="4">
        <v>44948.622627314813</v>
      </c>
      <c r="F516" s="6">
        <f t="shared" si="56"/>
        <v>2023</v>
      </c>
      <c r="G516" s="4" t="str">
        <f t="shared" si="57"/>
        <v>Jan</v>
      </c>
      <c r="H516" s="4" t="str">
        <f t="shared" si="58"/>
        <v>Q1</v>
      </c>
      <c r="I516" s="6">
        <f t="shared" si="59"/>
        <v>0</v>
      </c>
      <c r="J516" s="3">
        <v>1</v>
      </c>
      <c r="K516" s="8">
        <v>13.989999770000001</v>
      </c>
      <c r="L516" s="8">
        <f t="shared" si="60"/>
        <v>13.989999770000001</v>
      </c>
      <c r="M516" s="8">
        <v>13.989999770000001</v>
      </c>
      <c r="N516" s="3" t="str">
        <f t="shared" ca="1" si="61"/>
        <v>CHURNED</v>
      </c>
      <c r="O516" s="14" t="str">
        <f t="shared" si="62"/>
        <v>Not Retained</v>
      </c>
      <c r="P516" s="3" t="s">
        <v>1691</v>
      </c>
      <c r="Q516" s="3" t="s">
        <v>1692</v>
      </c>
      <c r="R516" s="3" t="s">
        <v>1693</v>
      </c>
      <c r="S516" s="3">
        <v>41</v>
      </c>
      <c r="T516" s="3" t="s">
        <v>19</v>
      </c>
      <c r="U516" s="3" t="s">
        <v>1694</v>
      </c>
      <c r="V516" s="3">
        <v>221151</v>
      </c>
      <c r="W516" s="3" t="s">
        <v>1660</v>
      </c>
      <c r="X516" s="3" t="s">
        <v>961</v>
      </c>
      <c r="Y516" s="3" t="s">
        <v>2049</v>
      </c>
      <c r="Z516" s="3" t="s">
        <v>2073</v>
      </c>
    </row>
    <row r="517" spans="1:26" ht="15" x14ac:dyDescent="0.3">
      <c r="A517" s="3">
        <v>80334</v>
      </c>
      <c r="B517" s="8">
        <v>28</v>
      </c>
      <c r="C517" s="3">
        <v>1</v>
      </c>
      <c r="D517" s="4">
        <v>45301.381030092591</v>
      </c>
      <c r="E517" s="4">
        <v>45301.381030092591</v>
      </c>
      <c r="F517" s="6">
        <f t="shared" si="56"/>
        <v>2024</v>
      </c>
      <c r="G517" s="4" t="str">
        <f t="shared" si="57"/>
        <v>Jan</v>
      </c>
      <c r="H517" s="4" t="str">
        <f t="shared" si="58"/>
        <v>Q1</v>
      </c>
      <c r="I517" s="6">
        <f t="shared" si="59"/>
        <v>0</v>
      </c>
      <c r="J517" s="3">
        <v>1</v>
      </c>
      <c r="K517" s="8">
        <v>28</v>
      </c>
      <c r="L517" s="8">
        <f t="shared" si="60"/>
        <v>28</v>
      </c>
      <c r="M517" s="8">
        <v>28</v>
      </c>
      <c r="N517" s="3" t="str">
        <f t="shared" ca="1" si="61"/>
        <v>CHURNED</v>
      </c>
      <c r="O517" s="14" t="str">
        <f t="shared" si="62"/>
        <v>Not Retained</v>
      </c>
      <c r="P517" s="3" t="s">
        <v>616</v>
      </c>
      <c r="Q517" s="3" t="s">
        <v>150</v>
      </c>
      <c r="R517" s="3" t="s">
        <v>1695</v>
      </c>
      <c r="S517" s="3">
        <v>18</v>
      </c>
      <c r="T517" s="3" t="s">
        <v>19</v>
      </c>
      <c r="U517" s="3" t="s">
        <v>1696</v>
      </c>
      <c r="V517" s="3">
        <v>221151</v>
      </c>
      <c r="W517" s="3" t="s">
        <v>1660</v>
      </c>
      <c r="X517" s="3" t="s">
        <v>961</v>
      </c>
      <c r="Y517" s="3" t="s">
        <v>2049</v>
      </c>
      <c r="Z517" s="3" t="s">
        <v>2073</v>
      </c>
    </row>
    <row r="518" spans="1:26" ht="15" x14ac:dyDescent="0.3">
      <c r="A518" s="3">
        <v>80412</v>
      </c>
      <c r="B518" s="8">
        <v>84</v>
      </c>
      <c r="C518" s="3">
        <v>1</v>
      </c>
      <c r="D518" s="4">
        <v>45128.166354166664</v>
      </c>
      <c r="E518" s="4">
        <v>45128.166354166664</v>
      </c>
      <c r="F518" s="6">
        <f t="shared" si="56"/>
        <v>2023</v>
      </c>
      <c r="G518" s="4" t="str">
        <f t="shared" si="57"/>
        <v>Jul</v>
      </c>
      <c r="H518" s="4" t="str">
        <f t="shared" si="58"/>
        <v>Q3</v>
      </c>
      <c r="I518" s="6">
        <f t="shared" si="59"/>
        <v>0</v>
      </c>
      <c r="J518" s="3">
        <v>1</v>
      </c>
      <c r="K518" s="8">
        <v>84</v>
      </c>
      <c r="L518" s="8">
        <f t="shared" si="60"/>
        <v>84</v>
      </c>
      <c r="M518" s="8">
        <v>84</v>
      </c>
      <c r="N518" s="3" t="str">
        <f t="shared" ca="1" si="61"/>
        <v>CHURNED</v>
      </c>
      <c r="O518" s="14" t="str">
        <f t="shared" si="62"/>
        <v>Not Retained</v>
      </c>
      <c r="P518" s="3" t="s">
        <v>1697</v>
      </c>
      <c r="Q518" s="3" t="s">
        <v>1698</v>
      </c>
      <c r="R518" s="3" t="s">
        <v>1699</v>
      </c>
      <c r="S518" s="3">
        <v>23</v>
      </c>
      <c r="T518" s="3" t="s">
        <v>19</v>
      </c>
      <c r="U518" s="3" t="s">
        <v>1700</v>
      </c>
      <c r="V518" s="3">
        <v>221151</v>
      </c>
      <c r="W518" s="3" t="s">
        <v>1660</v>
      </c>
      <c r="X518" s="3" t="s">
        <v>961</v>
      </c>
      <c r="Y518" s="3" t="s">
        <v>2048</v>
      </c>
      <c r="Z518" s="3" t="s">
        <v>2073</v>
      </c>
    </row>
    <row r="519" spans="1:26" ht="15" x14ac:dyDescent="0.3">
      <c r="A519" s="3">
        <v>80444</v>
      </c>
      <c r="B519" s="8">
        <v>49</v>
      </c>
      <c r="C519" s="3">
        <v>1</v>
      </c>
      <c r="D519" s="4">
        <v>45271.554675925923</v>
      </c>
      <c r="E519" s="4">
        <v>45271.554675925923</v>
      </c>
      <c r="F519" s="6">
        <f t="shared" si="56"/>
        <v>2023</v>
      </c>
      <c r="G519" s="4" t="str">
        <f t="shared" si="57"/>
        <v>Dec</v>
      </c>
      <c r="H519" s="4" t="str">
        <f t="shared" si="58"/>
        <v>Q4</v>
      </c>
      <c r="I519" s="6">
        <f t="shared" si="59"/>
        <v>0</v>
      </c>
      <c r="J519" s="3">
        <v>1</v>
      </c>
      <c r="K519" s="8">
        <v>49</v>
      </c>
      <c r="L519" s="8">
        <f t="shared" si="60"/>
        <v>49</v>
      </c>
      <c r="M519" s="8">
        <v>49</v>
      </c>
      <c r="N519" s="3" t="str">
        <f t="shared" ca="1" si="61"/>
        <v>CHURNED</v>
      </c>
      <c r="O519" s="14" t="str">
        <f t="shared" si="62"/>
        <v>Not Retained</v>
      </c>
      <c r="P519" s="3" t="s">
        <v>1701</v>
      </c>
      <c r="Q519" s="3" t="s">
        <v>1702</v>
      </c>
      <c r="R519" s="3" t="s">
        <v>1703</v>
      </c>
      <c r="S519" s="3">
        <v>20</v>
      </c>
      <c r="T519" s="3" t="s">
        <v>19</v>
      </c>
      <c r="U519" s="3" t="s">
        <v>1704</v>
      </c>
      <c r="V519" s="3">
        <v>221151</v>
      </c>
      <c r="W519" s="3" t="s">
        <v>1660</v>
      </c>
      <c r="X519" s="3" t="s">
        <v>961</v>
      </c>
      <c r="Y519" s="3" t="s">
        <v>2050</v>
      </c>
      <c r="Z519" s="3" t="s">
        <v>2069</v>
      </c>
    </row>
    <row r="520" spans="1:26" ht="15" x14ac:dyDescent="0.3">
      <c r="A520" s="3">
        <v>80654</v>
      </c>
      <c r="B520" s="8">
        <v>8.8900003430000005</v>
      </c>
      <c r="C520" s="3">
        <v>1</v>
      </c>
      <c r="D520" s="4">
        <v>45288.295937499999</v>
      </c>
      <c r="E520" s="4">
        <v>45288.295937499999</v>
      </c>
      <c r="F520" s="6">
        <f t="shared" si="56"/>
        <v>2023</v>
      </c>
      <c r="G520" s="4" t="str">
        <f t="shared" si="57"/>
        <v>Dec</v>
      </c>
      <c r="H520" s="4" t="str">
        <f t="shared" si="58"/>
        <v>Q4</v>
      </c>
      <c r="I520" s="6">
        <f t="shared" si="59"/>
        <v>0</v>
      </c>
      <c r="J520" s="3">
        <v>1</v>
      </c>
      <c r="K520" s="8">
        <v>8.8900003430000005</v>
      </c>
      <c r="L520" s="8">
        <f t="shared" si="60"/>
        <v>8.8900003430000005</v>
      </c>
      <c r="M520" s="8">
        <v>8.8900003430000005</v>
      </c>
      <c r="N520" s="3" t="str">
        <f t="shared" ca="1" si="61"/>
        <v>CHURNED</v>
      </c>
      <c r="O520" s="14" t="str">
        <f t="shared" si="62"/>
        <v>Not Retained</v>
      </c>
      <c r="P520" s="3" t="s">
        <v>131</v>
      </c>
      <c r="Q520" s="3" t="s">
        <v>142</v>
      </c>
      <c r="R520" s="3" t="s">
        <v>1705</v>
      </c>
      <c r="S520" s="3">
        <v>54</v>
      </c>
      <c r="T520" s="3" t="s">
        <v>11</v>
      </c>
      <c r="U520" s="3" t="s">
        <v>1706</v>
      </c>
      <c r="V520" s="3">
        <v>221002</v>
      </c>
      <c r="W520" s="3" t="s">
        <v>1660</v>
      </c>
      <c r="X520" s="3" t="s">
        <v>961</v>
      </c>
      <c r="Y520" s="3" t="s">
        <v>2048</v>
      </c>
      <c r="Z520" s="3" t="s">
        <v>2069</v>
      </c>
    </row>
    <row r="521" spans="1:26" ht="15" x14ac:dyDescent="0.3">
      <c r="A521" s="3">
        <v>80869</v>
      </c>
      <c r="B521" s="8">
        <v>45.299999239999998</v>
      </c>
      <c r="C521" s="3">
        <v>1</v>
      </c>
      <c r="D521" s="4">
        <v>45174.164583333331</v>
      </c>
      <c r="E521" s="4">
        <v>45174.164583333331</v>
      </c>
      <c r="F521" s="6">
        <f t="shared" si="56"/>
        <v>2023</v>
      </c>
      <c r="G521" s="4" t="str">
        <f t="shared" si="57"/>
        <v>Sep</v>
      </c>
      <c r="H521" s="4" t="str">
        <f t="shared" si="58"/>
        <v>Q3</v>
      </c>
      <c r="I521" s="6">
        <f t="shared" si="59"/>
        <v>0</v>
      </c>
      <c r="J521" s="3">
        <v>1</v>
      </c>
      <c r="K521" s="8">
        <v>45.299999239999998</v>
      </c>
      <c r="L521" s="8">
        <f t="shared" si="60"/>
        <v>45.299999239999998</v>
      </c>
      <c r="M521" s="8">
        <v>45.299999239999998</v>
      </c>
      <c r="N521" s="3" t="str">
        <f t="shared" ca="1" si="61"/>
        <v>CHURNED</v>
      </c>
      <c r="O521" s="14" t="str">
        <f t="shared" si="62"/>
        <v>Not Retained</v>
      </c>
      <c r="P521" s="3" t="s">
        <v>184</v>
      </c>
      <c r="Q521" s="3" t="s">
        <v>625</v>
      </c>
      <c r="R521" s="3" t="s">
        <v>1707</v>
      </c>
      <c r="S521" s="3">
        <v>54</v>
      </c>
      <c r="T521" s="3" t="s">
        <v>11</v>
      </c>
      <c r="U521" s="3" t="s">
        <v>1708</v>
      </c>
      <c r="V521" s="3">
        <v>221002</v>
      </c>
      <c r="W521" s="3" t="s">
        <v>1660</v>
      </c>
      <c r="X521" s="3" t="s">
        <v>961</v>
      </c>
      <c r="Y521" s="3" t="s">
        <v>2048</v>
      </c>
      <c r="Z521" s="3" t="s">
        <v>2069</v>
      </c>
    </row>
    <row r="522" spans="1:26" ht="15" x14ac:dyDescent="0.3">
      <c r="A522" s="3">
        <v>81064</v>
      </c>
      <c r="B522" s="8">
        <v>60</v>
      </c>
      <c r="C522" s="3">
        <v>1</v>
      </c>
      <c r="D522" s="4">
        <v>44249.217106481483</v>
      </c>
      <c r="E522" s="4">
        <v>44249.217106481483</v>
      </c>
      <c r="F522" s="6">
        <f t="shared" si="56"/>
        <v>2021</v>
      </c>
      <c r="G522" s="4" t="str">
        <f t="shared" si="57"/>
        <v>Feb</v>
      </c>
      <c r="H522" s="4" t="str">
        <f t="shared" si="58"/>
        <v>Q1</v>
      </c>
      <c r="I522" s="6">
        <f t="shared" si="59"/>
        <v>0</v>
      </c>
      <c r="J522" s="3">
        <v>1</v>
      </c>
      <c r="K522" s="8">
        <v>60</v>
      </c>
      <c r="L522" s="8">
        <f t="shared" si="60"/>
        <v>60</v>
      </c>
      <c r="M522" s="8">
        <v>60</v>
      </c>
      <c r="N522" s="3" t="str">
        <f t="shared" ca="1" si="61"/>
        <v>CHURNED</v>
      </c>
      <c r="O522" s="14" t="str">
        <f t="shared" si="62"/>
        <v>Not Retained</v>
      </c>
      <c r="P522" s="3" t="s">
        <v>302</v>
      </c>
      <c r="Q522" s="3" t="s">
        <v>1009</v>
      </c>
      <c r="R522" s="3" t="s">
        <v>1709</v>
      </c>
      <c r="S522" s="3">
        <v>46</v>
      </c>
      <c r="T522" s="3" t="s">
        <v>11</v>
      </c>
      <c r="U522" s="3" t="s">
        <v>1710</v>
      </c>
      <c r="V522" s="3">
        <v>221002</v>
      </c>
      <c r="W522" s="3" t="s">
        <v>1660</v>
      </c>
      <c r="X522" s="3" t="s">
        <v>961</v>
      </c>
      <c r="Y522" s="3" t="s">
        <v>2049</v>
      </c>
      <c r="Z522" s="3" t="s">
        <v>2054</v>
      </c>
    </row>
    <row r="523" spans="1:26" ht="15" x14ac:dyDescent="0.3">
      <c r="A523" s="3">
        <v>81458</v>
      </c>
      <c r="B523" s="8">
        <v>24.5</v>
      </c>
      <c r="C523" s="3">
        <v>1</v>
      </c>
      <c r="D523" s="4">
        <v>44843.87090277778</v>
      </c>
      <c r="E523" s="4">
        <v>44843.87090277778</v>
      </c>
      <c r="F523" s="6">
        <f t="shared" si="56"/>
        <v>2022</v>
      </c>
      <c r="G523" s="4" t="str">
        <f t="shared" si="57"/>
        <v>Oct</v>
      </c>
      <c r="H523" s="4" t="str">
        <f t="shared" si="58"/>
        <v>Q4</v>
      </c>
      <c r="I523" s="6">
        <f t="shared" si="59"/>
        <v>0</v>
      </c>
      <c r="J523" s="3">
        <v>1</v>
      </c>
      <c r="K523" s="8">
        <v>24.5</v>
      </c>
      <c r="L523" s="8">
        <f t="shared" si="60"/>
        <v>24.5</v>
      </c>
      <c r="M523" s="8">
        <v>24.5</v>
      </c>
      <c r="N523" s="3" t="str">
        <f t="shared" ca="1" si="61"/>
        <v>CHURNED</v>
      </c>
      <c r="O523" s="14" t="str">
        <f t="shared" si="62"/>
        <v>Not Retained</v>
      </c>
      <c r="P523" s="3" t="s">
        <v>175</v>
      </c>
      <c r="Q523" s="3" t="s">
        <v>982</v>
      </c>
      <c r="R523" s="3" t="s">
        <v>1711</v>
      </c>
      <c r="S523" s="3">
        <v>38</v>
      </c>
      <c r="T523" s="3" t="s">
        <v>11</v>
      </c>
      <c r="U523" s="3" t="s">
        <v>1712</v>
      </c>
      <c r="V523" s="3">
        <v>221002</v>
      </c>
      <c r="W523" s="3" t="s">
        <v>1660</v>
      </c>
      <c r="X523" s="3" t="s">
        <v>961</v>
      </c>
      <c r="Y523" s="3" t="s">
        <v>2050</v>
      </c>
      <c r="Z523" s="3" t="s">
        <v>2075</v>
      </c>
    </row>
    <row r="524" spans="1:26" ht="15" x14ac:dyDescent="0.3">
      <c r="A524" s="3">
        <v>81570</v>
      </c>
      <c r="B524" s="8">
        <v>103.9499969</v>
      </c>
      <c r="C524" s="3">
        <v>1</v>
      </c>
      <c r="D524" s="4">
        <v>45079.415277777778</v>
      </c>
      <c r="E524" s="4">
        <v>45079.415277777778</v>
      </c>
      <c r="F524" s="6">
        <f t="shared" si="56"/>
        <v>2023</v>
      </c>
      <c r="G524" s="4" t="str">
        <f t="shared" si="57"/>
        <v>Jun</v>
      </c>
      <c r="H524" s="4" t="str">
        <f t="shared" si="58"/>
        <v>Q2</v>
      </c>
      <c r="I524" s="6">
        <f t="shared" si="59"/>
        <v>0</v>
      </c>
      <c r="J524" s="3">
        <v>1</v>
      </c>
      <c r="K524" s="8">
        <v>103.9499969</v>
      </c>
      <c r="L524" s="8">
        <f t="shared" si="60"/>
        <v>103.9499969</v>
      </c>
      <c r="M524" s="8">
        <v>103.9499969</v>
      </c>
      <c r="N524" s="3" t="str">
        <f t="shared" ca="1" si="61"/>
        <v>CHURNED</v>
      </c>
      <c r="O524" s="14" t="str">
        <f t="shared" si="62"/>
        <v>Not Retained</v>
      </c>
      <c r="P524" s="3" t="s">
        <v>273</v>
      </c>
      <c r="Q524" s="3" t="s">
        <v>26</v>
      </c>
      <c r="R524" s="3" t="s">
        <v>1713</v>
      </c>
      <c r="S524" s="3">
        <v>27</v>
      </c>
      <c r="T524" s="3" t="s">
        <v>11</v>
      </c>
      <c r="U524" s="3" t="s">
        <v>1714</v>
      </c>
      <c r="V524" s="3">
        <v>221002</v>
      </c>
      <c r="W524" s="3" t="s">
        <v>1660</v>
      </c>
      <c r="X524" s="3" t="s">
        <v>961</v>
      </c>
      <c r="Y524" s="3" t="s">
        <v>2048</v>
      </c>
      <c r="Z524" s="3" t="s">
        <v>2073</v>
      </c>
    </row>
    <row r="525" spans="1:26" ht="15" x14ac:dyDescent="0.3">
      <c r="A525" s="3">
        <v>81591</v>
      </c>
      <c r="B525" s="8">
        <v>38</v>
      </c>
      <c r="C525" s="3">
        <v>1</v>
      </c>
      <c r="D525" s="4">
        <v>44389.590740740743</v>
      </c>
      <c r="E525" s="4">
        <v>44389.590740740743</v>
      </c>
      <c r="F525" s="6">
        <f t="shared" si="56"/>
        <v>2021</v>
      </c>
      <c r="G525" s="4" t="str">
        <f t="shared" si="57"/>
        <v>Jul</v>
      </c>
      <c r="H525" s="4" t="str">
        <f t="shared" si="58"/>
        <v>Q3</v>
      </c>
      <c r="I525" s="6">
        <f t="shared" si="59"/>
        <v>0</v>
      </c>
      <c r="J525" s="3">
        <v>1</v>
      </c>
      <c r="K525" s="8">
        <v>38</v>
      </c>
      <c r="L525" s="8">
        <f t="shared" si="60"/>
        <v>38</v>
      </c>
      <c r="M525" s="8">
        <v>38</v>
      </c>
      <c r="N525" s="3" t="str">
        <f t="shared" ca="1" si="61"/>
        <v>CHURNED</v>
      </c>
      <c r="O525" s="14" t="str">
        <f t="shared" si="62"/>
        <v>Not Retained</v>
      </c>
      <c r="P525" s="3" t="s">
        <v>572</v>
      </c>
      <c r="Q525" s="3" t="s">
        <v>1715</v>
      </c>
      <c r="R525" s="3" t="s">
        <v>1716</v>
      </c>
      <c r="S525" s="3">
        <v>34</v>
      </c>
      <c r="T525" s="3" t="s">
        <v>19</v>
      </c>
      <c r="U525" s="3" t="s">
        <v>1717</v>
      </c>
      <c r="V525" s="3">
        <v>221002</v>
      </c>
      <c r="W525" s="3" t="s">
        <v>1660</v>
      </c>
      <c r="X525" s="3" t="s">
        <v>961</v>
      </c>
      <c r="Y525" s="3" t="s">
        <v>2050</v>
      </c>
      <c r="Z525" s="3" t="s">
        <v>2073</v>
      </c>
    </row>
    <row r="526" spans="1:26" ht="15" x14ac:dyDescent="0.3">
      <c r="A526" s="3">
        <v>81676</v>
      </c>
      <c r="B526" s="8">
        <v>69</v>
      </c>
      <c r="C526" s="3">
        <v>1</v>
      </c>
      <c r="D526" s="4">
        <v>45072.237928240742</v>
      </c>
      <c r="E526" s="4">
        <v>45072.237928240742</v>
      </c>
      <c r="F526" s="6">
        <f t="shared" si="56"/>
        <v>2023</v>
      </c>
      <c r="G526" s="4" t="str">
        <f t="shared" si="57"/>
        <v>May</v>
      </c>
      <c r="H526" s="4" t="str">
        <f t="shared" si="58"/>
        <v>Q2</v>
      </c>
      <c r="I526" s="6">
        <f t="shared" si="59"/>
        <v>0</v>
      </c>
      <c r="J526" s="3">
        <v>1</v>
      </c>
      <c r="K526" s="8">
        <v>69</v>
      </c>
      <c r="L526" s="8">
        <f t="shared" si="60"/>
        <v>69</v>
      </c>
      <c r="M526" s="8">
        <v>69</v>
      </c>
      <c r="N526" s="3" t="str">
        <f t="shared" ca="1" si="61"/>
        <v>CHURNED</v>
      </c>
      <c r="O526" s="14" t="str">
        <f t="shared" si="62"/>
        <v>Not Retained</v>
      </c>
      <c r="P526" s="3" t="s">
        <v>51</v>
      </c>
      <c r="Q526" s="3" t="s">
        <v>1718</v>
      </c>
      <c r="R526" s="3" t="s">
        <v>1719</v>
      </c>
      <c r="S526" s="3">
        <v>49</v>
      </c>
      <c r="T526" s="3" t="s">
        <v>11</v>
      </c>
      <c r="U526" s="3" t="s">
        <v>1720</v>
      </c>
      <c r="V526" s="3">
        <v>221002</v>
      </c>
      <c r="W526" s="3" t="s">
        <v>1660</v>
      </c>
      <c r="X526" s="3" t="s">
        <v>961</v>
      </c>
      <c r="Y526" s="3" t="s">
        <v>2051</v>
      </c>
      <c r="Z526" s="3" t="s">
        <v>2073</v>
      </c>
    </row>
    <row r="527" spans="1:26" ht="15" x14ac:dyDescent="0.3">
      <c r="A527" s="3">
        <v>81863</v>
      </c>
      <c r="B527" s="8">
        <v>34.990001679999999</v>
      </c>
      <c r="C527" s="3">
        <v>1</v>
      </c>
      <c r="D527" s="4">
        <v>44428.049687500003</v>
      </c>
      <c r="E527" s="4">
        <v>44428.049687500003</v>
      </c>
      <c r="F527" s="6">
        <f t="shared" si="56"/>
        <v>2021</v>
      </c>
      <c r="G527" s="4" t="str">
        <f t="shared" si="57"/>
        <v>Aug</v>
      </c>
      <c r="H527" s="4" t="str">
        <f t="shared" si="58"/>
        <v>Q3</v>
      </c>
      <c r="I527" s="6">
        <f t="shared" si="59"/>
        <v>0</v>
      </c>
      <c r="J527" s="3">
        <v>1</v>
      </c>
      <c r="K527" s="8">
        <v>34.990001679999999</v>
      </c>
      <c r="L527" s="8">
        <f t="shared" si="60"/>
        <v>34.990001679999999</v>
      </c>
      <c r="M527" s="8">
        <v>34.990001679999999</v>
      </c>
      <c r="N527" s="3" t="str">
        <f t="shared" ca="1" si="61"/>
        <v>CHURNED</v>
      </c>
      <c r="O527" s="14" t="str">
        <f t="shared" si="62"/>
        <v>Not Retained</v>
      </c>
      <c r="P527" s="3" t="s">
        <v>261</v>
      </c>
      <c r="Q527" s="3" t="s">
        <v>227</v>
      </c>
      <c r="R527" s="3" t="s">
        <v>1721</v>
      </c>
      <c r="S527" s="3">
        <v>50</v>
      </c>
      <c r="T527" s="3" t="s">
        <v>19</v>
      </c>
      <c r="U527" s="3" t="s">
        <v>1722</v>
      </c>
      <c r="V527" s="3">
        <v>221002</v>
      </c>
      <c r="W527" s="3" t="s">
        <v>1660</v>
      </c>
      <c r="X527" s="3" t="s">
        <v>961</v>
      </c>
      <c r="Y527" s="3" t="s">
        <v>2049</v>
      </c>
      <c r="Z527" s="3" t="s">
        <v>2073</v>
      </c>
    </row>
    <row r="528" spans="1:26" ht="15" x14ac:dyDescent="0.3">
      <c r="A528" s="3">
        <v>81901</v>
      </c>
      <c r="B528" s="8">
        <v>55</v>
      </c>
      <c r="C528" s="3">
        <v>1</v>
      </c>
      <c r="D528" s="4">
        <v>44681.267627314817</v>
      </c>
      <c r="E528" s="4">
        <v>44681.267627314817</v>
      </c>
      <c r="F528" s="6">
        <f t="shared" si="56"/>
        <v>2022</v>
      </c>
      <c r="G528" s="4" t="str">
        <f t="shared" si="57"/>
        <v>Apr</v>
      </c>
      <c r="H528" s="4" t="str">
        <f t="shared" si="58"/>
        <v>Q2</v>
      </c>
      <c r="I528" s="6">
        <f t="shared" si="59"/>
        <v>0</v>
      </c>
      <c r="J528" s="3">
        <v>1</v>
      </c>
      <c r="K528" s="8">
        <v>55</v>
      </c>
      <c r="L528" s="8">
        <f t="shared" si="60"/>
        <v>55</v>
      </c>
      <c r="M528" s="8">
        <v>55</v>
      </c>
      <c r="N528" s="3" t="str">
        <f t="shared" ca="1" si="61"/>
        <v>CHURNED</v>
      </c>
      <c r="O528" s="14" t="str">
        <f t="shared" si="62"/>
        <v>Not Retained</v>
      </c>
      <c r="P528" s="3" t="s">
        <v>444</v>
      </c>
      <c r="Q528" s="3" t="s">
        <v>1031</v>
      </c>
      <c r="R528" s="3" t="s">
        <v>1723</v>
      </c>
      <c r="S528" s="3">
        <v>51</v>
      </c>
      <c r="T528" s="3" t="s">
        <v>11</v>
      </c>
      <c r="U528" s="3" t="s">
        <v>1724</v>
      </c>
      <c r="V528" s="3">
        <v>221002</v>
      </c>
      <c r="W528" s="3" t="s">
        <v>1660</v>
      </c>
      <c r="X528" s="3" t="s">
        <v>961</v>
      </c>
      <c r="Y528" s="3" t="s">
        <v>2051</v>
      </c>
      <c r="Z528" s="3" t="s">
        <v>2073</v>
      </c>
    </row>
    <row r="529" spans="1:26" ht="15" x14ac:dyDescent="0.3">
      <c r="A529" s="3">
        <v>81939</v>
      </c>
      <c r="B529" s="8">
        <v>59</v>
      </c>
      <c r="C529" s="3">
        <v>1</v>
      </c>
      <c r="D529" s="4">
        <v>45193.562025462961</v>
      </c>
      <c r="E529" s="4">
        <v>45193.562025462961</v>
      </c>
      <c r="F529" s="6">
        <f t="shared" si="56"/>
        <v>2023</v>
      </c>
      <c r="G529" s="4" t="str">
        <f t="shared" si="57"/>
        <v>Sep</v>
      </c>
      <c r="H529" s="4" t="str">
        <f t="shared" si="58"/>
        <v>Q3</v>
      </c>
      <c r="I529" s="6">
        <f t="shared" si="59"/>
        <v>0</v>
      </c>
      <c r="J529" s="3">
        <v>1</v>
      </c>
      <c r="K529" s="8">
        <v>59</v>
      </c>
      <c r="L529" s="8">
        <f t="shared" si="60"/>
        <v>59</v>
      </c>
      <c r="M529" s="8">
        <v>59</v>
      </c>
      <c r="N529" s="3" t="str">
        <f t="shared" ca="1" si="61"/>
        <v>CHURNED</v>
      </c>
      <c r="O529" s="14" t="str">
        <f t="shared" si="62"/>
        <v>Not Retained</v>
      </c>
      <c r="P529" s="3" t="s">
        <v>947</v>
      </c>
      <c r="Q529" s="3" t="s">
        <v>1489</v>
      </c>
      <c r="R529" s="3" t="s">
        <v>1725</v>
      </c>
      <c r="S529" s="3">
        <v>56</v>
      </c>
      <c r="T529" s="3" t="s">
        <v>19</v>
      </c>
      <c r="U529" s="3" t="s">
        <v>1726</v>
      </c>
      <c r="V529" s="3">
        <v>221399</v>
      </c>
      <c r="W529" s="3" t="s">
        <v>1660</v>
      </c>
      <c r="X529" s="3" t="s">
        <v>961</v>
      </c>
      <c r="Y529" s="3" t="s">
        <v>2050</v>
      </c>
      <c r="Z529" s="3" t="s">
        <v>2073</v>
      </c>
    </row>
    <row r="530" spans="1:26" ht="15" x14ac:dyDescent="0.3">
      <c r="A530" s="3">
        <v>81990</v>
      </c>
      <c r="B530" s="8">
        <v>77.989997860000003</v>
      </c>
      <c r="C530" s="3">
        <v>1</v>
      </c>
      <c r="D530" s="4">
        <v>45286.536932870367</v>
      </c>
      <c r="E530" s="4">
        <v>45286.536932870367</v>
      </c>
      <c r="F530" s="6">
        <f t="shared" si="56"/>
        <v>2023</v>
      </c>
      <c r="G530" s="4" t="str">
        <f t="shared" si="57"/>
        <v>Dec</v>
      </c>
      <c r="H530" s="4" t="str">
        <f t="shared" si="58"/>
        <v>Q4</v>
      </c>
      <c r="I530" s="6">
        <f t="shared" si="59"/>
        <v>0</v>
      </c>
      <c r="J530" s="3">
        <v>1</v>
      </c>
      <c r="K530" s="8">
        <v>77.989997860000003</v>
      </c>
      <c r="L530" s="8">
        <f t="shared" si="60"/>
        <v>77.989997860000003</v>
      </c>
      <c r="M530" s="8">
        <v>77.989997860000003</v>
      </c>
      <c r="N530" s="3" t="str">
        <f t="shared" ca="1" si="61"/>
        <v>CHURNED</v>
      </c>
      <c r="O530" s="14" t="str">
        <f t="shared" si="62"/>
        <v>Not Retained</v>
      </c>
      <c r="P530" s="3" t="s">
        <v>286</v>
      </c>
      <c r="Q530" s="3" t="s">
        <v>1727</v>
      </c>
      <c r="R530" s="3" t="s">
        <v>1728</v>
      </c>
      <c r="S530" s="3">
        <v>50</v>
      </c>
      <c r="T530" s="3" t="s">
        <v>11</v>
      </c>
      <c r="U530" s="3" t="s">
        <v>1729</v>
      </c>
      <c r="V530" s="3">
        <v>221399</v>
      </c>
      <c r="W530" s="3" t="s">
        <v>1660</v>
      </c>
      <c r="X530" s="3" t="s">
        <v>961</v>
      </c>
      <c r="Y530" s="3" t="s">
        <v>2049</v>
      </c>
      <c r="Z530" s="3" t="s">
        <v>2073</v>
      </c>
    </row>
    <row r="531" spans="1:26" ht="15" x14ac:dyDescent="0.3">
      <c r="A531" s="3">
        <v>81992</v>
      </c>
      <c r="B531" s="8">
        <v>99.949996949999999</v>
      </c>
      <c r="C531" s="3">
        <v>1</v>
      </c>
      <c r="D531" s="4">
        <v>45055.951111111113</v>
      </c>
      <c r="E531" s="4">
        <v>45055.951111111113</v>
      </c>
      <c r="F531" s="6">
        <f t="shared" si="56"/>
        <v>2023</v>
      </c>
      <c r="G531" s="4" t="str">
        <f t="shared" si="57"/>
        <v>May</v>
      </c>
      <c r="H531" s="4" t="str">
        <f t="shared" si="58"/>
        <v>Q2</v>
      </c>
      <c r="I531" s="6">
        <f t="shared" si="59"/>
        <v>0</v>
      </c>
      <c r="J531" s="3">
        <v>1</v>
      </c>
      <c r="K531" s="8">
        <v>99.949996949999999</v>
      </c>
      <c r="L531" s="8">
        <f t="shared" si="60"/>
        <v>99.949996949999999</v>
      </c>
      <c r="M531" s="8">
        <v>99.949996949999999</v>
      </c>
      <c r="N531" s="3" t="str">
        <f t="shared" ca="1" si="61"/>
        <v>CHURNED</v>
      </c>
      <c r="O531" s="14" t="str">
        <f t="shared" si="62"/>
        <v>Not Retained</v>
      </c>
      <c r="P531" s="3" t="s">
        <v>1730</v>
      </c>
      <c r="Q531" s="3" t="s">
        <v>1715</v>
      </c>
      <c r="R531" s="3" t="s">
        <v>1731</v>
      </c>
      <c r="S531" s="3">
        <v>40</v>
      </c>
      <c r="T531" s="3" t="s">
        <v>19</v>
      </c>
      <c r="U531" s="3" t="s">
        <v>1732</v>
      </c>
      <c r="V531" s="3">
        <v>221399</v>
      </c>
      <c r="W531" s="3" t="s">
        <v>1660</v>
      </c>
      <c r="X531" s="3" t="s">
        <v>961</v>
      </c>
      <c r="Y531" s="3" t="s">
        <v>2048</v>
      </c>
      <c r="Z531" s="3" t="s">
        <v>2073</v>
      </c>
    </row>
    <row r="532" spans="1:26" ht="15" x14ac:dyDescent="0.3">
      <c r="A532" s="3">
        <v>82011</v>
      </c>
      <c r="B532" s="8">
        <v>32.400001529999997</v>
      </c>
      <c r="C532" s="3">
        <v>1</v>
      </c>
      <c r="D532" s="4">
        <v>45073.926851851851</v>
      </c>
      <c r="E532" s="4">
        <v>45073.926851851851</v>
      </c>
      <c r="F532" s="6">
        <f t="shared" si="56"/>
        <v>2023</v>
      </c>
      <c r="G532" s="4" t="str">
        <f t="shared" si="57"/>
        <v>May</v>
      </c>
      <c r="H532" s="4" t="str">
        <f t="shared" si="58"/>
        <v>Q2</v>
      </c>
      <c r="I532" s="6">
        <f t="shared" si="59"/>
        <v>0</v>
      </c>
      <c r="J532" s="3">
        <v>1</v>
      </c>
      <c r="K532" s="8">
        <v>32.400001529999997</v>
      </c>
      <c r="L532" s="8">
        <f t="shared" si="60"/>
        <v>32.400001529999997</v>
      </c>
      <c r="M532" s="8">
        <v>32.400001529999997</v>
      </c>
      <c r="N532" s="3" t="str">
        <f t="shared" ca="1" si="61"/>
        <v>CHURNED</v>
      </c>
      <c r="O532" s="14" t="str">
        <f t="shared" si="62"/>
        <v>Not Retained</v>
      </c>
      <c r="P532" s="3" t="s">
        <v>624</v>
      </c>
      <c r="Q532" s="3" t="s">
        <v>88</v>
      </c>
      <c r="R532" s="3" t="s">
        <v>1733</v>
      </c>
      <c r="S532" s="3">
        <v>63</v>
      </c>
      <c r="T532" s="3" t="s">
        <v>19</v>
      </c>
      <c r="U532" s="3" t="s">
        <v>1734</v>
      </c>
      <c r="V532" s="3">
        <v>221399</v>
      </c>
      <c r="W532" s="3" t="s">
        <v>1660</v>
      </c>
      <c r="X532" s="3" t="s">
        <v>961</v>
      </c>
      <c r="Y532" s="3" t="s">
        <v>2048</v>
      </c>
      <c r="Z532" s="3" t="s">
        <v>2073</v>
      </c>
    </row>
    <row r="533" spans="1:26" ht="15" x14ac:dyDescent="0.3">
      <c r="A533" s="3">
        <v>82095</v>
      </c>
      <c r="B533" s="8">
        <v>25</v>
      </c>
      <c r="C533" s="3">
        <v>1</v>
      </c>
      <c r="D533" s="4">
        <v>45234.312662037039</v>
      </c>
      <c r="E533" s="4">
        <v>45234.312662037039</v>
      </c>
      <c r="F533" s="6">
        <f t="shared" si="56"/>
        <v>2023</v>
      </c>
      <c r="G533" s="4" t="str">
        <f t="shared" si="57"/>
        <v>Nov</v>
      </c>
      <c r="H533" s="4" t="str">
        <f t="shared" si="58"/>
        <v>Q4</v>
      </c>
      <c r="I533" s="6">
        <f t="shared" si="59"/>
        <v>0</v>
      </c>
      <c r="J533" s="3">
        <v>1</v>
      </c>
      <c r="K533" s="8">
        <v>25</v>
      </c>
      <c r="L533" s="8">
        <f t="shared" si="60"/>
        <v>25</v>
      </c>
      <c r="M533" s="8">
        <v>25</v>
      </c>
      <c r="N533" s="3" t="str">
        <f t="shared" ca="1" si="61"/>
        <v>CHURNED</v>
      </c>
      <c r="O533" s="14" t="str">
        <f t="shared" si="62"/>
        <v>Not Retained</v>
      </c>
      <c r="P533" s="3" t="s">
        <v>135</v>
      </c>
      <c r="Q533" s="3" t="s">
        <v>836</v>
      </c>
      <c r="R533" s="3" t="s">
        <v>1735</v>
      </c>
      <c r="S533" s="3">
        <v>17</v>
      </c>
      <c r="T533" s="3" t="s">
        <v>19</v>
      </c>
      <c r="U533" s="3" t="s">
        <v>1736</v>
      </c>
      <c r="V533" s="3">
        <v>221399</v>
      </c>
      <c r="W533" s="3" t="s">
        <v>1660</v>
      </c>
      <c r="X533" s="3" t="s">
        <v>961</v>
      </c>
      <c r="Y533" s="3" t="s">
        <v>2049</v>
      </c>
      <c r="Z533" s="3" t="s">
        <v>2073</v>
      </c>
    </row>
    <row r="534" spans="1:26" ht="15" x14ac:dyDescent="0.3">
      <c r="A534" s="3">
        <v>82217</v>
      </c>
      <c r="B534" s="8">
        <v>26.989999770000001</v>
      </c>
      <c r="C534" s="3">
        <v>1</v>
      </c>
      <c r="D534" s="4">
        <v>45490.131678240738</v>
      </c>
      <c r="E534" s="4">
        <v>45490.131678240738</v>
      </c>
      <c r="F534" s="6">
        <f t="shared" si="56"/>
        <v>2024</v>
      </c>
      <c r="G534" s="4" t="str">
        <f t="shared" si="57"/>
        <v>Jul</v>
      </c>
      <c r="H534" s="4" t="str">
        <f t="shared" si="58"/>
        <v>Q3</v>
      </c>
      <c r="I534" s="6">
        <f t="shared" si="59"/>
        <v>0</v>
      </c>
      <c r="J534" s="3">
        <v>1</v>
      </c>
      <c r="K534" s="8">
        <v>26.989999770000001</v>
      </c>
      <c r="L534" s="8">
        <f t="shared" si="60"/>
        <v>26.989999770000001</v>
      </c>
      <c r="M534" s="8">
        <v>26.989999770000001</v>
      </c>
      <c r="N534" s="3" t="str">
        <f t="shared" ca="1" si="61"/>
        <v>ACTIVE</v>
      </c>
      <c r="O534" s="14" t="str">
        <f t="shared" si="62"/>
        <v>Not Retained</v>
      </c>
      <c r="P534" s="3" t="s">
        <v>1092</v>
      </c>
      <c r="Q534" s="3" t="s">
        <v>1737</v>
      </c>
      <c r="R534" s="3" t="s">
        <v>1738</v>
      </c>
      <c r="S534" s="3">
        <v>15</v>
      </c>
      <c r="T534" s="3" t="s">
        <v>11</v>
      </c>
      <c r="U534" s="3" t="s">
        <v>1739</v>
      </c>
      <c r="V534" s="3">
        <v>221399</v>
      </c>
      <c r="W534" s="3" t="s">
        <v>1660</v>
      </c>
      <c r="X534" s="3" t="s">
        <v>961</v>
      </c>
      <c r="Y534" s="3" t="s">
        <v>2049</v>
      </c>
      <c r="Z534" s="3" t="s">
        <v>2073</v>
      </c>
    </row>
    <row r="535" spans="1:26" ht="15" x14ac:dyDescent="0.3">
      <c r="A535" s="3">
        <v>82432</v>
      </c>
      <c r="B535" s="8">
        <v>37.259998320000001</v>
      </c>
      <c r="C535" s="3">
        <v>1</v>
      </c>
      <c r="D535" s="4">
        <v>45413.548692129632</v>
      </c>
      <c r="E535" s="4">
        <v>45413.548692129632</v>
      </c>
      <c r="F535" s="6">
        <f t="shared" si="56"/>
        <v>2024</v>
      </c>
      <c r="G535" s="4" t="str">
        <f t="shared" si="57"/>
        <v>May</v>
      </c>
      <c r="H535" s="4" t="str">
        <f t="shared" si="58"/>
        <v>Q2</v>
      </c>
      <c r="I535" s="6">
        <f t="shared" si="59"/>
        <v>0</v>
      </c>
      <c r="J535" s="3">
        <v>1</v>
      </c>
      <c r="K535" s="8">
        <v>37.259998320000001</v>
      </c>
      <c r="L535" s="8">
        <f t="shared" si="60"/>
        <v>37.259998320000001</v>
      </c>
      <c r="M535" s="8">
        <v>37.259998320000001</v>
      </c>
      <c r="N535" s="3" t="str">
        <f t="shared" ca="1" si="61"/>
        <v>ACTIVE</v>
      </c>
      <c r="O535" s="14" t="str">
        <f t="shared" si="62"/>
        <v>Not Retained</v>
      </c>
      <c r="P535" s="3" t="s">
        <v>1740</v>
      </c>
      <c r="Q535" s="3" t="s">
        <v>168</v>
      </c>
      <c r="R535" s="3" t="s">
        <v>1741</v>
      </c>
      <c r="S535" s="3">
        <v>58</v>
      </c>
      <c r="T535" s="3" t="s">
        <v>19</v>
      </c>
      <c r="U535" s="3" t="s">
        <v>1742</v>
      </c>
      <c r="V535" s="3">
        <v>221399</v>
      </c>
      <c r="W535" s="3" t="s">
        <v>1660</v>
      </c>
      <c r="X535" s="3" t="s">
        <v>961</v>
      </c>
      <c r="Y535" s="3" t="s">
        <v>2049</v>
      </c>
      <c r="Z535" s="3" t="s">
        <v>2073</v>
      </c>
    </row>
    <row r="536" spans="1:26" ht="15" x14ac:dyDescent="0.3">
      <c r="A536" s="3">
        <v>82496</v>
      </c>
      <c r="B536" s="8">
        <v>25</v>
      </c>
      <c r="C536" s="3">
        <v>1</v>
      </c>
      <c r="D536" s="4">
        <v>44716.409907407404</v>
      </c>
      <c r="E536" s="4">
        <v>44716.409907407404</v>
      </c>
      <c r="F536" s="6">
        <f t="shared" si="56"/>
        <v>2022</v>
      </c>
      <c r="G536" s="4" t="str">
        <f t="shared" si="57"/>
        <v>Jun</v>
      </c>
      <c r="H536" s="4" t="str">
        <f t="shared" si="58"/>
        <v>Q2</v>
      </c>
      <c r="I536" s="6">
        <f t="shared" si="59"/>
        <v>0</v>
      </c>
      <c r="J536" s="3">
        <v>1</v>
      </c>
      <c r="K536" s="8">
        <v>25</v>
      </c>
      <c r="L536" s="8">
        <f t="shared" si="60"/>
        <v>25</v>
      </c>
      <c r="M536" s="8">
        <v>25</v>
      </c>
      <c r="N536" s="3" t="str">
        <f t="shared" ca="1" si="61"/>
        <v>CHURNED</v>
      </c>
      <c r="O536" s="14" t="str">
        <f t="shared" si="62"/>
        <v>Not Retained</v>
      </c>
      <c r="P536" s="3" t="s">
        <v>1743</v>
      </c>
      <c r="Q536" s="3" t="s">
        <v>254</v>
      </c>
      <c r="R536" s="3" t="s">
        <v>1744</v>
      </c>
      <c r="S536" s="3">
        <v>30</v>
      </c>
      <c r="T536" s="3" t="s">
        <v>11</v>
      </c>
      <c r="U536" s="3" t="s">
        <v>1745</v>
      </c>
      <c r="V536" s="3">
        <v>221399</v>
      </c>
      <c r="W536" s="3" t="s">
        <v>1660</v>
      </c>
      <c r="X536" s="3" t="s">
        <v>961</v>
      </c>
      <c r="Y536" s="3" t="s">
        <v>2051</v>
      </c>
      <c r="Z536" s="3" t="s">
        <v>2073</v>
      </c>
    </row>
    <row r="537" spans="1:26" ht="15" x14ac:dyDescent="0.3">
      <c r="A537" s="3">
        <v>82630</v>
      </c>
      <c r="B537" s="8">
        <v>30.700000760000002</v>
      </c>
      <c r="C537" s="3">
        <v>1</v>
      </c>
      <c r="D537" s="4">
        <v>44863.284085648149</v>
      </c>
      <c r="E537" s="4">
        <v>44863.284085648149</v>
      </c>
      <c r="F537" s="6">
        <f t="shared" si="56"/>
        <v>2022</v>
      </c>
      <c r="G537" s="4" t="str">
        <f t="shared" si="57"/>
        <v>Oct</v>
      </c>
      <c r="H537" s="4" t="str">
        <f t="shared" si="58"/>
        <v>Q4</v>
      </c>
      <c r="I537" s="6">
        <f t="shared" si="59"/>
        <v>0</v>
      </c>
      <c r="J537" s="3">
        <v>1</v>
      </c>
      <c r="K537" s="8">
        <v>30.700000760000002</v>
      </c>
      <c r="L537" s="8">
        <f t="shared" si="60"/>
        <v>30.700000760000002</v>
      </c>
      <c r="M537" s="8">
        <v>30.700000760000002</v>
      </c>
      <c r="N537" s="3" t="str">
        <f t="shared" ca="1" si="61"/>
        <v>CHURNED</v>
      </c>
      <c r="O537" s="14" t="str">
        <f t="shared" si="62"/>
        <v>Not Retained</v>
      </c>
      <c r="P537" s="3" t="s">
        <v>596</v>
      </c>
      <c r="Q537" s="3" t="s">
        <v>1544</v>
      </c>
      <c r="R537" s="3" t="s">
        <v>1746</v>
      </c>
      <c r="S537" s="3">
        <v>51</v>
      </c>
      <c r="T537" s="3" t="s">
        <v>11</v>
      </c>
      <c r="U537" s="3" t="s">
        <v>1747</v>
      </c>
      <c r="V537" s="3">
        <v>221399</v>
      </c>
      <c r="W537" s="3" t="s">
        <v>1660</v>
      </c>
      <c r="X537" s="3" t="s">
        <v>961</v>
      </c>
      <c r="Y537" s="3" t="s">
        <v>2049</v>
      </c>
      <c r="Z537" s="3" t="s">
        <v>2073</v>
      </c>
    </row>
    <row r="538" spans="1:26" ht="15" x14ac:dyDescent="0.3">
      <c r="A538" s="3">
        <v>82913</v>
      </c>
      <c r="B538" s="8">
        <v>44.990001679999999</v>
      </c>
      <c r="C538" s="3">
        <v>1</v>
      </c>
      <c r="D538" s="4">
        <v>45146.075289351851</v>
      </c>
      <c r="E538" s="4">
        <v>45146.075289351851</v>
      </c>
      <c r="F538" s="6">
        <f t="shared" si="56"/>
        <v>2023</v>
      </c>
      <c r="G538" s="4" t="str">
        <f t="shared" si="57"/>
        <v>Aug</v>
      </c>
      <c r="H538" s="4" t="str">
        <f t="shared" si="58"/>
        <v>Q3</v>
      </c>
      <c r="I538" s="6">
        <f t="shared" si="59"/>
        <v>0</v>
      </c>
      <c r="J538" s="3">
        <v>1</v>
      </c>
      <c r="K538" s="8">
        <v>44.990001679999999</v>
      </c>
      <c r="L538" s="8">
        <f t="shared" si="60"/>
        <v>44.990001679999999</v>
      </c>
      <c r="M538" s="8">
        <v>44.990001679999999</v>
      </c>
      <c r="N538" s="3" t="str">
        <f t="shared" ca="1" si="61"/>
        <v>CHURNED</v>
      </c>
      <c r="O538" s="14" t="str">
        <f t="shared" si="62"/>
        <v>Not Retained</v>
      </c>
      <c r="P538" s="3" t="s">
        <v>1549</v>
      </c>
      <c r="Q538" s="3" t="s">
        <v>202</v>
      </c>
      <c r="R538" s="3" t="s">
        <v>1748</v>
      </c>
      <c r="S538" s="3">
        <v>34</v>
      </c>
      <c r="T538" s="3" t="s">
        <v>19</v>
      </c>
      <c r="U538" s="3" t="s">
        <v>1749</v>
      </c>
      <c r="V538" s="3">
        <v>221399</v>
      </c>
      <c r="W538" s="3" t="s">
        <v>1660</v>
      </c>
      <c r="X538" s="3" t="s">
        <v>961</v>
      </c>
      <c r="Y538" s="3" t="s">
        <v>2051</v>
      </c>
      <c r="Z538" s="3" t="s">
        <v>2075</v>
      </c>
    </row>
    <row r="539" spans="1:26" ht="15" x14ac:dyDescent="0.3">
      <c r="A539" s="3">
        <v>83030</v>
      </c>
      <c r="B539" s="8">
        <v>64</v>
      </c>
      <c r="C539" s="3">
        <v>1</v>
      </c>
      <c r="D539" s="4">
        <v>45239.548368055555</v>
      </c>
      <c r="E539" s="4">
        <v>45239.548368055555</v>
      </c>
      <c r="F539" s="6">
        <f t="shared" si="56"/>
        <v>2023</v>
      </c>
      <c r="G539" s="4" t="str">
        <f t="shared" si="57"/>
        <v>Nov</v>
      </c>
      <c r="H539" s="4" t="str">
        <f t="shared" si="58"/>
        <v>Q4</v>
      </c>
      <c r="I539" s="6">
        <f t="shared" si="59"/>
        <v>0</v>
      </c>
      <c r="J539" s="3">
        <v>1</v>
      </c>
      <c r="K539" s="8">
        <v>64</v>
      </c>
      <c r="L539" s="8">
        <f t="shared" si="60"/>
        <v>64</v>
      </c>
      <c r="M539" s="8">
        <v>64</v>
      </c>
      <c r="N539" s="3" t="str">
        <f t="shared" ca="1" si="61"/>
        <v>CHURNED</v>
      </c>
      <c r="O539" s="14" t="str">
        <f t="shared" si="62"/>
        <v>Not Retained</v>
      </c>
      <c r="P539" s="3" t="s">
        <v>1250</v>
      </c>
      <c r="Q539" s="3" t="s">
        <v>617</v>
      </c>
      <c r="R539" s="3" t="s">
        <v>1750</v>
      </c>
      <c r="S539" s="3">
        <v>24</v>
      </c>
      <c r="T539" s="3" t="s">
        <v>19</v>
      </c>
      <c r="U539" s="3" t="s">
        <v>1751</v>
      </c>
      <c r="V539" s="3">
        <v>221399</v>
      </c>
      <c r="W539" s="3" t="s">
        <v>1660</v>
      </c>
      <c r="X539" s="3" t="s">
        <v>961</v>
      </c>
      <c r="Y539" s="3" t="s">
        <v>2050</v>
      </c>
      <c r="Z539" s="3" t="s">
        <v>2053</v>
      </c>
    </row>
    <row r="540" spans="1:26" ht="15" x14ac:dyDescent="0.3">
      <c r="A540" s="3">
        <v>83085</v>
      </c>
      <c r="B540" s="8">
        <v>62.689998629999998</v>
      </c>
      <c r="C540" s="3">
        <v>1</v>
      </c>
      <c r="D540" s="4">
        <v>44792.369016203702</v>
      </c>
      <c r="E540" s="4">
        <v>44792.369016203702</v>
      </c>
      <c r="F540" s="6">
        <f t="shared" si="56"/>
        <v>2022</v>
      </c>
      <c r="G540" s="4" t="str">
        <f t="shared" si="57"/>
        <v>Aug</v>
      </c>
      <c r="H540" s="4" t="str">
        <f t="shared" si="58"/>
        <v>Q3</v>
      </c>
      <c r="I540" s="6">
        <f t="shared" si="59"/>
        <v>0</v>
      </c>
      <c r="J540" s="3">
        <v>1</v>
      </c>
      <c r="K540" s="8">
        <v>62.689998629999998</v>
      </c>
      <c r="L540" s="8">
        <f t="shared" si="60"/>
        <v>62.689998629999998</v>
      </c>
      <c r="M540" s="8">
        <v>62.689998629999998</v>
      </c>
      <c r="N540" s="3" t="str">
        <f t="shared" ca="1" si="61"/>
        <v>CHURNED</v>
      </c>
      <c r="O540" s="14" t="str">
        <f t="shared" si="62"/>
        <v>Not Retained</v>
      </c>
      <c r="P540" s="3" t="s">
        <v>223</v>
      </c>
      <c r="Q540" s="3" t="s">
        <v>1031</v>
      </c>
      <c r="R540" s="3" t="s">
        <v>1752</v>
      </c>
      <c r="S540" s="3">
        <v>34</v>
      </c>
      <c r="T540" s="3" t="s">
        <v>11</v>
      </c>
      <c r="U540" s="3" t="s">
        <v>1753</v>
      </c>
      <c r="V540" s="3">
        <v>221399</v>
      </c>
      <c r="W540" s="3" t="s">
        <v>1660</v>
      </c>
      <c r="X540" s="3" t="s">
        <v>961</v>
      </c>
      <c r="Y540" s="3" t="s">
        <v>2051</v>
      </c>
      <c r="Z540" s="3" t="s">
        <v>2056</v>
      </c>
    </row>
    <row r="541" spans="1:26" ht="15" x14ac:dyDescent="0.3">
      <c r="A541" s="3">
        <v>83174</v>
      </c>
      <c r="B541" s="8">
        <v>38.880001069999999</v>
      </c>
      <c r="C541" s="3">
        <v>1</v>
      </c>
      <c r="D541" s="4">
        <v>45158.099062499998</v>
      </c>
      <c r="E541" s="4">
        <v>45158.099062499998</v>
      </c>
      <c r="F541" s="6">
        <f t="shared" si="56"/>
        <v>2023</v>
      </c>
      <c r="G541" s="4" t="str">
        <f t="shared" si="57"/>
        <v>Aug</v>
      </c>
      <c r="H541" s="4" t="str">
        <f t="shared" si="58"/>
        <v>Q3</v>
      </c>
      <c r="I541" s="6">
        <f t="shared" si="59"/>
        <v>0</v>
      </c>
      <c r="J541" s="3">
        <v>1</v>
      </c>
      <c r="K541" s="8">
        <v>38.880001069999999</v>
      </c>
      <c r="L541" s="8">
        <f t="shared" si="60"/>
        <v>38.880001069999999</v>
      </c>
      <c r="M541" s="8">
        <v>38.880001069999999</v>
      </c>
      <c r="N541" s="3" t="str">
        <f t="shared" ca="1" si="61"/>
        <v>CHURNED</v>
      </c>
      <c r="O541" s="14" t="str">
        <f t="shared" si="62"/>
        <v>Not Retained</v>
      </c>
      <c r="P541" s="3" t="s">
        <v>302</v>
      </c>
      <c r="Q541" s="3" t="s">
        <v>1645</v>
      </c>
      <c r="R541" s="3" t="s">
        <v>1754</v>
      </c>
      <c r="S541" s="3">
        <v>12</v>
      </c>
      <c r="T541" s="3" t="s">
        <v>11</v>
      </c>
      <c r="U541" s="3" t="s">
        <v>1755</v>
      </c>
      <c r="V541" s="3">
        <v>221399</v>
      </c>
      <c r="W541" s="3" t="s">
        <v>1660</v>
      </c>
      <c r="X541" s="3" t="s">
        <v>961</v>
      </c>
      <c r="Y541" s="3" t="s">
        <v>2049</v>
      </c>
      <c r="Z541" s="3" t="s">
        <v>2074</v>
      </c>
    </row>
    <row r="542" spans="1:26" ht="15" x14ac:dyDescent="0.3">
      <c r="A542" s="3">
        <v>83362</v>
      </c>
      <c r="B542" s="8">
        <v>33.979999540000001</v>
      </c>
      <c r="C542" s="3">
        <v>1</v>
      </c>
      <c r="D542" s="4">
        <v>44854.903310185182</v>
      </c>
      <c r="E542" s="4">
        <v>44854.903310185182</v>
      </c>
      <c r="F542" s="6">
        <f t="shared" si="56"/>
        <v>2022</v>
      </c>
      <c r="G542" s="4" t="str">
        <f t="shared" si="57"/>
        <v>Oct</v>
      </c>
      <c r="H542" s="4" t="str">
        <f t="shared" si="58"/>
        <v>Q4</v>
      </c>
      <c r="I542" s="6">
        <f t="shared" si="59"/>
        <v>0</v>
      </c>
      <c r="J542" s="3">
        <v>1</v>
      </c>
      <c r="K542" s="8">
        <v>33.979999540000001</v>
      </c>
      <c r="L542" s="8">
        <f t="shared" si="60"/>
        <v>33.979999540000001</v>
      </c>
      <c r="M542" s="8">
        <v>33.979999540000001</v>
      </c>
      <c r="N542" s="3" t="str">
        <f t="shared" ca="1" si="61"/>
        <v>CHURNED</v>
      </c>
      <c r="O542" s="14" t="str">
        <f t="shared" si="62"/>
        <v>Not Retained</v>
      </c>
      <c r="P542" s="3" t="s">
        <v>1756</v>
      </c>
      <c r="Q542" s="3" t="s">
        <v>1757</v>
      </c>
      <c r="R542" s="3" t="s">
        <v>1758</v>
      </c>
      <c r="S542" s="3">
        <v>53</v>
      </c>
      <c r="T542" s="3" t="s">
        <v>19</v>
      </c>
      <c r="U542" s="3" t="s">
        <v>1759</v>
      </c>
      <c r="V542" s="3">
        <v>221399</v>
      </c>
      <c r="W542" s="3" t="s">
        <v>1660</v>
      </c>
      <c r="X542" s="3" t="s">
        <v>961</v>
      </c>
      <c r="Y542" s="3" t="s">
        <v>2049</v>
      </c>
      <c r="Z542" s="3" t="s">
        <v>2065</v>
      </c>
    </row>
    <row r="543" spans="1:26" ht="15" x14ac:dyDescent="0.3">
      <c r="A543" s="3">
        <v>83443</v>
      </c>
      <c r="B543" s="8">
        <v>46.799999239999998</v>
      </c>
      <c r="C543" s="3">
        <v>1</v>
      </c>
      <c r="D543" s="4">
        <v>44906.23128472222</v>
      </c>
      <c r="E543" s="4">
        <v>44906.23128472222</v>
      </c>
      <c r="F543" s="6">
        <f t="shared" si="56"/>
        <v>2022</v>
      </c>
      <c r="G543" s="4" t="str">
        <f t="shared" si="57"/>
        <v>Dec</v>
      </c>
      <c r="H543" s="4" t="str">
        <f t="shared" si="58"/>
        <v>Q4</v>
      </c>
      <c r="I543" s="6">
        <f t="shared" si="59"/>
        <v>0</v>
      </c>
      <c r="J543" s="3">
        <v>1</v>
      </c>
      <c r="K543" s="8">
        <v>46.799999239999998</v>
      </c>
      <c r="L543" s="8">
        <f t="shared" si="60"/>
        <v>46.799999239999998</v>
      </c>
      <c r="M543" s="8">
        <v>46.799999239999998</v>
      </c>
      <c r="N543" s="3" t="str">
        <f t="shared" ca="1" si="61"/>
        <v>CHURNED</v>
      </c>
      <c r="O543" s="14" t="str">
        <f t="shared" si="62"/>
        <v>Not Retained</v>
      </c>
      <c r="P543" s="3" t="s">
        <v>381</v>
      </c>
      <c r="Q543" s="3" t="s">
        <v>1760</v>
      </c>
      <c r="R543" s="3" t="s">
        <v>1761</v>
      </c>
      <c r="S543" s="3">
        <v>31</v>
      </c>
      <c r="T543" s="3" t="s">
        <v>11</v>
      </c>
      <c r="U543" s="3" t="s">
        <v>1762</v>
      </c>
      <c r="V543" s="3">
        <v>221399</v>
      </c>
      <c r="W543" s="3" t="s">
        <v>1660</v>
      </c>
      <c r="X543" s="3" t="s">
        <v>961</v>
      </c>
      <c r="Y543" s="3" t="s">
        <v>2048</v>
      </c>
      <c r="Z543" s="3" t="s">
        <v>2066</v>
      </c>
    </row>
    <row r="544" spans="1:26" ht="15" x14ac:dyDescent="0.3">
      <c r="A544" s="3">
        <v>83533</v>
      </c>
      <c r="B544" s="8">
        <v>180</v>
      </c>
      <c r="C544" s="3">
        <v>1</v>
      </c>
      <c r="D544" s="4">
        <v>45287.701064814813</v>
      </c>
      <c r="E544" s="4">
        <v>45287.701064814813</v>
      </c>
      <c r="F544" s="6">
        <f t="shared" si="56"/>
        <v>2023</v>
      </c>
      <c r="G544" s="4" t="str">
        <f t="shared" si="57"/>
        <v>Dec</v>
      </c>
      <c r="H544" s="4" t="str">
        <f t="shared" si="58"/>
        <v>Q4</v>
      </c>
      <c r="I544" s="6">
        <f t="shared" si="59"/>
        <v>0</v>
      </c>
      <c r="J544" s="3">
        <v>1</v>
      </c>
      <c r="K544" s="8">
        <v>180</v>
      </c>
      <c r="L544" s="8">
        <f t="shared" si="60"/>
        <v>180</v>
      </c>
      <c r="M544" s="8">
        <v>180</v>
      </c>
      <c r="N544" s="3" t="str">
        <f t="shared" ca="1" si="61"/>
        <v>CHURNED</v>
      </c>
      <c r="O544" s="14" t="str">
        <f t="shared" si="62"/>
        <v>Not Retained</v>
      </c>
      <c r="P544" s="3" t="s">
        <v>458</v>
      </c>
      <c r="Q544" s="3" t="s">
        <v>1763</v>
      </c>
      <c r="R544" s="3" t="s">
        <v>1764</v>
      </c>
      <c r="S544" s="3">
        <v>43</v>
      </c>
      <c r="T544" s="3" t="s">
        <v>11</v>
      </c>
      <c r="U544" s="3" t="s">
        <v>1765</v>
      </c>
      <c r="V544" s="3">
        <v>221399</v>
      </c>
      <c r="W544" s="3" t="s">
        <v>1660</v>
      </c>
      <c r="X544" s="3" t="s">
        <v>961</v>
      </c>
      <c r="Y544" s="3" t="s">
        <v>2050</v>
      </c>
      <c r="Z544" s="3" t="s">
        <v>2066</v>
      </c>
    </row>
    <row r="545" spans="1:26" ht="15" x14ac:dyDescent="0.3">
      <c r="A545" s="3">
        <v>83627</v>
      </c>
      <c r="B545" s="8">
        <v>31.920000080000001</v>
      </c>
      <c r="C545" s="3">
        <v>1</v>
      </c>
      <c r="D545" s="4">
        <v>45637.461643518516</v>
      </c>
      <c r="E545" s="4">
        <v>45637.461643518516</v>
      </c>
      <c r="F545" s="6">
        <f t="shared" si="56"/>
        <v>2024</v>
      </c>
      <c r="G545" s="4" t="str">
        <f t="shared" si="57"/>
        <v>Dec</v>
      </c>
      <c r="H545" s="4" t="str">
        <f t="shared" si="58"/>
        <v>Q4</v>
      </c>
      <c r="I545" s="6">
        <f t="shared" si="59"/>
        <v>0</v>
      </c>
      <c r="J545" s="3">
        <v>1</v>
      </c>
      <c r="K545" s="8">
        <v>31.920000080000001</v>
      </c>
      <c r="L545" s="8">
        <f t="shared" si="60"/>
        <v>31.920000080000001</v>
      </c>
      <c r="M545" s="8">
        <v>31.920000080000001</v>
      </c>
      <c r="N545" s="3" t="str">
        <f t="shared" ca="1" si="61"/>
        <v>ACTIVE</v>
      </c>
      <c r="O545" s="14" t="str">
        <f t="shared" si="62"/>
        <v>Not Retained</v>
      </c>
      <c r="P545" s="3" t="s">
        <v>302</v>
      </c>
      <c r="Q545" s="3" t="s">
        <v>1766</v>
      </c>
      <c r="R545" s="3" t="s">
        <v>1767</v>
      </c>
      <c r="S545" s="3">
        <v>30</v>
      </c>
      <c r="T545" s="3" t="s">
        <v>11</v>
      </c>
      <c r="U545" s="3" t="s">
        <v>1768</v>
      </c>
      <c r="V545" s="3">
        <v>221399</v>
      </c>
      <c r="W545" s="3" t="s">
        <v>1660</v>
      </c>
      <c r="X545" s="3" t="s">
        <v>961</v>
      </c>
      <c r="Y545" s="3" t="s">
        <v>2049</v>
      </c>
      <c r="Z545" s="3" t="s">
        <v>2066</v>
      </c>
    </row>
    <row r="546" spans="1:26" ht="15" x14ac:dyDescent="0.3">
      <c r="A546" s="3">
        <v>83737</v>
      </c>
      <c r="B546" s="8">
        <v>180</v>
      </c>
      <c r="C546" s="3">
        <v>1</v>
      </c>
      <c r="D546" s="4">
        <v>44719.305520833332</v>
      </c>
      <c r="E546" s="4">
        <v>44719.305520833332</v>
      </c>
      <c r="F546" s="6">
        <f t="shared" si="56"/>
        <v>2022</v>
      </c>
      <c r="G546" s="4" t="str">
        <f t="shared" si="57"/>
        <v>Jun</v>
      </c>
      <c r="H546" s="4" t="str">
        <f t="shared" si="58"/>
        <v>Q2</v>
      </c>
      <c r="I546" s="6">
        <f t="shared" si="59"/>
        <v>0</v>
      </c>
      <c r="J546" s="3">
        <v>1</v>
      </c>
      <c r="K546" s="8">
        <v>180</v>
      </c>
      <c r="L546" s="8">
        <f t="shared" si="60"/>
        <v>180</v>
      </c>
      <c r="M546" s="8">
        <v>180</v>
      </c>
      <c r="N546" s="3" t="str">
        <f t="shared" ca="1" si="61"/>
        <v>CHURNED</v>
      </c>
      <c r="O546" s="14" t="str">
        <f t="shared" si="62"/>
        <v>Not Retained</v>
      </c>
      <c r="P546" s="3" t="s">
        <v>223</v>
      </c>
      <c r="Q546" s="3" t="s">
        <v>100</v>
      </c>
      <c r="R546" s="3" t="s">
        <v>1769</v>
      </c>
      <c r="S546" s="3">
        <v>26</v>
      </c>
      <c r="T546" s="3" t="s">
        <v>11</v>
      </c>
      <c r="U546" s="3" t="s">
        <v>1770</v>
      </c>
      <c r="V546" s="3">
        <v>221399</v>
      </c>
      <c r="W546" s="3" t="s">
        <v>1660</v>
      </c>
      <c r="X546" s="3" t="s">
        <v>961</v>
      </c>
      <c r="Y546" s="3" t="s">
        <v>2051</v>
      </c>
      <c r="Z546" s="3" t="s">
        <v>2061</v>
      </c>
    </row>
    <row r="547" spans="1:26" ht="15" x14ac:dyDescent="0.3">
      <c r="A547" s="3">
        <v>83758</v>
      </c>
      <c r="B547" s="8">
        <v>81.269996640000002</v>
      </c>
      <c r="C547" s="3">
        <v>1</v>
      </c>
      <c r="D547" s="4">
        <v>45128.256539351853</v>
      </c>
      <c r="E547" s="4">
        <v>45128.256539351853</v>
      </c>
      <c r="F547" s="6">
        <f t="shared" si="56"/>
        <v>2023</v>
      </c>
      <c r="G547" s="4" t="str">
        <f t="shared" si="57"/>
        <v>Jul</v>
      </c>
      <c r="H547" s="4" t="str">
        <f t="shared" si="58"/>
        <v>Q3</v>
      </c>
      <c r="I547" s="6">
        <f t="shared" si="59"/>
        <v>0</v>
      </c>
      <c r="J547" s="3">
        <v>1</v>
      </c>
      <c r="K547" s="8">
        <v>81.269996640000002</v>
      </c>
      <c r="L547" s="8">
        <f t="shared" si="60"/>
        <v>81.269996640000002</v>
      </c>
      <c r="M547" s="8">
        <v>81.269996640000002</v>
      </c>
      <c r="N547" s="3" t="str">
        <f t="shared" ca="1" si="61"/>
        <v>CHURNED</v>
      </c>
      <c r="O547" s="14" t="str">
        <f t="shared" si="62"/>
        <v>Not Retained</v>
      </c>
      <c r="P547" s="3" t="s">
        <v>193</v>
      </c>
      <c r="Q547" s="3" t="s">
        <v>1771</v>
      </c>
      <c r="R547" s="3" t="s">
        <v>1772</v>
      </c>
      <c r="S547" s="3">
        <v>66</v>
      </c>
      <c r="T547" s="3" t="s">
        <v>11</v>
      </c>
      <c r="U547" s="3" t="s">
        <v>1773</v>
      </c>
      <c r="V547" s="3">
        <v>221399</v>
      </c>
      <c r="W547" s="3" t="s">
        <v>1660</v>
      </c>
      <c r="X547" s="3" t="s">
        <v>961</v>
      </c>
      <c r="Y547" s="3" t="s">
        <v>2051</v>
      </c>
      <c r="Z547" s="3" t="s">
        <v>2056</v>
      </c>
    </row>
    <row r="548" spans="1:26" ht="15" x14ac:dyDescent="0.3">
      <c r="A548" s="3">
        <v>84010</v>
      </c>
      <c r="B548" s="8">
        <v>35</v>
      </c>
      <c r="C548" s="3">
        <v>2</v>
      </c>
      <c r="D548" s="4">
        <v>44909.33929398148</v>
      </c>
      <c r="E548" s="4">
        <v>45006.140023148146</v>
      </c>
      <c r="F548" s="6">
        <f t="shared" si="56"/>
        <v>2023</v>
      </c>
      <c r="G548" s="4" t="str">
        <f t="shared" si="57"/>
        <v>Mar</v>
      </c>
      <c r="H548" s="4" t="str">
        <f t="shared" si="58"/>
        <v>Q1</v>
      </c>
      <c r="I548" s="6">
        <f t="shared" si="59"/>
        <v>98</v>
      </c>
      <c r="J548" s="3">
        <v>2</v>
      </c>
      <c r="K548" s="8">
        <v>35</v>
      </c>
      <c r="L548" s="8">
        <f t="shared" si="60"/>
        <v>17.5</v>
      </c>
      <c r="M548" s="8">
        <v>35</v>
      </c>
      <c r="N548" s="3" t="str">
        <f t="shared" ca="1" si="61"/>
        <v>CHURNED</v>
      </c>
      <c r="O548" s="14" t="str">
        <f t="shared" si="62"/>
        <v>Retained</v>
      </c>
      <c r="P548" s="3" t="s">
        <v>127</v>
      </c>
      <c r="Q548" s="3" t="s">
        <v>1098</v>
      </c>
      <c r="R548" s="3" t="s">
        <v>1774</v>
      </c>
      <c r="S548" s="3">
        <v>17</v>
      </c>
      <c r="T548" s="3" t="s">
        <v>11</v>
      </c>
      <c r="U548" s="3" t="s">
        <v>1775</v>
      </c>
      <c r="V548" s="3">
        <v>223865</v>
      </c>
      <c r="W548" s="3" t="s">
        <v>1660</v>
      </c>
      <c r="X548" s="3" t="s">
        <v>961</v>
      </c>
      <c r="Y548" s="3" t="s">
        <v>2051</v>
      </c>
      <c r="Z548" s="3" t="s">
        <v>2056</v>
      </c>
    </row>
    <row r="549" spans="1:26" ht="15" x14ac:dyDescent="0.3">
      <c r="A549" s="3">
        <v>84082</v>
      </c>
      <c r="B549" s="8">
        <v>87.949996949999999</v>
      </c>
      <c r="C549" s="3">
        <v>1</v>
      </c>
      <c r="D549" s="4">
        <v>44978.385914351849</v>
      </c>
      <c r="E549" s="4">
        <v>44978.385914351849</v>
      </c>
      <c r="F549" s="6">
        <f t="shared" si="56"/>
        <v>2023</v>
      </c>
      <c r="G549" s="4" t="str">
        <f t="shared" si="57"/>
        <v>Feb</v>
      </c>
      <c r="H549" s="4" t="str">
        <f t="shared" si="58"/>
        <v>Q1</v>
      </c>
      <c r="I549" s="6">
        <f t="shared" si="59"/>
        <v>0</v>
      </c>
      <c r="J549" s="3">
        <v>1</v>
      </c>
      <c r="K549" s="8">
        <v>87.949996949999999</v>
      </c>
      <c r="L549" s="8">
        <f t="shared" si="60"/>
        <v>87.949996949999999</v>
      </c>
      <c r="M549" s="8">
        <v>87.949996949999999</v>
      </c>
      <c r="N549" s="3" t="str">
        <f t="shared" ca="1" si="61"/>
        <v>CHURNED</v>
      </c>
      <c r="O549" s="14" t="str">
        <f t="shared" si="62"/>
        <v>Not Retained</v>
      </c>
      <c r="P549" s="3" t="s">
        <v>258</v>
      </c>
      <c r="Q549" s="3" t="s">
        <v>800</v>
      </c>
      <c r="R549" s="3" t="s">
        <v>1776</v>
      </c>
      <c r="S549" s="3">
        <v>64</v>
      </c>
      <c r="T549" s="3" t="s">
        <v>19</v>
      </c>
      <c r="U549" s="3" t="s">
        <v>1777</v>
      </c>
      <c r="V549" s="3">
        <v>223865</v>
      </c>
      <c r="W549" s="3" t="s">
        <v>1660</v>
      </c>
      <c r="X549" s="3" t="s">
        <v>961</v>
      </c>
      <c r="Y549" s="3" t="s">
        <v>2052</v>
      </c>
      <c r="Z549" s="3" t="s">
        <v>2059</v>
      </c>
    </row>
    <row r="550" spans="1:26" ht="15" x14ac:dyDescent="0.3">
      <c r="A550" s="3">
        <v>84619</v>
      </c>
      <c r="B550" s="8">
        <v>12.989999770000001</v>
      </c>
      <c r="C550" s="3">
        <v>1</v>
      </c>
      <c r="D550" s="4">
        <v>44512.383333333331</v>
      </c>
      <c r="E550" s="4">
        <v>44512.383333333331</v>
      </c>
      <c r="F550" s="6">
        <f t="shared" si="56"/>
        <v>2021</v>
      </c>
      <c r="G550" s="4" t="str">
        <f t="shared" si="57"/>
        <v>Nov</v>
      </c>
      <c r="H550" s="4" t="str">
        <f t="shared" si="58"/>
        <v>Q4</v>
      </c>
      <c r="I550" s="6">
        <f t="shared" si="59"/>
        <v>0</v>
      </c>
      <c r="J550" s="3">
        <v>1</v>
      </c>
      <c r="K550" s="8">
        <v>12.989999770000001</v>
      </c>
      <c r="L550" s="8">
        <f t="shared" si="60"/>
        <v>12.989999770000001</v>
      </c>
      <c r="M550" s="8">
        <v>12.989999770000001</v>
      </c>
      <c r="N550" s="3" t="str">
        <f t="shared" ca="1" si="61"/>
        <v>CHURNED</v>
      </c>
      <c r="O550" s="14" t="str">
        <f t="shared" si="62"/>
        <v>Not Retained</v>
      </c>
      <c r="P550" s="3" t="s">
        <v>1426</v>
      </c>
      <c r="Q550" s="3" t="s">
        <v>1778</v>
      </c>
      <c r="R550" s="3" t="s">
        <v>1779</v>
      </c>
      <c r="S550" s="3">
        <v>13</v>
      </c>
      <c r="T550" s="3" t="s">
        <v>11</v>
      </c>
      <c r="U550" s="3" t="s">
        <v>1780</v>
      </c>
      <c r="V550" s="3">
        <v>52246</v>
      </c>
      <c r="W550" s="3" t="s">
        <v>1781</v>
      </c>
      <c r="X550" s="3" t="s">
        <v>15</v>
      </c>
      <c r="Y550" s="3" t="s">
        <v>2048</v>
      </c>
      <c r="Z550" s="3" t="s">
        <v>2059</v>
      </c>
    </row>
    <row r="551" spans="1:26" ht="15" x14ac:dyDescent="0.3">
      <c r="A551" s="3">
        <v>84683</v>
      </c>
      <c r="B551" s="8">
        <v>240</v>
      </c>
      <c r="C551" s="3">
        <v>1</v>
      </c>
      <c r="D551" s="4">
        <v>45059.629629629628</v>
      </c>
      <c r="E551" s="4">
        <v>45059.629629629628</v>
      </c>
      <c r="F551" s="6">
        <f t="shared" si="56"/>
        <v>2023</v>
      </c>
      <c r="G551" s="4" t="str">
        <f t="shared" si="57"/>
        <v>May</v>
      </c>
      <c r="H551" s="4" t="str">
        <f t="shared" si="58"/>
        <v>Q2</v>
      </c>
      <c r="I551" s="6">
        <f t="shared" si="59"/>
        <v>0</v>
      </c>
      <c r="J551" s="3">
        <v>1</v>
      </c>
      <c r="K551" s="8">
        <v>240</v>
      </c>
      <c r="L551" s="8">
        <f t="shared" si="60"/>
        <v>240</v>
      </c>
      <c r="M551" s="8">
        <v>240</v>
      </c>
      <c r="N551" s="3" t="str">
        <f t="shared" ca="1" si="61"/>
        <v>CHURNED</v>
      </c>
      <c r="O551" s="14" t="str">
        <f t="shared" si="62"/>
        <v>Not Retained</v>
      </c>
      <c r="P551" s="3" t="s">
        <v>95</v>
      </c>
      <c r="Q551" s="3" t="s">
        <v>108</v>
      </c>
      <c r="R551" s="3" t="s">
        <v>1782</v>
      </c>
      <c r="S551" s="3">
        <v>67</v>
      </c>
      <c r="T551" s="3" t="s">
        <v>11</v>
      </c>
      <c r="U551" s="3" t="s">
        <v>1783</v>
      </c>
      <c r="V551" s="3">
        <v>52246</v>
      </c>
      <c r="W551" s="3" t="s">
        <v>1781</v>
      </c>
      <c r="X551" s="3" t="s">
        <v>15</v>
      </c>
      <c r="Y551" s="3" t="s">
        <v>2051</v>
      </c>
      <c r="Z551" s="3" t="s">
        <v>2059</v>
      </c>
    </row>
    <row r="552" spans="1:26" ht="15" x14ac:dyDescent="0.3">
      <c r="A552" s="3">
        <v>84697</v>
      </c>
      <c r="B552" s="8">
        <v>92</v>
      </c>
      <c r="C552" s="3">
        <v>1</v>
      </c>
      <c r="D552" s="4">
        <v>44237.54891203704</v>
      </c>
      <c r="E552" s="4">
        <v>44237.54891203704</v>
      </c>
      <c r="F552" s="6">
        <f t="shared" si="56"/>
        <v>2021</v>
      </c>
      <c r="G552" s="4" t="str">
        <f t="shared" si="57"/>
        <v>Feb</v>
      </c>
      <c r="H552" s="4" t="str">
        <f t="shared" si="58"/>
        <v>Q1</v>
      </c>
      <c r="I552" s="6">
        <f t="shared" si="59"/>
        <v>0</v>
      </c>
      <c r="J552" s="3">
        <v>1</v>
      </c>
      <c r="K552" s="8">
        <v>92</v>
      </c>
      <c r="L552" s="8">
        <f t="shared" si="60"/>
        <v>92</v>
      </c>
      <c r="M552" s="8">
        <v>92</v>
      </c>
      <c r="N552" s="3" t="str">
        <f t="shared" ca="1" si="61"/>
        <v>CHURNED</v>
      </c>
      <c r="O552" s="14" t="str">
        <f t="shared" si="62"/>
        <v>Not Retained</v>
      </c>
      <c r="P552" s="3" t="s">
        <v>302</v>
      </c>
      <c r="Q552" s="3" t="s">
        <v>672</v>
      </c>
      <c r="R552" s="3" t="s">
        <v>1784</v>
      </c>
      <c r="S552" s="3">
        <v>34</v>
      </c>
      <c r="T552" s="3" t="s">
        <v>11</v>
      </c>
      <c r="U552" s="3" t="s">
        <v>1785</v>
      </c>
      <c r="V552" s="3">
        <v>52402</v>
      </c>
      <c r="W552" s="3" t="s">
        <v>1781</v>
      </c>
      <c r="X552" s="3" t="s">
        <v>15</v>
      </c>
      <c r="Y552" s="3" t="s">
        <v>2049</v>
      </c>
      <c r="Z552" s="3" t="s">
        <v>2059</v>
      </c>
    </row>
    <row r="553" spans="1:26" ht="15" x14ac:dyDescent="0.3">
      <c r="A553" s="3">
        <v>84739</v>
      </c>
      <c r="B553" s="8">
        <v>69.989997860000003</v>
      </c>
      <c r="C553" s="3">
        <v>1</v>
      </c>
      <c r="D553" s="4">
        <v>45075.092268518521</v>
      </c>
      <c r="E553" s="4">
        <v>45075.092268518521</v>
      </c>
      <c r="F553" s="6">
        <f t="shared" si="56"/>
        <v>2023</v>
      </c>
      <c r="G553" s="4" t="str">
        <f t="shared" si="57"/>
        <v>May</v>
      </c>
      <c r="H553" s="4" t="str">
        <f t="shared" si="58"/>
        <v>Q2</v>
      </c>
      <c r="I553" s="6">
        <f t="shared" si="59"/>
        <v>0</v>
      </c>
      <c r="J553" s="3">
        <v>1</v>
      </c>
      <c r="K553" s="8">
        <v>69.989997860000003</v>
      </c>
      <c r="L553" s="8">
        <f t="shared" si="60"/>
        <v>69.989997860000003</v>
      </c>
      <c r="M553" s="8">
        <v>69.989997860000003</v>
      </c>
      <c r="N553" s="3" t="str">
        <f t="shared" ca="1" si="61"/>
        <v>CHURNED</v>
      </c>
      <c r="O553" s="14" t="str">
        <f t="shared" si="62"/>
        <v>Not Retained</v>
      </c>
      <c r="P553" s="3" t="s">
        <v>302</v>
      </c>
      <c r="Q553" s="3" t="s">
        <v>734</v>
      </c>
      <c r="R553" s="3" t="s">
        <v>1457</v>
      </c>
      <c r="S553" s="3">
        <v>47</v>
      </c>
      <c r="T553" s="3" t="s">
        <v>11</v>
      </c>
      <c r="U553" s="3" t="s">
        <v>1786</v>
      </c>
      <c r="V553" s="3">
        <v>52402</v>
      </c>
      <c r="W553" s="3" t="s">
        <v>1781</v>
      </c>
      <c r="X553" s="3" t="s">
        <v>15</v>
      </c>
      <c r="Y553" s="3" t="s">
        <v>2050</v>
      </c>
      <c r="Z553" s="3" t="s">
        <v>2059</v>
      </c>
    </row>
    <row r="554" spans="1:26" ht="15" x14ac:dyDescent="0.3">
      <c r="A554" s="3">
        <v>84772</v>
      </c>
      <c r="B554" s="8">
        <v>158</v>
      </c>
      <c r="C554" s="3">
        <v>1</v>
      </c>
      <c r="D554" s="4">
        <v>44630.604479166665</v>
      </c>
      <c r="E554" s="4">
        <v>44630.604479166665</v>
      </c>
      <c r="F554" s="6">
        <f t="shared" si="56"/>
        <v>2022</v>
      </c>
      <c r="G554" s="4" t="str">
        <f t="shared" si="57"/>
        <v>Mar</v>
      </c>
      <c r="H554" s="4" t="str">
        <f t="shared" si="58"/>
        <v>Q1</v>
      </c>
      <c r="I554" s="6">
        <f t="shared" si="59"/>
        <v>0</v>
      </c>
      <c r="J554" s="3">
        <v>1</v>
      </c>
      <c r="K554" s="8">
        <v>158</v>
      </c>
      <c r="L554" s="8">
        <f t="shared" si="60"/>
        <v>158</v>
      </c>
      <c r="M554" s="8">
        <v>158</v>
      </c>
      <c r="N554" s="3" t="str">
        <f t="shared" ca="1" si="61"/>
        <v>CHURNED</v>
      </c>
      <c r="O554" s="14" t="str">
        <f t="shared" si="62"/>
        <v>Not Retained</v>
      </c>
      <c r="P554" s="3" t="s">
        <v>1619</v>
      </c>
      <c r="Q554" s="3" t="s">
        <v>1787</v>
      </c>
      <c r="R554" s="3" t="s">
        <v>1788</v>
      </c>
      <c r="S554" s="3">
        <v>40</v>
      </c>
      <c r="T554" s="3" t="s">
        <v>11</v>
      </c>
      <c r="U554" s="3" t="s">
        <v>1789</v>
      </c>
      <c r="V554" s="3">
        <v>52402</v>
      </c>
      <c r="W554" s="3" t="s">
        <v>1781</v>
      </c>
      <c r="X554" s="3" t="s">
        <v>15</v>
      </c>
      <c r="Y554" s="3" t="s">
        <v>2048</v>
      </c>
      <c r="Z554" s="3" t="s">
        <v>2059</v>
      </c>
    </row>
    <row r="555" spans="1:26" ht="15" x14ac:dyDescent="0.3">
      <c r="A555" s="3">
        <v>84934</v>
      </c>
      <c r="B555" s="8">
        <v>6.9899997709999999</v>
      </c>
      <c r="C555" s="3">
        <v>1</v>
      </c>
      <c r="D555" s="4">
        <v>45063.147824074076</v>
      </c>
      <c r="E555" s="4">
        <v>45063.147824074076</v>
      </c>
      <c r="F555" s="6">
        <f t="shared" si="56"/>
        <v>2023</v>
      </c>
      <c r="G555" s="4" t="str">
        <f t="shared" si="57"/>
        <v>May</v>
      </c>
      <c r="H555" s="4" t="str">
        <f t="shared" si="58"/>
        <v>Q2</v>
      </c>
      <c r="I555" s="6">
        <f t="shared" si="59"/>
        <v>0</v>
      </c>
      <c r="J555" s="3">
        <v>1</v>
      </c>
      <c r="K555" s="8">
        <v>6.9899997709999999</v>
      </c>
      <c r="L555" s="8">
        <f t="shared" si="60"/>
        <v>6.9899997709999999</v>
      </c>
      <c r="M555" s="8">
        <v>6.9899997709999999</v>
      </c>
      <c r="N555" s="3" t="str">
        <f t="shared" ca="1" si="61"/>
        <v>CHURNED</v>
      </c>
      <c r="O555" s="14" t="str">
        <f t="shared" si="62"/>
        <v>Not Retained</v>
      </c>
      <c r="P555" s="3" t="s">
        <v>408</v>
      </c>
      <c r="Q555" s="3" t="s">
        <v>1790</v>
      </c>
      <c r="R555" s="3" t="s">
        <v>1791</v>
      </c>
      <c r="S555" s="3">
        <v>62</v>
      </c>
      <c r="T555" s="3" t="s">
        <v>19</v>
      </c>
      <c r="U555" s="3" t="s">
        <v>1792</v>
      </c>
      <c r="V555" s="3">
        <v>52402</v>
      </c>
      <c r="W555" s="3" t="s">
        <v>1781</v>
      </c>
      <c r="X555" s="3" t="s">
        <v>15</v>
      </c>
      <c r="Y555" s="3" t="s">
        <v>2049</v>
      </c>
      <c r="Z555" s="3" t="s">
        <v>2059</v>
      </c>
    </row>
    <row r="556" spans="1:26" ht="15" x14ac:dyDescent="0.3">
      <c r="A556" s="3">
        <v>84943</v>
      </c>
      <c r="B556" s="8">
        <v>9.9499998089999995</v>
      </c>
      <c r="C556" s="3">
        <v>1</v>
      </c>
      <c r="D556" s="4">
        <v>45306.506840277776</v>
      </c>
      <c r="E556" s="4">
        <v>45306.506840277776</v>
      </c>
      <c r="F556" s="6">
        <f t="shared" si="56"/>
        <v>2024</v>
      </c>
      <c r="G556" s="4" t="str">
        <f t="shared" si="57"/>
        <v>Jan</v>
      </c>
      <c r="H556" s="4" t="str">
        <f t="shared" si="58"/>
        <v>Q1</v>
      </c>
      <c r="I556" s="6">
        <f t="shared" si="59"/>
        <v>0</v>
      </c>
      <c r="J556" s="3">
        <v>1</v>
      </c>
      <c r="K556" s="8">
        <v>9.9499998089999995</v>
      </c>
      <c r="L556" s="8">
        <f t="shared" si="60"/>
        <v>9.9499998089999995</v>
      </c>
      <c r="M556" s="8">
        <v>9.9499998089999995</v>
      </c>
      <c r="N556" s="3" t="str">
        <f t="shared" ca="1" si="61"/>
        <v>CHURNED</v>
      </c>
      <c r="O556" s="14" t="str">
        <f t="shared" si="62"/>
        <v>Not Retained</v>
      </c>
      <c r="P556" s="3" t="s">
        <v>444</v>
      </c>
      <c r="Q556" s="3" t="s">
        <v>1702</v>
      </c>
      <c r="R556" s="3" t="s">
        <v>1793</v>
      </c>
      <c r="S556" s="3">
        <v>30</v>
      </c>
      <c r="T556" s="3" t="s">
        <v>11</v>
      </c>
      <c r="U556" s="3" t="s">
        <v>1794</v>
      </c>
      <c r="V556" s="3">
        <v>52404</v>
      </c>
      <c r="W556" s="3" t="s">
        <v>1781</v>
      </c>
      <c r="X556" s="3" t="s">
        <v>15</v>
      </c>
      <c r="Y556" s="3" t="s">
        <v>2048</v>
      </c>
      <c r="Z556" s="3" t="s">
        <v>2059</v>
      </c>
    </row>
    <row r="557" spans="1:26" ht="15" x14ac:dyDescent="0.3">
      <c r="A557" s="3">
        <v>84999</v>
      </c>
      <c r="B557" s="8">
        <v>119</v>
      </c>
      <c r="C557" s="3">
        <v>1</v>
      </c>
      <c r="D557" s="4">
        <v>44591.952268518522</v>
      </c>
      <c r="E557" s="4">
        <v>44591.952268518522</v>
      </c>
      <c r="F557" s="6">
        <f t="shared" si="56"/>
        <v>2022</v>
      </c>
      <c r="G557" s="4" t="str">
        <f t="shared" si="57"/>
        <v>Jan</v>
      </c>
      <c r="H557" s="4" t="str">
        <f t="shared" si="58"/>
        <v>Q1</v>
      </c>
      <c r="I557" s="6">
        <f t="shared" si="59"/>
        <v>0</v>
      </c>
      <c r="J557" s="3">
        <v>1</v>
      </c>
      <c r="K557" s="8">
        <v>119</v>
      </c>
      <c r="L557" s="8">
        <f t="shared" si="60"/>
        <v>119</v>
      </c>
      <c r="M557" s="8">
        <v>119</v>
      </c>
      <c r="N557" s="3" t="str">
        <f t="shared" ca="1" si="61"/>
        <v>CHURNED</v>
      </c>
      <c r="O557" s="14" t="str">
        <f t="shared" si="62"/>
        <v>Not Retained</v>
      </c>
      <c r="P557" s="3" t="s">
        <v>1489</v>
      </c>
      <c r="Q557" s="3" t="s">
        <v>1795</v>
      </c>
      <c r="R557" s="3" t="s">
        <v>1796</v>
      </c>
      <c r="S557" s="3">
        <v>62</v>
      </c>
      <c r="T557" s="3" t="s">
        <v>11</v>
      </c>
      <c r="U557" s="3" t="s">
        <v>1797</v>
      </c>
      <c r="V557" s="3">
        <v>52404</v>
      </c>
      <c r="W557" s="3" t="s">
        <v>1781</v>
      </c>
      <c r="X557" s="3" t="s">
        <v>15</v>
      </c>
      <c r="Y557" s="3" t="s">
        <v>2049</v>
      </c>
      <c r="Z557" s="3" t="s">
        <v>2059</v>
      </c>
    </row>
    <row r="558" spans="1:26" ht="15" x14ac:dyDescent="0.3">
      <c r="A558" s="3">
        <v>85095</v>
      </c>
      <c r="B558" s="8">
        <v>15.989999770000001</v>
      </c>
      <c r="C558" s="3">
        <v>1</v>
      </c>
      <c r="D558" s="4">
        <v>44984.105208333334</v>
      </c>
      <c r="E558" s="4">
        <v>44984.105208333334</v>
      </c>
      <c r="F558" s="6">
        <f t="shared" si="56"/>
        <v>2023</v>
      </c>
      <c r="G558" s="4" t="str">
        <f t="shared" si="57"/>
        <v>Feb</v>
      </c>
      <c r="H558" s="4" t="str">
        <f t="shared" si="58"/>
        <v>Q1</v>
      </c>
      <c r="I558" s="6">
        <f t="shared" si="59"/>
        <v>0</v>
      </c>
      <c r="J558" s="3">
        <v>1</v>
      </c>
      <c r="K558" s="8">
        <v>15.989999770000001</v>
      </c>
      <c r="L558" s="8">
        <f t="shared" si="60"/>
        <v>15.989999770000001</v>
      </c>
      <c r="M558" s="8">
        <v>15.989999770000001</v>
      </c>
      <c r="N558" s="3" t="str">
        <f t="shared" ca="1" si="61"/>
        <v>CHURNED</v>
      </c>
      <c r="O558" s="14" t="str">
        <f t="shared" si="62"/>
        <v>Not Retained</v>
      </c>
      <c r="P558" s="3" t="s">
        <v>433</v>
      </c>
      <c r="Q558" s="3" t="s">
        <v>1798</v>
      </c>
      <c r="R558" s="3" t="s">
        <v>1799</v>
      </c>
      <c r="S558" s="3">
        <v>67</v>
      </c>
      <c r="T558" s="3" t="s">
        <v>19</v>
      </c>
      <c r="U558" s="3" t="s">
        <v>1800</v>
      </c>
      <c r="V558" s="3">
        <v>52405</v>
      </c>
      <c r="W558" s="3" t="s">
        <v>1781</v>
      </c>
      <c r="X558" s="3" t="s">
        <v>15</v>
      </c>
      <c r="Y558" s="3" t="s">
        <v>2049</v>
      </c>
      <c r="Z558" s="3" t="s">
        <v>2059</v>
      </c>
    </row>
    <row r="559" spans="1:26" ht="15" x14ac:dyDescent="0.3">
      <c r="A559" s="3">
        <v>85276</v>
      </c>
      <c r="B559" s="8">
        <v>20.870000839999999</v>
      </c>
      <c r="C559" s="3">
        <v>1</v>
      </c>
      <c r="D559" s="4">
        <v>44602.643657407411</v>
      </c>
      <c r="E559" s="4">
        <v>44602.643657407411</v>
      </c>
      <c r="F559" s="6">
        <f t="shared" si="56"/>
        <v>2022</v>
      </c>
      <c r="G559" s="4" t="str">
        <f t="shared" si="57"/>
        <v>Feb</v>
      </c>
      <c r="H559" s="4" t="str">
        <f t="shared" si="58"/>
        <v>Q1</v>
      </c>
      <c r="I559" s="6">
        <f t="shared" si="59"/>
        <v>0</v>
      </c>
      <c r="J559" s="3">
        <v>1</v>
      </c>
      <c r="K559" s="8">
        <v>20.870000839999999</v>
      </c>
      <c r="L559" s="8">
        <f t="shared" si="60"/>
        <v>20.870000839999999</v>
      </c>
      <c r="M559" s="8">
        <v>20.870000839999999</v>
      </c>
      <c r="N559" s="3" t="str">
        <f t="shared" ca="1" si="61"/>
        <v>CHURNED</v>
      </c>
      <c r="O559" s="14" t="str">
        <f t="shared" si="62"/>
        <v>Not Retained</v>
      </c>
      <c r="P559" s="3" t="s">
        <v>294</v>
      </c>
      <c r="Q559" s="3" t="s">
        <v>1801</v>
      </c>
      <c r="R559" s="3" t="s">
        <v>1802</v>
      </c>
      <c r="S559" s="3">
        <v>21</v>
      </c>
      <c r="T559" s="3" t="s">
        <v>11</v>
      </c>
      <c r="U559" s="3" t="s">
        <v>1803</v>
      </c>
      <c r="V559" s="3">
        <v>52405</v>
      </c>
      <c r="W559" s="3" t="s">
        <v>1781</v>
      </c>
      <c r="X559" s="3" t="s">
        <v>15</v>
      </c>
      <c r="Y559" s="3" t="s">
        <v>2049</v>
      </c>
      <c r="Z559" s="3" t="s">
        <v>2059</v>
      </c>
    </row>
    <row r="560" spans="1:26" ht="15" x14ac:dyDescent="0.3">
      <c r="A560" s="3">
        <v>85460</v>
      </c>
      <c r="B560" s="8">
        <v>40.540000919999997</v>
      </c>
      <c r="C560" s="3">
        <v>1</v>
      </c>
      <c r="D560" s="4">
        <v>45175.52753472222</v>
      </c>
      <c r="E560" s="4">
        <v>45175.52753472222</v>
      </c>
      <c r="F560" s="6">
        <f t="shared" si="56"/>
        <v>2023</v>
      </c>
      <c r="G560" s="4" t="str">
        <f t="shared" si="57"/>
        <v>Sep</v>
      </c>
      <c r="H560" s="4" t="str">
        <f t="shared" si="58"/>
        <v>Q3</v>
      </c>
      <c r="I560" s="6">
        <f t="shared" si="59"/>
        <v>0</v>
      </c>
      <c r="J560" s="3">
        <v>1</v>
      </c>
      <c r="K560" s="8">
        <v>40.540000919999997</v>
      </c>
      <c r="L560" s="8">
        <f t="shared" si="60"/>
        <v>40.540000919999997</v>
      </c>
      <c r="M560" s="8">
        <v>40.540000919999997</v>
      </c>
      <c r="N560" s="3" t="str">
        <f t="shared" ca="1" si="61"/>
        <v>CHURNED</v>
      </c>
      <c r="O560" s="14" t="str">
        <f t="shared" si="62"/>
        <v>Not Retained</v>
      </c>
      <c r="P560" s="3" t="s">
        <v>1804</v>
      </c>
      <c r="Q560" s="3" t="s">
        <v>470</v>
      </c>
      <c r="R560" s="3" t="s">
        <v>1805</v>
      </c>
      <c r="S560" s="3">
        <v>61</v>
      </c>
      <c r="T560" s="3" t="s">
        <v>19</v>
      </c>
      <c r="U560" s="3" t="s">
        <v>1806</v>
      </c>
      <c r="V560" s="3">
        <v>50701</v>
      </c>
      <c r="W560" s="3" t="s">
        <v>1781</v>
      </c>
      <c r="X560" s="3" t="s">
        <v>15</v>
      </c>
      <c r="Y560" s="3" t="s">
        <v>2051</v>
      </c>
      <c r="Z560" s="3" t="s">
        <v>2059</v>
      </c>
    </row>
    <row r="561" spans="1:26" ht="15" x14ac:dyDescent="0.3">
      <c r="A561" s="3">
        <v>85818</v>
      </c>
      <c r="B561" s="8">
        <v>52</v>
      </c>
      <c r="C561" s="3">
        <v>1</v>
      </c>
      <c r="D561" s="4">
        <v>44763.326215277775</v>
      </c>
      <c r="E561" s="4">
        <v>44763.326215277775</v>
      </c>
      <c r="F561" s="6">
        <f t="shared" si="56"/>
        <v>2022</v>
      </c>
      <c r="G561" s="4" t="str">
        <f t="shared" si="57"/>
        <v>Jul</v>
      </c>
      <c r="H561" s="4" t="str">
        <f t="shared" si="58"/>
        <v>Q3</v>
      </c>
      <c r="I561" s="6">
        <f t="shared" si="59"/>
        <v>0</v>
      </c>
      <c r="J561" s="3">
        <v>1</v>
      </c>
      <c r="K561" s="8">
        <v>52</v>
      </c>
      <c r="L561" s="8">
        <f t="shared" si="60"/>
        <v>52</v>
      </c>
      <c r="M561" s="8">
        <v>52</v>
      </c>
      <c r="N561" s="3" t="str">
        <f t="shared" ca="1" si="61"/>
        <v>CHURNED</v>
      </c>
      <c r="O561" s="14" t="str">
        <f t="shared" si="62"/>
        <v>Not Retained</v>
      </c>
      <c r="P561" s="3" t="s">
        <v>1651</v>
      </c>
      <c r="Q561" s="3" t="s">
        <v>1050</v>
      </c>
      <c r="R561" s="3" t="s">
        <v>1807</v>
      </c>
      <c r="S561" s="3">
        <v>30</v>
      </c>
      <c r="T561" s="3" t="s">
        <v>11</v>
      </c>
      <c r="U561" s="3" t="s">
        <v>1808</v>
      </c>
      <c r="V561" s="3">
        <v>50701</v>
      </c>
      <c r="W561" s="3" t="s">
        <v>1781</v>
      </c>
      <c r="X561" s="3" t="s">
        <v>15</v>
      </c>
      <c r="Y561" s="3" t="s">
        <v>2051</v>
      </c>
      <c r="Z561" s="3" t="s">
        <v>2062</v>
      </c>
    </row>
    <row r="562" spans="1:26" ht="15" x14ac:dyDescent="0.3">
      <c r="A562" s="3">
        <v>85880</v>
      </c>
      <c r="B562" s="8">
        <v>29.989999770000001</v>
      </c>
      <c r="C562" s="3">
        <v>1</v>
      </c>
      <c r="D562" s="4">
        <v>45350.364583333336</v>
      </c>
      <c r="E562" s="4">
        <v>45443.364583333336</v>
      </c>
      <c r="F562" s="6">
        <f t="shared" si="56"/>
        <v>2024</v>
      </c>
      <c r="G562" s="4" t="str">
        <f t="shared" si="57"/>
        <v>May</v>
      </c>
      <c r="H562" s="4" t="str">
        <f t="shared" si="58"/>
        <v>Q2</v>
      </c>
      <c r="I562" s="6">
        <f t="shared" si="59"/>
        <v>94</v>
      </c>
      <c r="J562" s="3">
        <v>1</v>
      </c>
      <c r="K562" s="8">
        <v>29.989999770000001</v>
      </c>
      <c r="L562" s="8">
        <f t="shared" si="60"/>
        <v>29.989999770000001</v>
      </c>
      <c r="M562" s="8">
        <v>29.989999770000001</v>
      </c>
      <c r="N562" s="3" t="str">
        <f t="shared" ca="1" si="61"/>
        <v>ACTIVE</v>
      </c>
      <c r="O562" s="14" t="str">
        <f t="shared" si="62"/>
        <v>Retained</v>
      </c>
      <c r="P562" s="3" t="s">
        <v>1809</v>
      </c>
      <c r="Q562" s="3" t="s">
        <v>1810</v>
      </c>
      <c r="R562" s="3" t="s">
        <v>1811</v>
      </c>
      <c r="S562" s="3">
        <v>12</v>
      </c>
      <c r="T562" s="3" t="s">
        <v>11</v>
      </c>
      <c r="U562" s="3" t="s">
        <v>1812</v>
      </c>
      <c r="V562" s="3">
        <v>50701</v>
      </c>
      <c r="W562" s="3" t="s">
        <v>1781</v>
      </c>
      <c r="X562" s="3" t="s">
        <v>15</v>
      </c>
      <c r="Y562" s="3" t="s">
        <v>2050</v>
      </c>
      <c r="Z562" s="3" t="s">
        <v>2062</v>
      </c>
    </row>
    <row r="563" spans="1:26" ht="15" x14ac:dyDescent="0.3">
      <c r="A563" s="3">
        <v>86189</v>
      </c>
      <c r="B563" s="8">
        <v>14</v>
      </c>
      <c r="C563" s="3">
        <v>1</v>
      </c>
      <c r="D563" s="4">
        <v>44941.497766203705</v>
      </c>
      <c r="E563" s="4">
        <v>44941.497766203705</v>
      </c>
      <c r="F563" s="6">
        <f t="shared" si="56"/>
        <v>2023</v>
      </c>
      <c r="G563" s="4" t="str">
        <f t="shared" si="57"/>
        <v>Jan</v>
      </c>
      <c r="H563" s="4" t="str">
        <f t="shared" si="58"/>
        <v>Q1</v>
      </c>
      <c r="I563" s="6">
        <f t="shared" si="59"/>
        <v>0</v>
      </c>
      <c r="J563" s="3">
        <v>1</v>
      </c>
      <c r="K563" s="8">
        <v>14</v>
      </c>
      <c r="L563" s="8">
        <f t="shared" si="60"/>
        <v>14</v>
      </c>
      <c r="M563" s="8">
        <v>14</v>
      </c>
      <c r="N563" s="3" t="str">
        <f t="shared" ca="1" si="61"/>
        <v>CHURNED</v>
      </c>
      <c r="O563" s="14" t="str">
        <f t="shared" si="62"/>
        <v>Not Retained</v>
      </c>
      <c r="P563" s="3" t="s">
        <v>171</v>
      </c>
      <c r="Q563" s="3" t="s">
        <v>409</v>
      </c>
      <c r="R563" s="3" t="s">
        <v>1813</v>
      </c>
      <c r="S563" s="3">
        <v>33</v>
      </c>
      <c r="T563" s="3" t="s">
        <v>11</v>
      </c>
      <c r="U563" s="3" t="s">
        <v>1814</v>
      </c>
      <c r="V563" s="3">
        <v>50701</v>
      </c>
      <c r="W563" s="3" t="s">
        <v>1781</v>
      </c>
      <c r="X563" s="3" t="s">
        <v>15</v>
      </c>
      <c r="Y563" s="3" t="s">
        <v>2048</v>
      </c>
      <c r="Z563" s="3" t="s">
        <v>2062</v>
      </c>
    </row>
    <row r="564" spans="1:26" ht="15" x14ac:dyDescent="0.3">
      <c r="A564" s="3">
        <v>86312</v>
      </c>
      <c r="B564" s="8">
        <v>38.880001069999999</v>
      </c>
      <c r="C564" s="3">
        <v>1</v>
      </c>
      <c r="D564" s="4">
        <v>45435.617083333331</v>
      </c>
      <c r="E564" s="4">
        <v>45435.617083333331</v>
      </c>
      <c r="F564" s="6">
        <f t="shared" si="56"/>
        <v>2024</v>
      </c>
      <c r="G564" s="4" t="str">
        <f t="shared" si="57"/>
        <v>May</v>
      </c>
      <c r="H564" s="4" t="str">
        <f t="shared" si="58"/>
        <v>Q2</v>
      </c>
      <c r="I564" s="6">
        <f t="shared" si="59"/>
        <v>0</v>
      </c>
      <c r="J564" s="3">
        <v>1</v>
      </c>
      <c r="K564" s="8">
        <v>38.880001069999999</v>
      </c>
      <c r="L564" s="8">
        <f t="shared" si="60"/>
        <v>38.880001069999999</v>
      </c>
      <c r="M564" s="8">
        <v>38.880001069999999</v>
      </c>
      <c r="N564" s="3" t="str">
        <f t="shared" ca="1" si="61"/>
        <v>ACTIVE</v>
      </c>
      <c r="O564" s="14" t="str">
        <f t="shared" si="62"/>
        <v>Not Retained</v>
      </c>
      <c r="P564" s="3" t="s">
        <v>153</v>
      </c>
      <c r="Q564" s="3" t="s">
        <v>1815</v>
      </c>
      <c r="R564" s="3" t="s">
        <v>1816</v>
      </c>
      <c r="S564" s="3">
        <v>55</v>
      </c>
      <c r="T564" s="3" t="s">
        <v>19</v>
      </c>
      <c r="U564" s="3" t="s">
        <v>1817</v>
      </c>
      <c r="V564" s="3">
        <v>50701</v>
      </c>
      <c r="W564" s="3" t="s">
        <v>1781</v>
      </c>
      <c r="X564" s="3" t="s">
        <v>15</v>
      </c>
      <c r="Y564" s="3" t="s">
        <v>2051</v>
      </c>
      <c r="Z564" s="3" t="s">
        <v>2062</v>
      </c>
    </row>
    <row r="565" spans="1:26" ht="15" x14ac:dyDescent="0.3">
      <c r="A565" s="3">
        <v>86489</v>
      </c>
      <c r="B565" s="8">
        <v>39.400001529999997</v>
      </c>
      <c r="C565" s="3">
        <v>1</v>
      </c>
      <c r="D565" s="4">
        <v>45016.355486111112</v>
      </c>
      <c r="E565" s="4">
        <v>45016.355486111112</v>
      </c>
      <c r="F565" s="6">
        <f t="shared" si="56"/>
        <v>2023</v>
      </c>
      <c r="G565" s="4" t="str">
        <f t="shared" si="57"/>
        <v>Mar</v>
      </c>
      <c r="H565" s="4" t="str">
        <f t="shared" si="58"/>
        <v>Q1</v>
      </c>
      <c r="I565" s="6">
        <f t="shared" si="59"/>
        <v>0</v>
      </c>
      <c r="J565" s="3">
        <v>1</v>
      </c>
      <c r="K565" s="8">
        <v>39.400001529999997</v>
      </c>
      <c r="L565" s="8">
        <f t="shared" si="60"/>
        <v>39.400001529999997</v>
      </c>
      <c r="M565" s="8">
        <v>39.400001529999997</v>
      </c>
      <c r="N565" s="3" t="str">
        <f t="shared" ca="1" si="61"/>
        <v>CHURNED</v>
      </c>
      <c r="O565" s="14" t="str">
        <f t="shared" si="62"/>
        <v>Not Retained</v>
      </c>
      <c r="P565" s="3" t="s">
        <v>1818</v>
      </c>
      <c r="Q565" s="3" t="s">
        <v>120</v>
      </c>
      <c r="R565" s="3" t="s">
        <v>1819</v>
      </c>
      <c r="S565" s="3">
        <v>29</v>
      </c>
      <c r="T565" s="3" t="s">
        <v>11</v>
      </c>
      <c r="U565" s="3" t="s">
        <v>1820</v>
      </c>
      <c r="V565" s="3">
        <v>52501</v>
      </c>
      <c r="W565" s="3" t="s">
        <v>1781</v>
      </c>
      <c r="X565" s="3" t="s">
        <v>15</v>
      </c>
      <c r="Y565" s="3" t="s">
        <v>2050</v>
      </c>
      <c r="Z565" s="3" t="s">
        <v>2057</v>
      </c>
    </row>
    <row r="566" spans="1:26" ht="15" x14ac:dyDescent="0.3">
      <c r="A566" s="3">
        <v>86640</v>
      </c>
      <c r="B566" s="8">
        <v>65</v>
      </c>
      <c r="C566" s="3">
        <v>1</v>
      </c>
      <c r="D566" s="4">
        <v>45128.943657407406</v>
      </c>
      <c r="E566" s="4">
        <v>45128.943657407406</v>
      </c>
      <c r="F566" s="6">
        <f t="shared" si="56"/>
        <v>2023</v>
      </c>
      <c r="G566" s="4" t="str">
        <f t="shared" si="57"/>
        <v>Jul</v>
      </c>
      <c r="H566" s="4" t="str">
        <f t="shared" si="58"/>
        <v>Q3</v>
      </c>
      <c r="I566" s="6">
        <f t="shared" si="59"/>
        <v>0</v>
      </c>
      <c r="J566" s="3">
        <v>1</v>
      </c>
      <c r="K566" s="8">
        <v>65</v>
      </c>
      <c r="L566" s="8">
        <f t="shared" si="60"/>
        <v>65</v>
      </c>
      <c r="M566" s="8">
        <v>65</v>
      </c>
      <c r="N566" s="3" t="str">
        <f t="shared" ca="1" si="61"/>
        <v>CHURNED</v>
      </c>
      <c r="O566" s="14" t="str">
        <f t="shared" si="62"/>
        <v>Not Retained</v>
      </c>
      <c r="P566" s="3" t="s">
        <v>1821</v>
      </c>
      <c r="Q566" s="3" t="s">
        <v>1822</v>
      </c>
      <c r="R566" s="3" t="s">
        <v>1823</v>
      </c>
      <c r="S566" s="3">
        <v>67</v>
      </c>
      <c r="T566" s="3" t="s">
        <v>19</v>
      </c>
      <c r="U566" s="3" t="s">
        <v>1824</v>
      </c>
      <c r="V566" s="3">
        <v>52501</v>
      </c>
      <c r="W566" s="3" t="s">
        <v>1781</v>
      </c>
      <c r="X566" s="3" t="s">
        <v>15</v>
      </c>
      <c r="Y566" s="3" t="s">
        <v>2051</v>
      </c>
      <c r="Z566" s="3" t="s">
        <v>2070</v>
      </c>
    </row>
    <row r="567" spans="1:26" ht="15" x14ac:dyDescent="0.3">
      <c r="A567" s="3">
        <v>86690</v>
      </c>
      <c r="B567" s="8">
        <v>29.450000760000002</v>
      </c>
      <c r="C567" s="3">
        <v>1</v>
      </c>
      <c r="D567" s="4">
        <v>44392.559108796297</v>
      </c>
      <c r="E567" s="4">
        <v>44392.559108796297</v>
      </c>
      <c r="F567" s="6">
        <f t="shared" si="56"/>
        <v>2021</v>
      </c>
      <c r="G567" s="4" t="str">
        <f t="shared" si="57"/>
        <v>Jul</v>
      </c>
      <c r="H567" s="4" t="str">
        <f t="shared" si="58"/>
        <v>Q3</v>
      </c>
      <c r="I567" s="6">
        <f t="shared" si="59"/>
        <v>0</v>
      </c>
      <c r="J567" s="3">
        <v>1</v>
      </c>
      <c r="K567" s="8">
        <v>29.450000760000002</v>
      </c>
      <c r="L567" s="8">
        <f t="shared" si="60"/>
        <v>29.450000760000002</v>
      </c>
      <c r="M567" s="8">
        <v>29.450000760000002</v>
      </c>
      <c r="N567" s="3" t="str">
        <f t="shared" ca="1" si="61"/>
        <v>CHURNED</v>
      </c>
      <c r="O567" s="14" t="str">
        <f t="shared" si="62"/>
        <v>Not Retained</v>
      </c>
      <c r="P567" s="3" t="s">
        <v>358</v>
      </c>
      <c r="Q567" s="3" t="s">
        <v>1825</v>
      </c>
      <c r="R567" s="3" t="s">
        <v>1826</v>
      </c>
      <c r="S567" s="3">
        <v>52</v>
      </c>
      <c r="T567" s="3" t="s">
        <v>11</v>
      </c>
      <c r="U567" s="3" t="s">
        <v>1827</v>
      </c>
      <c r="V567" s="3">
        <v>50613</v>
      </c>
      <c r="W567" s="3" t="s">
        <v>1781</v>
      </c>
      <c r="X567" s="3" t="s">
        <v>15</v>
      </c>
      <c r="Y567" s="3" t="s">
        <v>2051</v>
      </c>
      <c r="Z567" s="3" t="s">
        <v>2070</v>
      </c>
    </row>
    <row r="568" spans="1:26" ht="15" x14ac:dyDescent="0.3">
      <c r="A568" s="3">
        <v>87139</v>
      </c>
      <c r="B568" s="8">
        <v>33.97000122</v>
      </c>
      <c r="C568" s="3">
        <v>1</v>
      </c>
      <c r="D568" s="4">
        <v>45292.607546296298</v>
      </c>
      <c r="E568" s="4">
        <v>45292.607546296298</v>
      </c>
      <c r="F568" s="6">
        <f t="shared" si="56"/>
        <v>2024</v>
      </c>
      <c r="G568" s="4" t="str">
        <f t="shared" si="57"/>
        <v>Jan</v>
      </c>
      <c r="H568" s="4" t="str">
        <f t="shared" si="58"/>
        <v>Q1</v>
      </c>
      <c r="I568" s="6">
        <f t="shared" si="59"/>
        <v>0</v>
      </c>
      <c r="J568" s="3">
        <v>1</v>
      </c>
      <c r="K568" s="8">
        <v>33.97000122</v>
      </c>
      <c r="L568" s="8">
        <f t="shared" si="60"/>
        <v>33.97000122</v>
      </c>
      <c r="M568" s="8">
        <v>33.97000122</v>
      </c>
      <c r="N568" s="3" t="str">
        <f t="shared" ca="1" si="61"/>
        <v>CHURNED</v>
      </c>
      <c r="O568" s="14" t="str">
        <f t="shared" si="62"/>
        <v>Not Retained</v>
      </c>
      <c r="P568" s="3" t="s">
        <v>1828</v>
      </c>
      <c r="Q568" s="3" t="s">
        <v>1798</v>
      </c>
      <c r="R568" s="3" t="s">
        <v>1829</v>
      </c>
      <c r="S568" s="3">
        <v>67</v>
      </c>
      <c r="T568" s="3" t="s">
        <v>11</v>
      </c>
      <c r="U568" s="3" t="s">
        <v>1830</v>
      </c>
      <c r="V568" s="3">
        <v>50613</v>
      </c>
      <c r="W568" s="3" t="s">
        <v>1781</v>
      </c>
      <c r="X568" s="3" t="s">
        <v>15</v>
      </c>
      <c r="Y568" s="3" t="s">
        <v>2051</v>
      </c>
      <c r="Z568" s="3" t="s">
        <v>2055</v>
      </c>
    </row>
    <row r="569" spans="1:26" ht="15" x14ac:dyDescent="0.3">
      <c r="A569" s="3">
        <v>87277</v>
      </c>
      <c r="B569" s="8">
        <v>79</v>
      </c>
      <c r="C569" s="3">
        <v>1</v>
      </c>
      <c r="D569" s="4">
        <v>45049.280671296299</v>
      </c>
      <c r="E569" s="4">
        <v>45049.280671296299</v>
      </c>
      <c r="F569" s="6">
        <f t="shared" si="56"/>
        <v>2023</v>
      </c>
      <c r="G569" s="4" t="str">
        <f t="shared" si="57"/>
        <v>May</v>
      </c>
      <c r="H569" s="4" t="str">
        <f t="shared" si="58"/>
        <v>Q2</v>
      </c>
      <c r="I569" s="6">
        <f t="shared" si="59"/>
        <v>0</v>
      </c>
      <c r="J569" s="3">
        <v>1</v>
      </c>
      <c r="K569" s="8">
        <v>79</v>
      </c>
      <c r="L569" s="8">
        <f t="shared" si="60"/>
        <v>79</v>
      </c>
      <c r="M569" s="8">
        <v>79</v>
      </c>
      <c r="N569" s="3" t="str">
        <f t="shared" ca="1" si="61"/>
        <v>CHURNED</v>
      </c>
      <c r="O569" s="14" t="str">
        <f t="shared" si="62"/>
        <v>Not Retained</v>
      </c>
      <c r="P569" s="3" t="s">
        <v>747</v>
      </c>
      <c r="Q569" s="3" t="s">
        <v>1831</v>
      </c>
      <c r="R569" s="3" t="s">
        <v>1832</v>
      </c>
      <c r="S569" s="3">
        <v>51</v>
      </c>
      <c r="T569" s="3" t="s">
        <v>19</v>
      </c>
      <c r="U569" s="3" t="s">
        <v>1833</v>
      </c>
      <c r="V569" s="3">
        <v>50613</v>
      </c>
      <c r="W569" s="3" t="s">
        <v>1781</v>
      </c>
      <c r="X569" s="3" t="s">
        <v>15</v>
      </c>
      <c r="Y569" s="3" t="s">
        <v>2051</v>
      </c>
      <c r="Z569" s="3" t="s">
        <v>2055</v>
      </c>
    </row>
    <row r="570" spans="1:26" ht="15" x14ac:dyDescent="0.3">
      <c r="A570" s="3">
        <v>87382</v>
      </c>
      <c r="B570" s="8">
        <v>103.9499969</v>
      </c>
      <c r="C570" s="3">
        <v>1</v>
      </c>
      <c r="D570" s="4">
        <v>45276.241666666669</v>
      </c>
      <c r="E570" s="4">
        <v>45276.241666666669</v>
      </c>
      <c r="F570" s="6">
        <f t="shared" si="56"/>
        <v>2023</v>
      </c>
      <c r="G570" s="4" t="str">
        <f t="shared" si="57"/>
        <v>Dec</v>
      </c>
      <c r="H570" s="4" t="str">
        <f t="shared" si="58"/>
        <v>Q4</v>
      </c>
      <c r="I570" s="6">
        <f t="shared" si="59"/>
        <v>0</v>
      </c>
      <c r="J570" s="3">
        <v>1</v>
      </c>
      <c r="K570" s="8">
        <v>103.9499969</v>
      </c>
      <c r="L570" s="8">
        <f t="shared" si="60"/>
        <v>103.9499969</v>
      </c>
      <c r="M570" s="8">
        <v>103.9499969</v>
      </c>
      <c r="N570" s="3" t="str">
        <f t="shared" ca="1" si="61"/>
        <v>CHURNED</v>
      </c>
      <c r="O570" s="14" t="str">
        <f t="shared" si="62"/>
        <v>Not Retained</v>
      </c>
      <c r="P570" s="3" t="s">
        <v>644</v>
      </c>
      <c r="Q570" s="3" t="s">
        <v>306</v>
      </c>
      <c r="R570" s="3" t="s">
        <v>1834</v>
      </c>
      <c r="S570" s="3">
        <v>63</v>
      </c>
      <c r="T570" s="3" t="s">
        <v>11</v>
      </c>
      <c r="U570" s="3" t="s">
        <v>1835</v>
      </c>
      <c r="V570" s="3">
        <v>50613</v>
      </c>
      <c r="W570" s="3" t="s">
        <v>1781</v>
      </c>
      <c r="X570" s="3" t="s">
        <v>15</v>
      </c>
      <c r="Y570" s="3" t="s">
        <v>2052</v>
      </c>
      <c r="Z570" s="3" t="s">
        <v>2055</v>
      </c>
    </row>
    <row r="571" spans="1:26" ht="15" x14ac:dyDescent="0.3">
      <c r="A571" s="3">
        <v>87614</v>
      </c>
      <c r="B571" s="8">
        <v>14.94999981</v>
      </c>
      <c r="C571" s="3">
        <v>1</v>
      </c>
      <c r="D571" s="4">
        <v>45099.674074074072</v>
      </c>
      <c r="E571" s="4">
        <v>45099.674074074072</v>
      </c>
      <c r="F571" s="6">
        <f t="shared" si="56"/>
        <v>2023</v>
      </c>
      <c r="G571" s="4" t="str">
        <f t="shared" si="57"/>
        <v>Jun</v>
      </c>
      <c r="H571" s="4" t="str">
        <f t="shared" si="58"/>
        <v>Q2</v>
      </c>
      <c r="I571" s="6">
        <f t="shared" si="59"/>
        <v>0</v>
      </c>
      <c r="J571" s="3">
        <v>1</v>
      </c>
      <c r="K571" s="8">
        <v>14.94999981</v>
      </c>
      <c r="L571" s="8">
        <f t="shared" si="60"/>
        <v>14.94999981</v>
      </c>
      <c r="M571" s="8">
        <v>14.94999981</v>
      </c>
      <c r="N571" s="3" t="str">
        <f t="shared" ca="1" si="61"/>
        <v>CHURNED</v>
      </c>
      <c r="O571" s="14" t="str">
        <f t="shared" si="62"/>
        <v>Not Retained</v>
      </c>
      <c r="P571" s="3" t="s">
        <v>1836</v>
      </c>
      <c r="Q571" s="3" t="s">
        <v>1837</v>
      </c>
      <c r="R571" s="3" t="s">
        <v>1838</v>
      </c>
      <c r="S571" s="3">
        <v>24</v>
      </c>
      <c r="T571" s="3" t="s">
        <v>11</v>
      </c>
      <c r="U571" s="3" t="s">
        <v>1839</v>
      </c>
      <c r="V571" s="3">
        <v>50158</v>
      </c>
      <c r="W571" s="3" t="s">
        <v>1781</v>
      </c>
      <c r="X571" s="3" t="s">
        <v>15</v>
      </c>
      <c r="Y571" s="3" t="s">
        <v>2048</v>
      </c>
      <c r="Z571" s="3" t="s">
        <v>2055</v>
      </c>
    </row>
    <row r="572" spans="1:26" ht="15" x14ac:dyDescent="0.3">
      <c r="A572" s="3">
        <v>87633</v>
      </c>
      <c r="B572" s="8">
        <v>48</v>
      </c>
      <c r="C572" s="3">
        <v>1</v>
      </c>
      <c r="D572" s="4">
        <v>45155.174259259256</v>
      </c>
      <c r="E572" s="4">
        <v>45155.174259259256</v>
      </c>
      <c r="F572" s="6">
        <f t="shared" si="56"/>
        <v>2023</v>
      </c>
      <c r="G572" s="4" t="str">
        <f t="shared" si="57"/>
        <v>Aug</v>
      </c>
      <c r="H572" s="4" t="str">
        <f t="shared" si="58"/>
        <v>Q3</v>
      </c>
      <c r="I572" s="6">
        <f t="shared" si="59"/>
        <v>0</v>
      </c>
      <c r="J572" s="3">
        <v>1</v>
      </c>
      <c r="K572" s="8">
        <v>48</v>
      </c>
      <c r="L572" s="8">
        <f t="shared" si="60"/>
        <v>48</v>
      </c>
      <c r="M572" s="8">
        <v>48</v>
      </c>
      <c r="N572" s="3" t="str">
        <f t="shared" ca="1" si="61"/>
        <v>CHURNED</v>
      </c>
      <c r="O572" s="14" t="str">
        <f t="shared" si="62"/>
        <v>Not Retained</v>
      </c>
      <c r="P572" s="3" t="s">
        <v>33</v>
      </c>
      <c r="Q572" s="3" t="s">
        <v>950</v>
      </c>
      <c r="R572" s="3" t="s">
        <v>1840</v>
      </c>
      <c r="S572" s="3">
        <v>31</v>
      </c>
      <c r="T572" s="3" t="s">
        <v>19</v>
      </c>
      <c r="U572" s="3" t="s">
        <v>1841</v>
      </c>
      <c r="V572" s="3">
        <v>50158</v>
      </c>
      <c r="W572" s="3" t="s">
        <v>1781</v>
      </c>
      <c r="X572" s="3" t="s">
        <v>15</v>
      </c>
      <c r="Y572" s="3" t="s">
        <v>2050</v>
      </c>
      <c r="Z572" s="3" t="s">
        <v>2055</v>
      </c>
    </row>
    <row r="573" spans="1:26" ht="15" x14ac:dyDescent="0.3">
      <c r="A573" s="3">
        <v>87761</v>
      </c>
      <c r="B573" s="8">
        <v>36.180000309999997</v>
      </c>
      <c r="C573" s="3">
        <v>1</v>
      </c>
      <c r="D573" s="4">
        <v>45346.617569444446</v>
      </c>
      <c r="E573" s="4">
        <v>45346.617569444446</v>
      </c>
      <c r="F573" s="6">
        <f t="shared" si="56"/>
        <v>2024</v>
      </c>
      <c r="G573" s="4" t="str">
        <f t="shared" si="57"/>
        <v>Feb</v>
      </c>
      <c r="H573" s="4" t="str">
        <f t="shared" si="58"/>
        <v>Q1</v>
      </c>
      <c r="I573" s="6">
        <f t="shared" si="59"/>
        <v>0</v>
      </c>
      <c r="J573" s="3">
        <v>1</v>
      </c>
      <c r="K573" s="8">
        <v>36.180000309999997</v>
      </c>
      <c r="L573" s="8">
        <f t="shared" si="60"/>
        <v>36.180000309999997</v>
      </c>
      <c r="M573" s="8">
        <v>36.180000309999997</v>
      </c>
      <c r="N573" s="3" t="str">
        <f t="shared" ca="1" si="61"/>
        <v>CHURNED</v>
      </c>
      <c r="O573" s="14" t="str">
        <f t="shared" si="62"/>
        <v>Not Retained</v>
      </c>
      <c r="P573" s="3" t="s">
        <v>261</v>
      </c>
      <c r="Q573" s="3" t="s">
        <v>800</v>
      </c>
      <c r="R573" s="3" t="s">
        <v>1842</v>
      </c>
      <c r="S573" s="3">
        <v>33</v>
      </c>
      <c r="T573" s="3" t="s">
        <v>19</v>
      </c>
      <c r="U573" s="3" t="s">
        <v>1843</v>
      </c>
      <c r="V573" s="3">
        <v>50158</v>
      </c>
      <c r="W573" s="3" t="s">
        <v>1781</v>
      </c>
      <c r="X573" s="3" t="s">
        <v>15</v>
      </c>
      <c r="Y573" s="3" t="s">
        <v>2052</v>
      </c>
      <c r="Z573" s="3" t="s">
        <v>2055</v>
      </c>
    </row>
    <row r="574" spans="1:26" ht="15" x14ac:dyDescent="0.3">
      <c r="A574" s="3">
        <v>87872</v>
      </c>
      <c r="B574" s="8">
        <v>33.990001679999999</v>
      </c>
      <c r="C574" s="3">
        <v>1</v>
      </c>
      <c r="D574" s="4">
        <v>44423.663275462961</v>
      </c>
      <c r="E574" s="4">
        <v>44423.663275462961</v>
      </c>
      <c r="F574" s="6">
        <f t="shared" si="56"/>
        <v>2021</v>
      </c>
      <c r="G574" s="4" t="str">
        <f t="shared" si="57"/>
        <v>Aug</v>
      </c>
      <c r="H574" s="4" t="str">
        <f t="shared" si="58"/>
        <v>Q3</v>
      </c>
      <c r="I574" s="6">
        <f t="shared" si="59"/>
        <v>0</v>
      </c>
      <c r="J574" s="3">
        <v>1</v>
      </c>
      <c r="K574" s="8">
        <v>33.990001679999999</v>
      </c>
      <c r="L574" s="8">
        <f t="shared" si="60"/>
        <v>33.990001679999999</v>
      </c>
      <c r="M574" s="8">
        <v>33.990001679999999</v>
      </c>
      <c r="N574" s="3" t="str">
        <f t="shared" ca="1" si="61"/>
        <v>CHURNED</v>
      </c>
      <c r="O574" s="14" t="str">
        <f t="shared" si="62"/>
        <v>Not Retained</v>
      </c>
      <c r="P574" s="3" t="s">
        <v>394</v>
      </c>
      <c r="Q574" s="3" t="s">
        <v>1844</v>
      </c>
      <c r="R574" s="3" t="s">
        <v>1845</v>
      </c>
      <c r="S574" s="3">
        <v>24</v>
      </c>
      <c r="T574" s="3" t="s">
        <v>19</v>
      </c>
      <c r="U574" s="3" t="s">
        <v>1846</v>
      </c>
      <c r="V574" s="3">
        <v>50401</v>
      </c>
      <c r="W574" s="3" t="s">
        <v>1781</v>
      </c>
      <c r="X574" s="3" t="s">
        <v>15</v>
      </c>
      <c r="Y574" s="3" t="s">
        <v>2049</v>
      </c>
      <c r="Z574" s="3" t="s">
        <v>2055</v>
      </c>
    </row>
    <row r="575" spans="1:26" ht="15" x14ac:dyDescent="0.3">
      <c r="A575" s="3">
        <v>87885</v>
      </c>
      <c r="B575" s="8">
        <v>87.569999690000003</v>
      </c>
      <c r="C575" s="3">
        <v>1</v>
      </c>
      <c r="D575" s="4">
        <v>44621.959004629629</v>
      </c>
      <c r="E575" s="4">
        <v>44621.959004629629</v>
      </c>
      <c r="F575" s="6">
        <f t="shared" si="56"/>
        <v>2022</v>
      </c>
      <c r="G575" s="4" t="str">
        <f t="shared" si="57"/>
        <v>Mar</v>
      </c>
      <c r="H575" s="4" t="str">
        <f t="shared" si="58"/>
        <v>Q1</v>
      </c>
      <c r="I575" s="6">
        <f t="shared" si="59"/>
        <v>0</v>
      </c>
      <c r="J575" s="3">
        <v>1</v>
      </c>
      <c r="K575" s="8">
        <v>87.569999690000003</v>
      </c>
      <c r="L575" s="8">
        <f t="shared" si="60"/>
        <v>87.569999690000003</v>
      </c>
      <c r="M575" s="8">
        <v>87.569999690000003</v>
      </c>
      <c r="N575" s="3" t="str">
        <f t="shared" ca="1" si="61"/>
        <v>CHURNED</v>
      </c>
      <c r="O575" s="14" t="str">
        <f t="shared" si="62"/>
        <v>Not Retained</v>
      </c>
      <c r="P575" s="3" t="s">
        <v>335</v>
      </c>
      <c r="Q575" s="3" t="s">
        <v>1563</v>
      </c>
      <c r="R575" s="3" t="s">
        <v>1847</v>
      </c>
      <c r="S575" s="3">
        <v>67</v>
      </c>
      <c r="T575" s="3" t="s">
        <v>19</v>
      </c>
      <c r="U575" s="3" t="s">
        <v>1848</v>
      </c>
      <c r="V575" s="3">
        <v>50401</v>
      </c>
      <c r="W575" s="3" t="s">
        <v>1781</v>
      </c>
      <c r="X575" s="3" t="s">
        <v>15</v>
      </c>
      <c r="Y575" s="3" t="s">
        <v>2052</v>
      </c>
      <c r="Z575" s="3" t="s">
        <v>2053</v>
      </c>
    </row>
    <row r="576" spans="1:26" ht="15" x14ac:dyDescent="0.3">
      <c r="A576" s="3">
        <v>88080</v>
      </c>
      <c r="B576" s="8">
        <v>21.989999770000001</v>
      </c>
      <c r="C576" s="3">
        <v>1</v>
      </c>
      <c r="D576" s="4">
        <v>44639.473379629628</v>
      </c>
      <c r="E576" s="4">
        <v>44639.473379629628</v>
      </c>
      <c r="F576" s="6">
        <f t="shared" si="56"/>
        <v>2022</v>
      </c>
      <c r="G576" s="4" t="str">
        <f t="shared" si="57"/>
        <v>Mar</v>
      </c>
      <c r="H576" s="4" t="str">
        <f t="shared" si="58"/>
        <v>Q1</v>
      </c>
      <c r="I576" s="6">
        <f t="shared" si="59"/>
        <v>0</v>
      </c>
      <c r="J576" s="3">
        <v>1</v>
      </c>
      <c r="K576" s="8">
        <v>21.989999770000001</v>
      </c>
      <c r="L576" s="8">
        <f t="shared" si="60"/>
        <v>21.989999770000001</v>
      </c>
      <c r="M576" s="8">
        <v>21.989999770000001</v>
      </c>
      <c r="N576" s="3" t="str">
        <f t="shared" ca="1" si="61"/>
        <v>CHURNED</v>
      </c>
      <c r="O576" s="14" t="str">
        <f t="shared" si="62"/>
        <v>Not Retained</v>
      </c>
      <c r="P576" s="3" t="s">
        <v>842</v>
      </c>
      <c r="Q576" s="3" t="s">
        <v>112</v>
      </c>
      <c r="R576" s="3" t="s">
        <v>1849</v>
      </c>
      <c r="S576" s="3">
        <v>62</v>
      </c>
      <c r="T576" s="3" t="s">
        <v>19</v>
      </c>
      <c r="U576" s="3" t="s">
        <v>1850</v>
      </c>
      <c r="V576" s="3">
        <v>50401</v>
      </c>
      <c r="W576" s="3" t="s">
        <v>1781</v>
      </c>
      <c r="X576" s="3" t="s">
        <v>15</v>
      </c>
      <c r="Y576" s="3" t="s">
        <v>2049</v>
      </c>
      <c r="Z576" s="3" t="s">
        <v>2053</v>
      </c>
    </row>
    <row r="577" spans="1:26" ht="15" x14ac:dyDescent="0.3">
      <c r="A577" s="3">
        <v>88092</v>
      </c>
      <c r="B577" s="8">
        <v>25.989999770000001</v>
      </c>
      <c r="C577" s="3">
        <v>1</v>
      </c>
      <c r="D577" s="4">
        <v>44560.274375000001</v>
      </c>
      <c r="E577" s="4">
        <v>44560.274375000001</v>
      </c>
      <c r="F577" s="6">
        <f t="shared" si="56"/>
        <v>2021</v>
      </c>
      <c r="G577" s="4" t="str">
        <f t="shared" si="57"/>
        <v>Dec</v>
      </c>
      <c r="H577" s="4" t="str">
        <f t="shared" si="58"/>
        <v>Q4</v>
      </c>
      <c r="I577" s="6">
        <f t="shared" si="59"/>
        <v>0</v>
      </c>
      <c r="J577" s="3">
        <v>1</v>
      </c>
      <c r="K577" s="8">
        <v>25.989999770000001</v>
      </c>
      <c r="L577" s="8">
        <f t="shared" si="60"/>
        <v>25.989999770000001</v>
      </c>
      <c r="M577" s="8">
        <v>25.989999770000001</v>
      </c>
      <c r="N577" s="3" t="str">
        <f t="shared" ca="1" si="61"/>
        <v>CHURNED</v>
      </c>
      <c r="O577" s="14" t="str">
        <f t="shared" si="62"/>
        <v>Not Retained</v>
      </c>
      <c r="P577" s="3" t="s">
        <v>167</v>
      </c>
      <c r="Q577" s="3" t="s">
        <v>1851</v>
      </c>
      <c r="R577" s="3" t="s">
        <v>1852</v>
      </c>
      <c r="S577" s="3">
        <v>29</v>
      </c>
      <c r="T577" s="3" t="s">
        <v>11</v>
      </c>
      <c r="U577" s="3" t="s">
        <v>1853</v>
      </c>
      <c r="V577" s="3">
        <v>50317</v>
      </c>
      <c r="W577" s="3" t="s">
        <v>1781</v>
      </c>
      <c r="X577" s="3" t="s">
        <v>15</v>
      </c>
      <c r="Y577" s="3" t="s">
        <v>2049</v>
      </c>
      <c r="Z577" s="3" t="s">
        <v>2053</v>
      </c>
    </row>
    <row r="578" spans="1:26" ht="15" x14ac:dyDescent="0.3">
      <c r="A578" s="3">
        <v>88120</v>
      </c>
      <c r="B578" s="8">
        <v>40</v>
      </c>
      <c r="C578" s="3">
        <v>1</v>
      </c>
      <c r="D578" s="4">
        <v>45226.563090277778</v>
      </c>
      <c r="E578" s="4">
        <v>45226.563090277778</v>
      </c>
      <c r="F578" s="6">
        <f t="shared" si="56"/>
        <v>2023</v>
      </c>
      <c r="G578" s="4" t="str">
        <f t="shared" si="57"/>
        <v>Oct</v>
      </c>
      <c r="H578" s="4" t="str">
        <f t="shared" si="58"/>
        <v>Q4</v>
      </c>
      <c r="I578" s="6">
        <f t="shared" si="59"/>
        <v>0</v>
      </c>
      <c r="J578" s="3">
        <v>1</v>
      </c>
      <c r="K578" s="8">
        <v>40</v>
      </c>
      <c r="L578" s="8">
        <f t="shared" si="60"/>
        <v>40</v>
      </c>
      <c r="M578" s="8">
        <v>40</v>
      </c>
      <c r="N578" s="3" t="str">
        <f t="shared" ca="1" si="61"/>
        <v>CHURNED</v>
      </c>
      <c r="O578" s="14" t="str">
        <f t="shared" si="62"/>
        <v>Not Retained</v>
      </c>
      <c r="P578" s="3" t="s">
        <v>1854</v>
      </c>
      <c r="Q578" s="3" t="s">
        <v>1855</v>
      </c>
      <c r="R578" s="3" t="s">
        <v>1856</v>
      </c>
      <c r="S578" s="3">
        <v>41</v>
      </c>
      <c r="T578" s="3" t="s">
        <v>19</v>
      </c>
      <c r="U578" s="3" t="s">
        <v>1857</v>
      </c>
      <c r="V578" s="3">
        <v>50317</v>
      </c>
      <c r="W578" s="3" t="s">
        <v>1781</v>
      </c>
      <c r="X578" s="3" t="s">
        <v>15</v>
      </c>
      <c r="Y578" s="3" t="s">
        <v>2049</v>
      </c>
      <c r="Z578" s="3" t="s">
        <v>2053</v>
      </c>
    </row>
    <row r="579" spans="1:26" ht="15" x14ac:dyDescent="0.3">
      <c r="A579" s="3">
        <v>88325</v>
      </c>
      <c r="B579" s="8">
        <v>127.5999985</v>
      </c>
      <c r="C579" s="3">
        <v>1</v>
      </c>
      <c r="D579" s="4">
        <v>45300.045810185184</v>
      </c>
      <c r="E579" s="4">
        <v>45300.045810185184</v>
      </c>
      <c r="F579" s="6">
        <f t="shared" ref="F579:F642" si="63">YEAR(E579)</f>
        <v>2024</v>
      </c>
      <c r="G579" s="4" t="str">
        <f t="shared" ref="G579:G642" si="64">TEXT(E579,"MMM")</f>
        <v>Jan</v>
      </c>
      <c r="H579" s="4" t="str">
        <f t="shared" ref="H579:H642" si="65">"Q"&amp;ROUNDUP(MONTH(E579)/3,0)</f>
        <v>Q1</v>
      </c>
      <c r="I579" s="6">
        <f t="shared" ref="I579:I642" si="66">IF(D579&lt;&gt;E579,DATEDIF($D579,$E579,"d")+1,0)</f>
        <v>0</v>
      </c>
      <c r="J579" s="3">
        <v>1</v>
      </c>
      <c r="K579" s="8">
        <v>127.5999985</v>
      </c>
      <c r="L579" s="8">
        <f t="shared" ref="L579:L642" si="67">B579/C579</f>
        <v>127.5999985</v>
      </c>
      <c r="M579" s="8">
        <v>127.5999985</v>
      </c>
      <c r="N579" s="3" t="str">
        <f t="shared" ref="N579:N642" ca="1" si="68">IF($E579 &lt; TODAY() - 180, "CHURNED", "ACTIVE")</f>
        <v>CHURNED</v>
      </c>
      <c r="O579" s="14" t="str">
        <f t="shared" ref="O579:O642" si="69">IF(E579 &gt; D579, "Retained", "Not Retained")</f>
        <v>Not Retained</v>
      </c>
      <c r="P579" s="3" t="s">
        <v>1858</v>
      </c>
      <c r="Q579" s="3" t="s">
        <v>1859</v>
      </c>
      <c r="R579" s="3" t="s">
        <v>1860</v>
      </c>
      <c r="S579" s="3">
        <v>20</v>
      </c>
      <c r="T579" s="3" t="s">
        <v>19</v>
      </c>
      <c r="U579" s="3" t="s">
        <v>1861</v>
      </c>
      <c r="V579" s="3">
        <v>50317</v>
      </c>
      <c r="W579" s="3" t="s">
        <v>1781</v>
      </c>
      <c r="X579" s="3" t="s">
        <v>15</v>
      </c>
      <c r="Y579" s="3" t="s">
        <v>2050</v>
      </c>
      <c r="Z579" s="3" t="s">
        <v>2054</v>
      </c>
    </row>
    <row r="580" spans="1:26" ht="15" x14ac:dyDescent="0.3">
      <c r="A580" s="3">
        <v>88385</v>
      </c>
      <c r="B580" s="8">
        <v>20.989999770000001</v>
      </c>
      <c r="C580" s="3">
        <v>1</v>
      </c>
      <c r="D580" s="4">
        <v>44838.494421296295</v>
      </c>
      <c r="E580" s="4">
        <v>44838.494421296295</v>
      </c>
      <c r="F580" s="6">
        <f t="shared" si="63"/>
        <v>2022</v>
      </c>
      <c r="G580" s="4" t="str">
        <f t="shared" si="64"/>
        <v>Oct</v>
      </c>
      <c r="H580" s="4" t="str">
        <f t="shared" si="65"/>
        <v>Q4</v>
      </c>
      <c r="I580" s="6">
        <f t="shared" si="66"/>
        <v>0</v>
      </c>
      <c r="J580" s="3">
        <v>1</v>
      </c>
      <c r="K580" s="8">
        <v>20.989999770000001</v>
      </c>
      <c r="L580" s="8">
        <f t="shared" si="67"/>
        <v>20.989999770000001</v>
      </c>
      <c r="M580" s="8">
        <v>20.989999770000001</v>
      </c>
      <c r="N580" s="3" t="str">
        <f t="shared" ca="1" si="68"/>
        <v>CHURNED</v>
      </c>
      <c r="O580" s="14" t="str">
        <f t="shared" si="69"/>
        <v>Not Retained</v>
      </c>
      <c r="P580" s="3" t="s">
        <v>1862</v>
      </c>
      <c r="Q580" s="3" t="s">
        <v>1727</v>
      </c>
      <c r="R580" s="3" t="s">
        <v>1863</v>
      </c>
      <c r="S580" s="3">
        <v>54</v>
      </c>
      <c r="T580" s="3" t="s">
        <v>11</v>
      </c>
      <c r="U580" s="3" t="s">
        <v>1864</v>
      </c>
      <c r="V580" s="3">
        <v>50317</v>
      </c>
      <c r="W580" s="3" t="s">
        <v>1781</v>
      </c>
      <c r="X580" s="3" t="s">
        <v>15</v>
      </c>
      <c r="Y580" s="3" t="s">
        <v>2052</v>
      </c>
      <c r="Z580" s="3" t="s">
        <v>2067</v>
      </c>
    </row>
    <row r="581" spans="1:26" ht="15" x14ac:dyDescent="0.3">
      <c r="A581" s="3">
        <v>88538</v>
      </c>
      <c r="B581" s="8">
        <v>33.990001679999999</v>
      </c>
      <c r="C581" s="3">
        <v>1</v>
      </c>
      <c r="D581" s="4">
        <v>44841.645162037035</v>
      </c>
      <c r="E581" s="4">
        <v>44841.645162037035</v>
      </c>
      <c r="F581" s="6">
        <f t="shared" si="63"/>
        <v>2022</v>
      </c>
      <c r="G581" s="4" t="str">
        <f t="shared" si="64"/>
        <v>Oct</v>
      </c>
      <c r="H581" s="4" t="str">
        <f t="shared" si="65"/>
        <v>Q4</v>
      </c>
      <c r="I581" s="6">
        <f t="shared" si="66"/>
        <v>0</v>
      </c>
      <c r="J581" s="3">
        <v>1</v>
      </c>
      <c r="K581" s="8">
        <v>33.990001679999999</v>
      </c>
      <c r="L581" s="8">
        <f t="shared" si="67"/>
        <v>33.990001679999999</v>
      </c>
      <c r="M581" s="8">
        <v>33.990001679999999</v>
      </c>
      <c r="N581" s="3" t="str">
        <f t="shared" ca="1" si="68"/>
        <v>CHURNED</v>
      </c>
      <c r="O581" s="14" t="str">
        <f t="shared" si="69"/>
        <v>Not Retained</v>
      </c>
      <c r="P581" s="3" t="s">
        <v>1865</v>
      </c>
      <c r="Q581" s="3" t="s">
        <v>559</v>
      </c>
      <c r="R581" s="3" t="s">
        <v>1866</v>
      </c>
      <c r="S581" s="3">
        <v>62</v>
      </c>
      <c r="T581" s="3" t="s">
        <v>19</v>
      </c>
      <c r="U581" s="3" t="s">
        <v>1867</v>
      </c>
      <c r="V581" s="3">
        <v>50317</v>
      </c>
      <c r="W581" s="3" t="s">
        <v>1781</v>
      </c>
      <c r="X581" s="3" t="s">
        <v>15</v>
      </c>
      <c r="Y581" s="3" t="s">
        <v>2048</v>
      </c>
      <c r="Z581" s="3" t="s">
        <v>2067</v>
      </c>
    </row>
    <row r="582" spans="1:26" ht="15" x14ac:dyDescent="0.3">
      <c r="A582" s="3">
        <v>88543</v>
      </c>
      <c r="B582" s="8">
        <v>90</v>
      </c>
      <c r="C582" s="3">
        <v>1</v>
      </c>
      <c r="D582" s="4">
        <v>45276.207800925928</v>
      </c>
      <c r="E582" s="4">
        <v>45276.207800925928</v>
      </c>
      <c r="F582" s="6">
        <f t="shared" si="63"/>
        <v>2023</v>
      </c>
      <c r="G582" s="4" t="str">
        <f t="shared" si="64"/>
        <v>Dec</v>
      </c>
      <c r="H582" s="4" t="str">
        <f t="shared" si="65"/>
        <v>Q4</v>
      </c>
      <c r="I582" s="6">
        <f t="shared" si="66"/>
        <v>0</v>
      </c>
      <c r="J582" s="3">
        <v>1</v>
      </c>
      <c r="K582" s="8">
        <v>90</v>
      </c>
      <c r="L582" s="8">
        <f t="shared" si="67"/>
        <v>90</v>
      </c>
      <c r="M582" s="8">
        <v>90</v>
      </c>
      <c r="N582" s="3" t="str">
        <f t="shared" ca="1" si="68"/>
        <v>CHURNED</v>
      </c>
      <c r="O582" s="14" t="str">
        <f t="shared" si="69"/>
        <v>Not Retained</v>
      </c>
      <c r="P582" s="3" t="s">
        <v>339</v>
      </c>
      <c r="Q582" s="3" t="s">
        <v>1868</v>
      </c>
      <c r="R582" s="3" t="s">
        <v>1869</v>
      </c>
      <c r="S582" s="3">
        <v>30</v>
      </c>
      <c r="T582" s="3" t="s">
        <v>11</v>
      </c>
      <c r="U582" s="3" t="s">
        <v>1870</v>
      </c>
      <c r="V582" s="3">
        <v>50021</v>
      </c>
      <c r="W582" s="3" t="s">
        <v>1781</v>
      </c>
      <c r="X582" s="3" t="s">
        <v>15</v>
      </c>
      <c r="Y582" s="3" t="s">
        <v>2051</v>
      </c>
      <c r="Z582" s="3" t="s">
        <v>2074</v>
      </c>
    </row>
    <row r="583" spans="1:26" ht="15" x14ac:dyDescent="0.3">
      <c r="A583" s="3">
        <v>88667</v>
      </c>
      <c r="B583" s="8">
        <v>90</v>
      </c>
      <c r="C583" s="3">
        <v>1</v>
      </c>
      <c r="D583" s="4">
        <v>44796.055532407408</v>
      </c>
      <c r="E583" s="4">
        <v>44796.055532407408</v>
      </c>
      <c r="F583" s="6">
        <f t="shared" si="63"/>
        <v>2022</v>
      </c>
      <c r="G583" s="4" t="str">
        <f t="shared" si="64"/>
        <v>Aug</v>
      </c>
      <c r="H583" s="4" t="str">
        <f t="shared" si="65"/>
        <v>Q3</v>
      </c>
      <c r="I583" s="6">
        <f t="shared" si="66"/>
        <v>0</v>
      </c>
      <c r="J583" s="3">
        <v>1</v>
      </c>
      <c r="K583" s="8">
        <v>90</v>
      </c>
      <c r="L583" s="8">
        <f t="shared" si="67"/>
        <v>90</v>
      </c>
      <c r="M583" s="8">
        <v>90</v>
      </c>
      <c r="N583" s="3" t="str">
        <f t="shared" ca="1" si="68"/>
        <v>CHURNED</v>
      </c>
      <c r="O583" s="14" t="str">
        <f t="shared" si="69"/>
        <v>Not Retained</v>
      </c>
      <c r="P583" s="3" t="s">
        <v>1354</v>
      </c>
      <c r="Q583" s="3" t="s">
        <v>150</v>
      </c>
      <c r="R583" s="3" t="s">
        <v>1871</v>
      </c>
      <c r="S583" s="3">
        <v>30</v>
      </c>
      <c r="T583" s="3" t="s">
        <v>19</v>
      </c>
      <c r="U583" s="3" t="s">
        <v>1872</v>
      </c>
      <c r="V583" s="3">
        <v>50010</v>
      </c>
      <c r="W583" s="3" t="s">
        <v>1781</v>
      </c>
      <c r="X583" s="3" t="s">
        <v>15</v>
      </c>
      <c r="Y583" s="3" t="s">
        <v>2048</v>
      </c>
      <c r="Z583" s="3" t="s">
        <v>2070</v>
      </c>
    </row>
    <row r="584" spans="1:26" ht="15" x14ac:dyDescent="0.3">
      <c r="A584" s="3">
        <v>88671</v>
      </c>
      <c r="B584" s="8">
        <v>42</v>
      </c>
      <c r="C584" s="3">
        <v>1</v>
      </c>
      <c r="D584" s="4">
        <v>45595.181863425925</v>
      </c>
      <c r="E584" s="4">
        <v>45595.181863425925</v>
      </c>
      <c r="F584" s="6">
        <f t="shared" si="63"/>
        <v>2024</v>
      </c>
      <c r="G584" s="4" t="str">
        <f t="shared" si="64"/>
        <v>Oct</v>
      </c>
      <c r="H584" s="4" t="str">
        <f t="shared" si="65"/>
        <v>Q4</v>
      </c>
      <c r="I584" s="6">
        <f t="shared" si="66"/>
        <v>0</v>
      </c>
      <c r="J584" s="3">
        <v>1</v>
      </c>
      <c r="K584" s="8">
        <v>42</v>
      </c>
      <c r="L584" s="8">
        <f t="shared" si="67"/>
        <v>42</v>
      </c>
      <c r="M584" s="8">
        <v>42</v>
      </c>
      <c r="N584" s="3" t="str">
        <f t="shared" ca="1" si="68"/>
        <v>ACTIVE</v>
      </c>
      <c r="O584" s="14" t="str">
        <f t="shared" si="69"/>
        <v>Not Retained</v>
      </c>
      <c r="P584" s="3" t="s">
        <v>87</v>
      </c>
      <c r="Q584" s="3" t="s">
        <v>1262</v>
      </c>
      <c r="R584" s="3" t="s">
        <v>1873</v>
      </c>
      <c r="S584" s="3">
        <v>16</v>
      </c>
      <c r="T584" s="3" t="s">
        <v>11</v>
      </c>
      <c r="U584" s="3" t="s">
        <v>1874</v>
      </c>
      <c r="V584" s="3">
        <v>50010</v>
      </c>
      <c r="W584" s="3" t="s">
        <v>1781</v>
      </c>
      <c r="X584" s="3" t="s">
        <v>15</v>
      </c>
      <c r="Y584" s="3" t="s">
        <v>2052</v>
      </c>
      <c r="Z584" s="3" t="s">
        <v>2055</v>
      </c>
    </row>
    <row r="585" spans="1:26" ht="15" x14ac:dyDescent="0.3">
      <c r="A585" s="3">
        <v>88707</v>
      </c>
      <c r="B585" s="8">
        <v>65.980003359999998</v>
      </c>
      <c r="C585" s="3">
        <v>2</v>
      </c>
      <c r="D585" s="4">
        <v>45035.955520833333</v>
      </c>
      <c r="E585" s="4">
        <v>45158.689791666664</v>
      </c>
      <c r="F585" s="6">
        <f t="shared" si="63"/>
        <v>2023</v>
      </c>
      <c r="G585" s="4" t="str">
        <f t="shared" si="64"/>
        <v>Aug</v>
      </c>
      <c r="H585" s="4" t="str">
        <f t="shared" si="65"/>
        <v>Q3</v>
      </c>
      <c r="I585" s="6">
        <f t="shared" si="66"/>
        <v>124</v>
      </c>
      <c r="J585" s="3">
        <v>2</v>
      </c>
      <c r="K585" s="8">
        <v>65.980003359999998</v>
      </c>
      <c r="L585" s="8">
        <f t="shared" si="67"/>
        <v>32.990001679999999</v>
      </c>
      <c r="M585" s="8">
        <v>65.980003359999998</v>
      </c>
      <c r="N585" s="3" t="str">
        <f t="shared" ca="1" si="68"/>
        <v>CHURNED</v>
      </c>
      <c r="O585" s="14" t="str">
        <f t="shared" si="69"/>
        <v>Retained</v>
      </c>
      <c r="P585" s="3" t="s">
        <v>1278</v>
      </c>
      <c r="Q585" s="3" t="s">
        <v>617</v>
      </c>
      <c r="R585" s="3" t="s">
        <v>1875</v>
      </c>
      <c r="S585" s="3">
        <v>47</v>
      </c>
      <c r="T585" s="3" t="s">
        <v>11</v>
      </c>
      <c r="U585" s="3" t="s">
        <v>1876</v>
      </c>
      <c r="V585" s="3">
        <v>50010</v>
      </c>
      <c r="W585" s="3" t="s">
        <v>1781</v>
      </c>
      <c r="X585" s="3" t="s">
        <v>15</v>
      </c>
      <c r="Y585" s="3" t="s">
        <v>2049</v>
      </c>
      <c r="Z585" s="3" t="s">
        <v>2055</v>
      </c>
    </row>
    <row r="586" spans="1:26" ht="15" x14ac:dyDescent="0.3">
      <c r="A586" s="3">
        <v>88924</v>
      </c>
      <c r="B586" s="8">
        <v>36</v>
      </c>
      <c r="C586" s="3">
        <v>1</v>
      </c>
      <c r="D586" s="4">
        <v>44998.525150462963</v>
      </c>
      <c r="E586" s="4">
        <v>44998.525150462963</v>
      </c>
      <c r="F586" s="6">
        <f t="shared" si="63"/>
        <v>2023</v>
      </c>
      <c r="G586" s="4" t="str">
        <f t="shared" si="64"/>
        <v>Mar</v>
      </c>
      <c r="H586" s="4" t="str">
        <f t="shared" si="65"/>
        <v>Q1</v>
      </c>
      <c r="I586" s="6">
        <f t="shared" si="66"/>
        <v>0</v>
      </c>
      <c r="J586" s="3">
        <v>1</v>
      </c>
      <c r="K586" s="8">
        <v>36</v>
      </c>
      <c r="L586" s="8">
        <f t="shared" si="67"/>
        <v>36</v>
      </c>
      <c r="M586" s="8">
        <v>36</v>
      </c>
      <c r="N586" s="3" t="str">
        <f t="shared" ca="1" si="68"/>
        <v>CHURNED</v>
      </c>
      <c r="O586" s="14" t="str">
        <f t="shared" si="69"/>
        <v>Not Retained</v>
      </c>
      <c r="P586" s="3" t="s">
        <v>354</v>
      </c>
      <c r="Q586" s="3" t="s">
        <v>459</v>
      </c>
      <c r="R586" s="3" t="s">
        <v>1877</v>
      </c>
      <c r="S586" s="3">
        <v>60</v>
      </c>
      <c r="T586" s="3" t="s">
        <v>19</v>
      </c>
      <c r="U586" s="3" t="s">
        <v>1878</v>
      </c>
      <c r="V586" s="3">
        <v>50315</v>
      </c>
      <c r="W586" s="3" t="s">
        <v>1781</v>
      </c>
      <c r="X586" s="3" t="s">
        <v>15</v>
      </c>
      <c r="Y586" s="3" t="s">
        <v>2048</v>
      </c>
      <c r="Z586" s="3" t="s">
        <v>2053</v>
      </c>
    </row>
    <row r="587" spans="1:26" ht="15" x14ac:dyDescent="0.3">
      <c r="A587" s="3">
        <v>89002</v>
      </c>
      <c r="B587" s="8">
        <v>58.5</v>
      </c>
      <c r="C587" s="3">
        <v>1</v>
      </c>
      <c r="D587" s="4">
        <v>45657.048425925925</v>
      </c>
      <c r="E587" s="4">
        <v>45657.048425925925</v>
      </c>
      <c r="F587" s="6">
        <f t="shared" si="63"/>
        <v>2024</v>
      </c>
      <c r="G587" s="4" t="str">
        <f t="shared" si="64"/>
        <v>Dec</v>
      </c>
      <c r="H587" s="4" t="str">
        <f t="shared" si="65"/>
        <v>Q4</v>
      </c>
      <c r="I587" s="6">
        <f t="shared" si="66"/>
        <v>0</v>
      </c>
      <c r="J587" s="3">
        <v>1</v>
      </c>
      <c r="K587" s="8">
        <v>58.5</v>
      </c>
      <c r="L587" s="8">
        <f t="shared" si="67"/>
        <v>58.5</v>
      </c>
      <c r="M587" s="8">
        <v>58.5</v>
      </c>
      <c r="N587" s="3" t="str">
        <f t="shared" ca="1" si="68"/>
        <v>ACTIVE</v>
      </c>
      <c r="O587" s="14" t="str">
        <f t="shared" si="69"/>
        <v>Not Retained</v>
      </c>
      <c r="P587" s="3" t="s">
        <v>1250</v>
      </c>
      <c r="Q587" s="3" t="s">
        <v>1879</v>
      </c>
      <c r="R587" s="3" t="s">
        <v>1880</v>
      </c>
      <c r="S587" s="3">
        <v>35</v>
      </c>
      <c r="T587" s="3" t="s">
        <v>19</v>
      </c>
      <c r="U587" s="3" t="s">
        <v>1881</v>
      </c>
      <c r="V587" s="3">
        <v>50315</v>
      </c>
      <c r="W587" s="3" t="s">
        <v>1781</v>
      </c>
      <c r="X587" s="3" t="s">
        <v>15</v>
      </c>
      <c r="Y587" s="3" t="s">
        <v>2052</v>
      </c>
      <c r="Z587" s="3" t="s">
        <v>2053</v>
      </c>
    </row>
    <row r="588" spans="1:26" ht="15" x14ac:dyDescent="0.3">
      <c r="A588" s="3">
        <v>89403</v>
      </c>
      <c r="B588" s="8">
        <v>54</v>
      </c>
      <c r="C588" s="3">
        <v>1</v>
      </c>
      <c r="D588" s="4">
        <v>45195.510833333334</v>
      </c>
      <c r="E588" s="4">
        <v>45195.510833333334</v>
      </c>
      <c r="F588" s="6">
        <f t="shared" si="63"/>
        <v>2023</v>
      </c>
      <c r="G588" s="4" t="str">
        <f t="shared" si="64"/>
        <v>Sep</v>
      </c>
      <c r="H588" s="4" t="str">
        <f t="shared" si="65"/>
        <v>Q3</v>
      </c>
      <c r="I588" s="6">
        <f t="shared" si="66"/>
        <v>0</v>
      </c>
      <c r="J588" s="3">
        <v>1</v>
      </c>
      <c r="K588" s="8">
        <v>54</v>
      </c>
      <c r="L588" s="8">
        <f t="shared" si="67"/>
        <v>54</v>
      </c>
      <c r="M588" s="8">
        <v>54</v>
      </c>
      <c r="N588" s="3" t="str">
        <f t="shared" ca="1" si="68"/>
        <v>CHURNED</v>
      </c>
      <c r="O588" s="14" t="str">
        <f t="shared" si="69"/>
        <v>Not Retained</v>
      </c>
      <c r="P588" s="3" t="s">
        <v>763</v>
      </c>
      <c r="Q588" s="3" t="s">
        <v>88</v>
      </c>
      <c r="R588" s="3" t="s">
        <v>1882</v>
      </c>
      <c r="S588" s="3">
        <v>24</v>
      </c>
      <c r="T588" s="3" t="s">
        <v>11</v>
      </c>
      <c r="U588" s="3" t="s">
        <v>1883</v>
      </c>
      <c r="V588" s="3">
        <v>50315</v>
      </c>
      <c r="W588" s="3" t="s">
        <v>1781</v>
      </c>
      <c r="X588" s="3" t="s">
        <v>15</v>
      </c>
      <c r="Y588" s="3" t="s">
        <v>2049</v>
      </c>
      <c r="Z588" s="3" t="s">
        <v>2053</v>
      </c>
    </row>
    <row r="589" spans="1:26" ht="15" x14ac:dyDescent="0.3">
      <c r="A589" s="3">
        <v>89405</v>
      </c>
      <c r="B589" s="8">
        <v>38</v>
      </c>
      <c r="C589" s="3">
        <v>1</v>
      </c>
      <c r="D589" s="4">
        <v>44987.937152777777</v>
      </c>
      <c r="E589" s="4">
        <v>44987.937152777777</v>
      </c>
      <c r="F589" s="6">
        <f t="shared" si="63"/>
        <v>2023</v>
      </c>
      <c r="G589" s="4" t="str">
        <f t="shared" si="64"/>
        <v>Mar</v>
      </c>
      <c r="H589" s="4" t="str">
        <f t="shared" si="65"/>
        <v>Q1</v>
      </c>
      <c r="I589" s="6">
        <f t="shared" si="66"/>
        <v>0</v>
      </c>
      <c r="J589" s="3">
        <v>1</v>
      </c>
      <c r="K589" s="8">
        <v>38</v>
      </c>
      <c r="L589" s="8">
        <f t="shared" si="67"/>
        <v>38</v>
      </c>
      <c r="M589" s="8">
        <v>38</v>
      </c>
      <c r="N589" s="3" t="str">
        <f t="shared" ca="1" si="68"/>
        <v>CHURNED</v>
      </c>
      <c r="O589" s="14" t="str">
        <f t="shared" si="69"/>
        <v>Not Retained</v>
      </c>
      <c r="P589" s="3" t="s">
        <v>246</v>
      </c>
      <c r="Q589" s="3" t="s">
        <v>1104</v>
      </c>
      <c r="R589" s="3" t="s">
        <v>1884</v>
      </c>
      <c r="S589" s="3">
        <v>29</v>
      </c>
      <c r="T589" s="3" t="s">
        <v>19</v>
      </c>
      <c r="U589" s="3" t="s">
        <v>1885</v>
      </c>
      <c r="V589" s="3">
        <v>50023</v>
      </c>
      <c r="W589" s="3" t="s">
        <v>1781</v>
      </c>
      <c r="X589" s="3" t="s">
        <v>15</v>
      </c>
      <c r="Y589" s="3" t="s">
        <v>2049</v>
      </c>
      <c r="Z589" s="3" t="s">
        <v>2053</v>
      </c>
    </row>
    <row r="590" spans="1:26" ht="15" x14ac:dyDescent="0.3">
      <c r="A590" s="3">
        <v>89685</v>
      </c>
      <c r="B590" s="8">
        <v>73</v>
      </c>
      <c r="C590" s="3">
        <v>2</v>
      </c>
      <c r="D590" s="4">
        <v>45414.688703703701</v>
      </c>
      <c r="E590" s="4">
        <v>45425.308148148149</v>
      </c>
      <c r="F590" s="6">
        <f t="shared" si="63"/>
        <v>2024</v>
      </c>
      <c r="G590" s="4" t="str">
        <f t="shared" si="64"/>
        <v>May</v>
      </c>
      <c r="H590" s="4" t="str">
        <f t="shared" si="65"/>
        <v>Q2</v>
      </c>
      <c r="I590" s="6">
        <f t="shared" si="66"/>
        <v>12</v>
      </c>
      <c r="J590" s="3">
        <v>2</v>
      </c>
      <c r="K590" s="8">
        <v>73</v>
      </c>
      <c r="L590" s="8">
        <f t="shared" si="67"/>
        <v>36.5</v>
      </c>
      <c r="M590" s="8">
        <v>73</v>
      </c>
      <c r="N590" s="3" t="str">
        <f t="shared" ca="1" si="68"/>
        <v>ACTIVE</v>
      </c>
      <c r="O590" s="14" t="str">
        <f t="shared" si="69"/>
        <v>Retained</v>
      </c>
      <c r="P590" s="3" t="s">
        <v>1886</v>
      </c>
      <c r="Q590" s="3" t="s">
        <v>1887</v>
      </c>
      <c r="R590" s="3" t="s">
        <v>1888</v>
      </c>
      <c r="S590" s="3">
        <v>69</v>
      </c>
      <c r="T590" s="3" t="s">
        <v>19</v>
      </c>
      <c r="U590" s="3" t="s">
        <v>1889</v>
      </c>
      <c r="V590" s="3">
        <v>50023</v>
      </c>
      <c r="W590" s="3" t="s">
        <v>1781</v>
      </c>
      <c r="X590" s="3" t="s">
        <v>15</v>
      </c>
      <c r="Y590" s="3" t="s">
        <v>2051</v>
      </c>
      <c r="Z590" s="3" t="s">
        <v>2056</v>
      </c>
    </row>
    <row r="591" spans="1:26" ht="15" x14ac:dyDescent="0.3">
      <c r="A591" s="3">
        <v>89725</v>
      </c>
      <c r="B591" s="8">
        <v>36.240001679999999</v>
      </c>
      <c r="C591" s="3">
        <v>1</v>
      </c>
      <c r="D591" s="4">
        <v>45134.643888888888</v>
      </c>
      <c r="E591" s="4">
        <v>45134.643888888888</v>
      </c>
      <c r="F591" s="6">
        <f t="shared" si="63"/>
        <v>2023</v>
      </c>
      <c r="G591" s="4" t="str">
        <f t="shared" si="64"/>
        <v>Jul</v>
      </c>
      <c r="H591" s="4" t="str">
        <f t="shared" si="65"/>
        <v>Q3</v>
      </c>
      <c r="I591" s="6">
        <f t="shared" si="66"/>
        <v>0</v>
      </c>
      <c r="J591" s="3">
        <v>1</v>
      </c>
      <c r="K591" s="8">
        <v>36.240001679999999</v>
      </c>
      <c r="L591" s="8">
        <f t="shared" si="67"/>
        <v>36.240001679999999</v>
      </c>
      <c r="M591" s="8">
        <v>36.240001679999999</v>
      </c>
      <c r="N591" s="3" t="str">
        <f t="shared" ca="1" si="68"/>
        <v>CHURNED</v>
      </c>
      <c r="O591" s="14" t="str">
        <f t="shared" si="69"/>
        <v>Not Retained</v>
      </c>
      <c r="P591" s="3" t="s">
        <v>265</v>
      </c>
      <c r="Q591" s="3" t="s">
        <v>580</v>
      </c>
      <c r="R591" s="3" t="s">
        <v>1890</v>
      </c>
      <c r="S591" s="3">
        <v>25</v>
      </c>
      <c r="T591" s="3" t="s">
        <v>11</v>
      </c>
      <c r="U591" s="3" t="s">
        <v>1891</v>
      </c>
      <c r="V591" s="3">
        <v>50023</v>
      </c>
      <c r="W591" s="3" t="s">
        <v>1781</v>
      </c>
      <c r="X591" s="3" t="s">
        <v>15</v>
      </c>
      <c r="Y591" s="3" t="s">
        <v>2051</v>
      </c>
      <c r="Z591" s="3" t="s">
        <v>2075</v>
      </c>
    </row>
    <row r="592" spans="1:26" ht="15" x14ac:dyDescent="0.3">
      <c r="A592" s="3">
        <v>90265</v>
      </c>
      <c r="B592" s="8">
        <v>31.920000080000001</v>
      </c>
      <c r="C592" s="3">
        <v>1</v>
      </c>
      <c r="D592" s="4">
        <v>45302.317025462966</v>
      </c>
      <c r="E592" s="4">
        <v>45362.317025462966</v>
      </c>
      <c r="F592" s="6">
        <f t="shared" si="63"/>
        <v>2024</v>
      </c>
      <c r="G592" s="4" t="str">
        <f t="shared" si="64"/>
        <v>Mar</v>
      </c>
      <c r="H592" s="4" t="str">
        <f t="shared" si="65"/>
        <v>Q1</v>
      </c>
      <c r="I592" s="6">
        <f t="shared" si="66"/>
        <v>61</v>
      </c>
      <c r="J592" s="3">
        <v>1</v>
      </c>
      <c r="K592" s="8">
        <v>31.920000080000001</v>
      </c>
      <c r="L592" s="8">
        <f t="shared" si="67"/>
        <v>31.920000080000001</v>
      </c>
      <c r="M592" s="8">
        <v>31.920000080000001</v>
      </c>
      <c r="N592" s="3" t="str">
        <f t="shared" ca="1" si="68"/>
        <v>CHURNED</v>
      </c>
      <c r="O592" s="14" t="str">
        <f t="shared" si="69"/>
        <v>Retained</v>
      </c>
      <c r="P592" s="3" t="s">
        <v>1892</v>
      </c>
      <c r="Q592" s="3" t="s">
        <v>1128</v>
      </c>
      <c r="R592" s="3" t="s">
        <v>1893</v>
      </c>
      <c r="S592" s="3">
        <v>42</v>
      </c>
      <c r="T592" s="3" t="s">
        <v>19</v>
      </c>
      <c r="U592" s="3" t="s">
        <v>1894</v>
      </c>
      <c r="V592" s="3">
        <v>50023</v>
      </c>
      <c r="W592" s="3" t="s">
        <v>1781</v>
      </c>
      <c r="X592" s="3" t="s">
        <v>15</v>
      </c>
      <c r="Y592" s="3" t="s">
        <v>2051</v>
      </c>
      <c r="Z592" s="3" t="s">
        <v>2075</v>
      </c>
    </row>
    <row r="593" spans="1:26" ht="15" x14ac:dyDescent="0.3">
      <c r="A593" s="3">
        <v>90318</v>
      </c>
      <c r="B593" s="8">
        <v>101.48999790000001</v>
      </c>
      <c r="C593" s="3">
        <v>1</v>
      </c>
      <c r="D593" s="4">
        <v>45305.035729166666</v>
      </c>
      <c r="E593" s="4">
        <v>45305.035729166666</v>
      </c>
      <c r="F593" s="6">
        <f t="shared" si="63"/>
        <v>2024</v>
      </c>
      <c r="G593" s="4" t="str">
        <f t="shared" si="64"/>
        <v>Jan</v>
      </c>
      <c r="H593" s="4" t="str">
        <f t="shared" si="65"/>
        <v>Q1</v>
      </c>
      <c r="I593" s="6">
        <f t="shared" si="66"/>
        <v>0</v>
      </c>
      <c r="J593" s="3">
        <v>1</v>
      </c>
      <c r="K593" s="8">
        <v>101.48999790000001</v>
      </c>
      <c r="L593" s="8">
        <f t="shared" si="67"/>
        <v>101.48999790000001</v>
      </c>
      <c r="M593" s="8">
        <v>101.48999790000001</v>
      </c>
      <c r="N593" s="3" t="str">
        <f t="shared" ca="1" si="68"/>
        <v>CHURNED</v>
      </c>
      <c r="O593" s="14" t="str">
        <f t="shared" si="69"/>
        <v>Not Retained</v>
      </c>
      <c r="P593" s="3" t="s">
        <v>644</v>
      </c>
      <c r="Q593" s="3" t="s">
        <v>1895</v>
      </c>
      <c r="R593" s="3" t="s">
        <v>1896</v>
      </c>
      <c r="S593" s="3">
        <v>36</v>
      </c>
      <c r="T593" s="3" t="s">
        <v>11</v>
      </c>
      <c r="U593" s="3" t="s">
        <v>1897</v>
      </c>
      <c r="V593" s="3">
        <v>50023</v>
      </c>
      <c r="W593" s="3" t="s">
        <v>1781</v>
      </c>
      <c r="X593" s="3" t="s">
        <v>15</v>
      </c>
      <c r="Y593" s="3" t="s">
        <v>2048</v>
      </c>
      <c r="Z593" s="3" t="s">
        <v>2075</v>
      </c>
    </row>
    <row r="594" spans="1:26" ht="15" x14ac:dyDescent="0.3">
      <c r="A594" s="3">
        <v>90475</v>
      </c>
      <c r="B594" s="8">
        <v>56.52999878</v>
      </c>
      <c r="C594" s="3">
        <v>1</v>
      </c>
      <c r="D594" s="4">
        <v>45211.07545138889</v>
      </c>
      <c r="E594" s="4">
        <v>45211.07545138889</v>
      </c>
      <c r="F594" s="6">
        <f t="shared" si="63"/>
        <v>2023</v>
      </c>
      <c r="G594" s="4" t="str">
        <f t="shared" si="64"/>
        <v>Oct</v>
      </c>
      <c r="H594" s="4" t="str">
        <f t="shared" si="65"/>
        <v>Q4</v>
      </c>
      <c r="I594" s="6">
        <f t="shared" si="66"/>
        <v>0</v>
      </c>
      <c r="J594" s="3">
        <v>1</v>
      </c>
      <c r="K594" s="8">
        <v>56.52999878</v>
      </c>
      <c r="L594" s="8">
        <f t="shared" si="67"/>
        <v>56.52999878</v>
      </c>
      <c r="M594" s="8">
        <v>56.52999878</v>
      </c>
      <c r="N594" s="3" t="str">
        <f t="shared" ca="1" si="68"/>
        <v>CHURNED</v>
      </c>
      <c r="O594" s="14" t="str">
        <f t="shared" si="69"/>
        <v>Not Retained</v>
      </c>
      <c r="P594" s="3" t="s">
        <v>1316</v>
      </c>
      <c r="Q594" s="3" t="s">
        <v>885</v>
      </c>
      <c r="R594" s="3" t="s">
        <v>1898</v>
      </c>
      <c r="S594" s="3">
        <v>30</v>
      </c>
      <c r="T594" s="3" t="s">
        <v>19</v>
      </c>
      <c r="U594" s="3" t="s">
        <v>1899</v>
      </c>
      <c r="V594" s="3">
        <v>50310</v>
      </c>
      <c r="W594" s="3" t="s">
        <v>1781</v>
      </c>
      <c r="X594" s="3" t="s">
        <v>15</v>
      </c>
      <c r="Y594" s="3" t="s">
        <v>2048</v>
      </c>
      <c r="Z594" s="3" t="s">
        <v>2075</v>
      </c>
    </row>
    <row r="595" spans="1:26" ht="15" x14ac:dyDescent="0.3">
      <c r="A595" s="3">
        <v>90499</v>
      </c>
      <c r="B595" s="8">
        <v>29.260000229999999</v>
      </c>
      <c r="C595" s="3">
        <v>1</v>
      </c>
      <c r="D595" s="4">
        <v>45309.504247685189</v>
      </c>
      <c r="E595" s="4">
        <v>45309.504247685189</v>
      </c>
      <c r="F595" s="6">
        <f t="shared" si="63"/>
        <v>2024</v>
      </c>
      <c r="G595" s="4" t="str">
        <f t="shared" si="64"/>
        <v>Jan</v>
      </c>
      <c r="H595" s="4" t="str">
        <f t="shared" si="65"/>
        <v>Q1</v>
      </c>
      <c r="I595" s="6">
        <f t="shared" si="66"/>
        <v>0</v>
      </c>
      <c r="J595" s="3">
        <v>1</v>
      </c>
      <c r="K595" s="8">
        <v>29.260000229999999</v>
      </c>
      <c r="L595" s="8">
        <f t="shared" si="67"/>
        <v>29.260000229999999</v>
      </c>
      <c r="M595" s="8">
        <v>29.260000229999999</v>
      </c>
      <c r="N595" s="3" t="str">
        <f t="shared" ca="1" si="68"/>
        <v>CHURNED</v>
      </c>
      <c r="O595" s="14" t="str">
        <f t="shared" si="69"/>
        <v>Not Retained</v>
      </c>
      <c r="P595" s="3" t="s">
        <v>55</v>
      </c>
      <c r="Q595" s="3" t="s">
        <v>1900</v>
      </c>
      <c r="R595" s="3" t="s">
        <v>1901</v>
      </c>
      <c r="S595" s="3">
        <v>40</v>
      </c>
      <c r="T595" s="3" t="s">
        <v>19</v>
      </c>
      <c r="U595" s="3" t="s">
        <v>1902</v>
      </c>
      <c r="V595" s="3">
        <v>50310</v>
      </c>
      <c r="W595" s="3" t="s">
        <v>1781</v>
      </c>
      <c r="X595" s="3" t="s">
        <v>15</v>
      </c>
      <c r="Y595" s="3" t="s">
        <v>2048</v>
      </c>
      <c r="Z595" s="3" t="s">
        <v>2075</v>
      </c>
    </row>
    <row r="596" spans="1:26" ht="15" x14ac:dyDescent="0.3">
      <c r="A596" s="3">
        <v>90631</v>
      </c>
      <c r="B596" s="8">
        <v>59.950000760000002</v>
      </c>
      <c r="C596" s="3">
        <v>1</v>
      </c>
      <c r="D596" s="4">
        <v>45204.28392361111</v>
      </c>
      <c r="E596" s="4">
        <v>45204.28392361111</v>
      </c>
      <c r="F596" s="6">
        <f t="shared" si="63"/>
        <v>2023</v>
      </c>
      <c r="G596" s="4" t="str">
        <f t="shared" si="64"/>
        <v>Oct</v>
      </c>
      <c r="H596" s="4" t="str">
        <f t="shared" si="65"/>
        <v>Q4</v>
      </c>
      <c r="I596" s="6">
        <f t="shared" si="66"/>
        <v>0</v>
      </c>
      <c r="J596" s="3">
        <v>1</v>
      </c>
      <c r="K596" s="8">
        <v>59.950000760000002</v>
      </c>
      <c r="L596" s="8">
        <f t="shared" si="67"/>
        <v>59.950000760000002</v>
      </c>
      <c r="M596" s="8">
        <v>59.950000760000002</v>
      </c>
      <c r="N596" s="3" t="str">
        <f t="shared" ca="1" si="68"/>
        <v>CHURNED</v>
      </c>
      <c r="O596" s="14" t="str">
        <f t="shared" si="69"/>
        <v>Not Retained</v>
      </c>
      <c r="P596" s="3" t="s">
        <v>51</v>
      </c>
      <c r="Q596" s="3" t="s">
        <v>1903</v>
      </c>
      <c r="R596" s="3" t="s">
        <v>1904</v>
      </c>
      <c r="S596" s="3">
        <v>21</v>
      </c>
      <c r="T596" s="3" t="s">
        <v>11</v>
      </c>
      <c r="U596" s="3" t="s">
        <v>1905</v>
      </c>
      <c r="V596" s="3">
        <v>50310</v>
      </c>
      <c r="W596" s="3" t="s">
        <v>1781</v>
      </c>
      <c r="X596" s="3" t="s">
        <v>15</v>
      </c>
      <c r="Y596" s="3" t="s">
        <v>2048</v>
      </c>
      <c r="Z596" s="3" t="s">
        <v>2075</v>
      </c>
    </row>
    <row r="597" spans="1:26" ht="15" x14ac:dyDescent="0.3">
      <c r="A597" s="3">
        <v>90673</v>
      </c>
      <c r="B597" s="8">
        <v>43.979999540000001</v>
      </c>
      <c r="C597" s="3">
        <v>1</v>
      </c>
      <c r="D597" s="4">
        <v>44936.680034722223</v>
      </c>
      <c r="E597" s="4">
        <v>44936.680034722223</v>
      </c>
      <c r="F597" s="6">
        <f t="shared" si="63"/>
        <v>2023</v>
      </c>
      <c r="G597" s="4" t="str">
        <f t="shared" si="64"/>
        <v>Jan</v>
      </c>
      <c r="H597" s="4" t="str">
        <f t="shared" si="65"/>
        <v>Q1</v>
      </c>
      <c r="I597" s="6">
        <f t="shared" si="66"/>
        <v>0</v>
      </c>
      <c r="J597" s="3">
        <v>1</v>
      </c>
      <c r="K597" s="8">
        <v>43.979999540000001</v>
      </c>
      <c r="L597" s="8">
        <f t="shared" si="67"/>
        <v>43.979999540000001</v>
      </c>
      <c r="M597" s="8">
        <v>43.979999540000001</v>
      </c>
      <c r="N597" s="3" t="str">
        <f t="shared" ca="1" si="68"/>
        <v>CHURNED</v>
      </c>
      <c r="O597" s="14" t="str">
        <f t="shared" si="69"/>
        <v>Not Retained</v>
      </c>
      <c r="P597" s="3" t="s">
        <v>246</v>
      </c>
      <c r="Q597" s="3" t="s">
        <v>202</v>
      </c>
      <c r="R597" s="3" t="s">
        <v>1906</v>
      </c>
      <c r="S597" s="3">
        <v>25</v>
      </c>
      <c r="T597" s="3" t="s">
        <v>19</v>
      </c>
      <c r="U597" s="3" t="s">
        <v>1907</v>
      </c>
      <c r="V597" s="3">
        <v>50310</v>
      </c>
      <c r="W597" s="3" t="s">
        <v>1781</v>
      </c>
      <c r="X597" s="3" t="s">
        <v>15</v>
      </c>
      <c r="Y597" s="3" t="s">
        <v>2052</v>
      </c>
      <c r="Z597" s="3" t="s">
        <v>2053</v>
      </c>
    </row>
    <row r="598" spans="1:26" ht="15" x14ac:dyDescent="0.3">
      <c r="A598" s="3">
        <v>90769</v>
      </c>
      <c r="B598" s="8">
        <v>59.5</v>
      </c>
      <c r="C598" s="3">
        <v>1</v>
      </c>
      <c r="D598" s="4">
        <v>45222.283761574072</v>
      </c>
      <c r="E598" s="4">
        <v>45222.283761574072</v>
      </c>
      <c r="F598" s="6">
        <f t="shared" si="63"/>
        <v>2023</v>
      </c>
      <c r="G598" s="4" t="str">
        <f t="shared" si="64"/>
        <v>Oct</v>
      </c>
      <c r="H598" s="4" t="str">
        <f t="shared" si="65"/>
        <v>Q4</v>
      </c>
      <c r="I598" s="6">
        <f t="shared" si="66"/>
        <v>0</v>
      </c>
      <c r="J598" s="3">
        <v>1</v>
      </c>
      <c r="K598" s="8">
        <v>59.5</v>
      </c>
      <c r="L598" s="8">
        <f t="shared" si="67"/>
        <v>59.5</v>
      </c>
      <c r="M598" s="8">
        <v>59.5</v>
      </c>
      <c r="N598" s="3" t="str">
        <f t="shared" ca="1" si="68"/>
        <v>CHURNED</v>
      </c>
      <c r="O598" s="14" t="str">
        <f t="shared" si="69"/>
        <v>Not Retained</v>
      </c>
      <c r="P598" s="3" t="s">
        <v>1568</v>
      </c>
      <c r="Q598" s="3" t="s">
        <v>1908</v>
      </c>
      <c r="R598" s="3" t="s">
        <v>1909</v>
      </c>
      <c r="S598" s="3">
        <v>54</v>
      </c>
      <c r="T598" s="3" t="s">
        <v>19</v>
      </c>
      <c r="U598" s="3" t="s">
        <v>1910</v>
      </c>
      <c r="V598" s="3">
        <v>50310</v>
      </c>
      <c r="W598" s="3" t="s">
        <v>1781</v>
      </c>
      <c r="X598" s="3" t="s">
        <v>15</v>
      </c>
      <c r="Y598" s="3" t="s">
        <v>2049</v>
      </c>
      <c r="Z598" s="3" t="s">
        <v>2053</v>
      </c>
    </row>
    <row r="599" spans="1:26" ht="15" x14ac:dyDescent="0.3">
      <c r="A599" s="3">
        <v>91196</v>
      </c>
      <c r="B599" s="8">
        <v>19.989999770000001</v>
      </c>
      <c r="C599" s="3">
        <v>1</v>
      </c>
      <c r="D599" s="4">
        <v>45242.472071759257</v>
      </c>
      <c r="E599" s="4">
        <v>45242.472071759257</v>
      </c>
      <c r="F599" s="6">
        <f t="shared" si="63"/>
        <v>2023</v>
      </c>
      <c r="G599" s="4" t="str">
        <f t="shared" si="64"/>
        <v>Nov</v>
      </c>
      <c r="H599" s="4" t="str">
        <f t="shared" si="65"/>
        <v>Q4</v>
      </c>
      <c r="I599" s="6">
        <f t="shared" si="66"/>
        <v>0</v>
      </c>
      <c r="J599" s="3">
        <v>1</v>
      </c>
      <c r="K599" s="8">
        <v>19.989999770000001</v>
      </c>
      <c r="L599" s="8">
        <f t="shared" si="67"/>
        <v>19.989999770000001</v>
      </c>
      <c r="M599" s="8">
        <v>19.989999770000001</v>
      </c>
      <c r="N599" s="3" t="str">
        <f t="shared" ca="1" si="68"/>
        <v>CHURNED</v>
      </c>
      <c r="O599" s="14" t="str">
        <f t="shared" si="69"/>
        <v>Not Retained</v>
      </c>
      <c r="P599" s="3" t="s">
        <v>37</v>
      </c>
      <c r="Q599" s="3" t="s">
        <v>1645</v>
      </c>
      <c r="R599" s="3" t="s">
        <v>1911</v>
      </c>
      <c r="S599" s="3">
        <v>14</v>
      </c>
      <c r="T599" s="3" t="s">
        <v>11</v>
      </c>
      <c r="U599" s="3" t="s">
        <v>1912</v>
      </c>
      <c r="V599" s="3">
        <v>50310</v>
      </c>
      <c r="W599" s="3" t="s">
        <v>1913</v>
      </c>
      <c r="X599" s="3" t="s">
        <v>15</v>
      </c>
      <c r="Y599" s="3" t="s">
        <v>2049</v>
      </c>
      <c r="Z599" s="3" t="s">
        <v>2073</v>
      </c>
    </row>
    <row r="600" spans="1:26" ht="15" x14ac:dyDescent="0.3">
      <c r="A600" s="3">
        <v>91322</v>
      </c>
      <c r="B600" s="8">
        <v>25</v>
      </c>
      <c r="C600" s="3">
        <v>1</v>
      </c>
      <c r="D600" s="4">
        <v>44365.702881944446</v>
      </c>
      <c r="E600" s="4">
        <v>44365.702881944446</v>
      </c>
      <c r="F600" s="6">
        <f t="shared" si="63"/>
        <v>2021</v>
      </c>
      <c r="G600" s="4" t="str">
        <f t="shared" si="64"/>
        <v>Jun</v>
      </c>
      <c r="H600" s="4" t="str">
        <f t="shared" si="65"/>
        <v>Q2</v>
      </c>
      <c r="I600" s="6">
        <f t="shared" si="66"/>
        <v>0</v>
      </c>
      <c r="J600" s="3">
        <v>1</v>
      </c>
      <c r="K600" s="8">
        <v>25</v>
      </c>
      <c r="L600" s="8">
        <f t="shared" si="67"/>
        <v>25</v>
      </c>
      <c r="M600" s="8">
        <v>25</v>
      </c>
      <c r="N600" s="3" t="str">
        <f t="shared" ca="1" si="68"/>
        <v>CHURNED</v>
      </c>
      <c r="O600" s="14" t="str">
        <f t="shared" si="69"/>
        <v>Not Retained</v>
      </c>
      <c r="P600" s="3" t="s">
        <v>444</v>
      </c>
      <c r="Q600" s="3" t="s">
        <v>202</v>
      </c>
      <c r="R600" s="3" t="s">
        <v>1914</v>
      </c>
      <c r="S600" s="3">
        <v>53</v>
      </c>
      <c r="T600" s="3" t="s">
        <v>11</v>
      </c>
      <c r="U600" s="3" t="s">
        <v>1915</v>
      </c>
      <c r="V600" s="3">
        <v>50310</v>
      </c>
      <c r="W600" s="3" t="s">
        <v>1913</v>
      </c>
      <c r="X600" s="3" t="s">
        <v>15</v>
      </c>
      <c r="Y600" s="3" t="s">
        <v>2051</v>
      </c>
      <c r="Z600" s="3" t="s">
        <v>2074</v>
      </c>
    </row>
    <row r="601" spans="1:26" ht="15" x14ac:dyDescent="0.3">
      <c r="A601" s="3">
        <v>91491</v>
      </c>
      <c r="B601" s="8">
        <v>90</v>
      </c>
      <c r="C601" s="3">
        <v>1</v>
      </c>
      <c r="D601" s="4">
        <v>45308.126666666663</v>
      </c>
      <c r="E601" s="4">
        <v>45308.126666666663</v>
      </c>
      <c r="F601" s="6">
        <f t="shared" si="63"/>
        <v>2024</v>
      </c>
      <c r="G601" s="4" t="str">
        <f t="shared" si="64"/>
        <v>Jan</v>
      </c>
      <c r="H601" s="4" t="str">
        <f t="shared" si="65"/>
        <v>Q1</v>
      </c>
      <c r="I601" s="6">
        <f t="shared" si="66"/>
        <v>0</v>
      </c>
      <c r="J601" s="3">
        <v>1</v>
      </c>
      <c r="K601" s="8">
        <v>90</v>
      </c>
      <c r="L601" s="8">
        <f t="shared" si="67"/>
        <v>90</v>
      </c>
      <c r="M601" s="8">
        <v>90</v>
      </c>
      <c r="N601" s="3" t="str">
        <f t="shared" ca="1" si="68"/>
        <v>CHURNED</v>
      </c>
      <c r="O601" s="14" t="str">
        <f t="shared" si="69"/>
        <v>Not Retained</v>
      </c>
      <c r="P601" s="3" t="s">
        <v>1426</v>
      </c>
      <c r="Q601" s="3" t="s">
        <v>516</v>
      </c>
      <c r="R601" s="3" t="s">
        <v>1916</v>
      </c>
      <c r="S601" s="3">
        <v>35</v>
      </c>
      <c r="T601" s="3" t="s">
        <v>11</v>
      </c>
      <c r="U601" s="3" t="s">
        <v>1917</v>
      </c>
      <c r="V601" s="3">
        <v>50014</v>
      </c>
      <c r="W601" s="3" t="s">
        <v>1913</v>
      </c>
      <c r="X601" s="3" t="s">
        <v>15</v>
      </c>
      <c r="Y601" s="3" t="s">
        <v>2052</v>
      </c>
      <c r="Z601" s="3" t="s">
        <v>2055</v>
      </c>
    </row>
    <row r="602" spans="1:26" ht="15" x14ac:dyDescent="0.3">
      <c r="A602" s="3">
        <v>91554</v>
      </c>
      <c r="B602" s="8">
        <v>49</v>
      </c>
      <c r="C602" s="3">
        <v>1</v>
      </c>
      <c r="D602" s="4">
        <v>45150.726550925923</v>
      </c>
      <c r="E602" s="4">
        <v>45150.726550925923</v>
      </c>
      <c r="F602" s="6">
        <f t="shared" si="63"/>
        <v>2023</v>
      </c>
      <c r="G602" s="4" t="str">
        <f t="shared" si="64"/>
        <v>Aug</v>
      </c>
      <c r="H602" s="4" t="str">
        <f t="shared" si="65"/>
        <v>Q3</v>
      </c>
      <c r="I602" s="6">
        <f t="shared" si="66"/>
        <v>0</v>
      </c>
      <c r="J602" s="3">
        <v>1</v>
      </c>
      <c r="K602" s="8">
        <v>49</v>
      </c>
      <c r="L602" s="8">
        <f t="shared" si="67"/>
        <v>49</v>
      </c>
      <c r="M602" s="8">
        <v>49</v>
      </c>
      <c r="N602" s="3" t="str">
        <f t="shared" ca="1" si="68"/>
        <v>CHURNED</v>
      </c>
      <c r="O602" s="14" t="str">
        <f t="shared" si="69"/>
        <v>Not Retained</v>
      </c>
      <c r="P602" s="3" t="s">
        <v>381</v>
      </c>
      <c r="Q602" s="3" t="s">
        <v>96</v>
      </c>
      <c r="R602" s="3" t="s">
        <v>1918</v>
      </c>
      <c r="S602" s="3">
        <v>55</v>
      </c>
      <c r="T602" s="3" t="s">
        <v>11</v>
      </c>
      <c r="U602" s="3" t="s">
        <v>1919</v>
      </c>
      <c r="V602" s="3">
        <v>50014</v>
      </c>
      <c r="W602" s="3" t="s">
        <v>1913</v>
      </c>
      <c r="X602" s="3" t="s">
        <v>15</v>
      </c>
      <c r="Y602" s="3" t="s">
        <v>2051</v>
      </c>
      <c r="Z602" s="3" t="s">
        <v>2055</v>
      </c>
    </row>
    <row r="603" spans="1:26" ht="15" x14ac:dyDescent="0.3">
      <c r="A603" s="3">
        <v>91657</v>
      </c>
      <c r="B603" s="8">
        <v>35.979999540000001</v>
      </c>
      <c r="C603" s="3">
        <v>2</v>
      </c>
      <c r="D603" s="4">
        <v>44322.732210648152</v>
      </c>
      <c r="E603" s="4">
        <v>44326.320520833331</v>
      </c>
      <c r="F603" s="6">
        <f t="shared" si="63"/>
        <v>2021</v>
      </c>
      <c r="G603" s="4" t="str">
        <f t="shared" si="64"/>
        <v>May</v>
      </c>
      <c r="H603" s="4" t="str">
        <f t="shared" si="65"/>
        <v>Q2</v>
      </c>
      <c r="I603" s="6">
        <f t="shared" si="66"/>
        <v>5</v>
      </c>
      <c r="J603" s="3">
        <v>2</v>
      </c>
      <c r="K603" s="8">
        <v>35.979999540000001</v>
      </c>
      <c r="L603" s="8">
        <f t="shared" si="67"/>
        <v>17.989999770000001</v>
      </c>
      <c r="M603" s="8">
        <v>35.979999540000001</v>
      </c>
      <c r="N603" s="3" t="str">
        <f t="shared" ca="1" si="68"/>
        <v>CHURNED</v>
      </c>
      <c r="O603" s="14" t="str">
        <f t="shared" si="69"/>
        <v>Retained</v>
      </c>
      <c r="P603" s="3" t="s">
        <v>158</v>
      </c>
      <c r="Q603" s="3" t="s">
        <v>444</v>
      </c>
      <c r="R603" s="3" t="s">
        <v>1920</v>
      </c>
      <c r="S603" s="3">
        <v>54</v>
      </c>
      <c r="T603" s="3" t="s">
        <v>19</v>
      </c>
      <c r="U603" s="3" t="s">
        <v>1921</v>
      </c>
      <c r="V603" s="3">
        <v>50322</v>
      </c>
      <c r="W603" s="3" t="s">
        <v>1913</v>
      </c>
      <c r="X603" s="3" t="s">
        <v>15</v>
      </c>
      <c r="Y603" s="3" t="s">
        <v>2048</v>
      </c>
      <c r="Z603" s="3" t="s">
        <v>2061</v>
      </c>
    </row>
    <row r="604" spans="1:26" ht="15" x14ac:dyDescent="0.3">
      <c r="A604" s="3">
        <v>92156</v>
      </c>
      <c r="B604" s="8">
        <v>98</v>
      </c>
      <c r="C604" s="3">
        <v>1</v>
      </c>
      <c r="D604" s="4">
        <v>45174.164224537039</v>
      </c>
      <c r="E604" s="4">
        <v>45174.164224537039</v>
      </c>
      <c r="F604" s="6">
        <f t="shared" si="63"/>
        <v>2023</v>
      </c>
      <c r="G604" s="4" t="str">
        <f t="shared" si="64"/>
        <v>Sep</v>
      </c>
      <c r="H604" s="4" t="str">
        <f t="shared" si="65"/>
        <v>Q3</v>
      </c>
      <c r="I604" s="6">
        <f t="shared" si="66"/>
        <v>0</v>
      </c>
      <c r="J604" s="3">
        <v>1</v>
      </c>
      <c r="K604" s="8">
        <v>98</v>
      </c>
      <c r="L604" s="8">
        <f t="shared" si="67"/>
        <v>98</v>
      </c>
      <c r="M604" s="8">
        <v>98</v>
      </c>
      <c r="N604" s="3" t="str">
        <f t="shared" ca="1" si="68"/>
        <v>CHURNED</v>
      </c>
      <c r="O604" s="14" t="str">
        <f t="shared" si="69"/>
        <v>Not Retained</v>
      </c>
      <c r="P604" s="3" t="s">
        <v>1257</v>
      </c>
      <c r="Q604" s="3" t="s">
        <v>1396</v>
      </c>
      <c r="R604" s="3" t="s">
        <v>1922</v>
      </c>
      <c r="S604" s="3">
        <v>29</v>
      </c>
      <c r="T604" s="3" t="s">
        <v>19</v>
      </c>
      <c r="U604" s="3" t="s">
        <v>1923</v>
      </c>
      <c r="V604" s="3">
        <v>50322</v>
      </c>
      <c r="W604" s="3" t="s">
        <v>1913</v>
      </c>
      <c r="X604" s="3" t="s">
        <v>15</v>
      </c>
      <c r="Y604" s="3" t="s">
        <v>2048</v>
      </c>
      <c r="Z604" s="3" t="s">
        <v>2061</v>
      </c>
    </row>
    <row r="605" spans="1:26" ht="15" x14ac:dyDescent="0.3">
      <c r="A605" s="3">
        <v>92282</v>
      </c>
      <c r="B605" s="8">
        <v>79</v>
      </c>
      <c r="C605" s="3">
        <v>1</v>
      </c>
      <c r="D605" s="4">
        <v>45545.362361111111</v>
      </c>
      <c r="E605" s="4">
        <v>45545.362361111111</v>
      </c>
      <c r="F605" s="6">
        <f t="shared" si="63"/>
        <v>2024</v>
      </c>
      <c r="G605" s="4" t="str">
        <f t="shared" si="64"/>
        <v>Sep</v>
      </c>
      <c r="H605" s="4" t="str">
        <f t="shared" si="65"/>
        <v>Q3</v>
      </c>
      <c r="I605" s="6">
        <f t="shared" si="66"/>
        <v>0</v>
      </c>
      <c r="J605" s="3">
        <v>1</v>
      </c>
      <c r="K605" s="8">
        <v>79</v>
      </c>
      <c r="L605" s="8">
        <f t="shared" si="67"/>
        <v>79</v>
      </c>
      <c r="M605" s="8">
        <v>79</v>
      </c>
      <c r="N605" s="3" t="str">
        <f t="shared" ca="1" si="68"/>
        <v>ACTIVE</v>
      </c>
      <c r="O605" s="14" t="str">
        <f t="shared" si="69"/>
        <v>Not Retained</v>
      </c>
      <c r="P605" s="3" t="s">
        <v>302</v>
      </c>
      <c r="Q605" s="3" t="s">
        <v>1924</v>
      </c>
      <c r="R605" s="3" t="s">
        <v>1925</v>
      </c>
      <c r="S605" s="3">
        <v>49</v>
      </c>
      <c r="T605" s="3" t="s">
        <v>11</v>
      </c>
      <c r="U605" s="3" t="s">
        <v>1926</v>
      </c>
      <c r="V605" s="3">
        <v>50322</v>
      </c>
      <c r="W605" s="3" t="s">
        <v>1913</v>
      </c>
      <c r="X605" s="3" t="s">
        <v>15</v>
      </c>
      <c r="Y605" s="3" t="s">
        <v>2049</v>
      </c>
      <c r="Z605" s="3" t="s">
        <v>2071</v>
      </c>
    </row>
    <row r="606" spans="1:26" ht="15" x14ac:dyDescent="0.3">
      <c r="A606" s="3">
        <v>92463</v>
      </c>
      <c r="B606" s="8">
        <v>55</v>
      </c>
      <c r="C606" s="3">
        <v>1</v>
      </c>
      <c r="D606" s="4">
        <v>45257.354768518519</v>
      </c>
      <c r="E606" s="4">
        <v>45257.354768518519</v>
      </c>
      <c r="F606" s="6">
        <f t="shared" si="63"/>
        <v>2023</v>
      </c>
      <c r="G606" s="4" t="str">
        <f t="shared" si="64"/>
        <v>Nov</v>
      </c>
      <c r="H606" s="4" t="str">
        <f t="shared" si="65"/>
        <v>Q4</v>
      </c>
      <c r="I606" s="6">
        <f t="shared" si="66"/>
        <v>0</v>
      </c>
      <c r="J606" s="3">
        <v>1</v>
      </c>
      <c r="K606" s="8">
        <v>55</v>
      </c>
      <c r="L606" s="8">
        <f t="shared" si="67"/>
        <v>55</v>
      </c>
      <c r="M606" s="8">
        <v>55</v>
      </c>
      <c r="N606" s="3" t="str">
        <f t="shared" ca="1" si="68"/>
        <v>CHURNED</v>
      </c>
      <c r="O606" s="14" t="str">
        <f t="shared" si="69"/>
        <v>Not Retained</v>
      </c>
      <c r="P606" s="3" t="s">
        <v>433</v>
      </c>
      <c r="Q606" s="3" t="s">
        <v>944</v>
      </c>
      <c r="R606" s="3" t="s">
        <v>1927</v>
      </c>
      <c r="S606" s="3">
        <v>22</v>
      </c>
      <c r="T606" s="3" t="s">
        <v>19</v>
      </c>
      <c r="U606" s="3" t="s">
        <v>1928</v>
      </c>
      <c r="V606" s="3">
        <v>50322</v>
      </c>
      <c r="W606" s="3" t="s">
        <v>1913</v>
      </c>
      <c r="X606" s="3" t="s">
        <v>15</v>
      </c>
      <c r="Y606" s="3" t="s">
        <v>2051</v>
      </c>
      <c r="Z606" s="3" t="s">
        <v>2071</v>
      </c>
    </row>
    <row r="607" spans="1:26" ht="15" x14ac:dyDescent="0.3">
      <c r="A607" s="3">
        <v>92673</v>
      </c>
      <c r="B607" s="8">
        <v>45</v>
      </c>
      <c r="C607" s="3">
        <v>1</v>
      </c>
      <c r="D607" s="4">
        <v>44980.288541666669</v>
      </c>
      <c r="E607" s="4">
        <v>44980.288541666669</v>
      </c>
      <c r="F607" s="6">
        <f t="shared" si="63"/>
        <v>2023</v>
      </c>
      <c r="G607" s="4" t="str">
        <f t="shared" si="64"/>
        <v>Feb</v>
      </c>
      <c r="H607" s="4" t="str">
        <f t="shared" si="65"/>
        <v>Q1</v>
      </c>
      <c r="I607" s="6">
        <f t="shared" si="66"/>
        <v>0</v>
      </c>
      <c r="J607" s="3">
        <v>1</v>
      </c>
      <c r="K607" s="8">
        <v>45</v>
      </c>
      <c r="L607" s="8">
        <f t="shared" si="67"/>
        <v>45</v>
      </c>
      <c r="M607" s="8">
        <v>45</v>
      </c>
      <c r="N607" s="3" t="str">
        <f t="shared" ca="1" si="68"/>
        <v>CHURNED</v>
      </c>
      <c r="O607" s="14" t="str">
        <f t="shared" si="69"/>
        <v>Not Retained</v>
      </c>
      <c r="P607" s="3" t="s">
        <v>433</v>
      </c>
      <c r="Q607" s="3" t="s">
        <v>1929</v>
      </c>
      <c r="R607" s="3" t="s">
        <v>1930</v>
      </c>
      <c r="S607" s="3">
        <v>13</v>
      </c>
      <c r="T607" s="3" t="s">
        <v>19</v>
      </c>
      <c r="U607" s="3" t="s">
        <v>1931</v>
      </c>
      <c r="V607" s="3">
        <v>50322</v>
      </c>
      <c r="W607" s="3" t="s">
        <v>1913</v>
      </c>
      <c r="X607" s="3" t="s">
        <v>15</v>
      </c>
      <c r="Y607" s="3" t="s">
        <v>2048</v>
      </c>
      <c r="Z607" s="3" t="s">
        <v>2073</v>
      </c>
    </row>
    <row r="608" spans="1:26" ht="15" x14ac:dyDescent="0.3">
      <c r="A608" s="3">
        <v>92689</v>
      </c>
      <c r="B608" s="8">
        <v>149</v>
      </c>
      <c r="C608" s="3">
        <v>1</v>
      </c>
      <c r="D608" s="4">
        <v>45024.248113425929</v>
      </c>
      <c r="E608" s="4">
        <v>45024.248113425929</v>
      </c>
      <c r="F608" s="6">
        <f t="shared" si="63"/>
        <v>2023</v>
      </c>
      <c r="G608" s="4" t="str">
        <f t="shared" si="64"/>
        <v>Apr</v>
      </c>
      <c r="H608" s="4" t="str">
        <f t="shared" si="65"/>
        <v>Q2</v>
      </c>
      <c r="I608" s="6">
        <f t="shared" si="66"/>
        <v>0</v>
      </c>
      <c r="J608" s="3">
        <v>1</v>
      </c>
      <c r="K608" s="8">
        <v>149</v>
      </c>
      <c r="L608" s="8">
        <f t="shared" si="67"/>
        <v>149</v>
      </c>
      <c r="M608" s="8">
        <v>149</v>
      </c>
      <c r="N608" s="3" t="str">
        <f t="shared" ca="1" si="68"/>
        <v>CHURNED</v>
      </c>
      <c r="O608" s="14" t="str">
        <f t="shared" si="69"/>
        <v>Not Retained</v>
      </c>
      <c r="P608" s="3" t="s">
        <v>437</v>
      </c>
      <c r="Q608" s="3" t="s">
        <v>550</v>
      </c>
      <c r="R608" s="3" t="s">
        <v>1932</v>
      </c>
      <c r="S608" s="3">
        <v>65</v>
      </c>
      <c r="T608" s="3" t="s">
        <v>11</v>
      </c>
      <c r="U608" s="3" t="s">
        <v>1933</v>
      </c>
      <c r="V608" s="3">
        <v>50322</v>
      </c>
      <c r="W608" s="3" t="s">
        <v>1913</v>
      </c>
      <c r="X608" s="3" t="s">
        <v>15</v>
      </c>
      <c r="Y608" s="3" t="s">
        <v>2048</v>
      </c>
      <c r="Z608" s="3" t="s">
        <v>2065</v>
      </c>
    </row>
    <row r="609" spans="1:26" ht="15" x14ac:dyDescent="0.3">
      <c r="A609" s="3">
        <v>92914</v>
      </c>
      <c r="B609" s="8">
        <v>30</v>
      </c>
      <c r="C609" s="3">
        <v>1</v>
      </c>
      <c r="D609" s="4">
        <v>45290.380497685182</v>
      </c>
      <c r="E609" s="4">
        <v>45290.380497685182</v>
      </c>
      <c r="F609" s="6">
        <f t="shared" si="63"/>
        <v>2023</v>
      </c>
      <c r="G609" s="4" t="str">
        <f t="shared" si="64"/>
        <v>Dec</v>
      </c>
      <c r="H609" s="4" t="str">
        <f t="shared" si="65"/>
        <v>Q4</v>
      </c>
      <c r="I609" s="6">
        <f t="shared" si="66"/>
        <v>0</v>
      </c>
      <c r="J609" s="3">
        <v>1</v>
      </c>
      <c r="K609" s="8">
        <v>30</v>
      </c>
      <c r="L609" s="8">
        <f t="shared" si="67"/>
        <v>30</v>
      </c>
      <c r="M609" s="8">
        <v>30</v>
      </c>
      <c r="N609" s="3" t="str">
        <f t="shared" ca="1" si="68"/>
        <v>CHURNED</v>
      </c>
      <c r="O609" s="14" t="str">
        <f t="shared" si="69"/>
        <v>Not Retained</v>
      </c>
      <c r="P609" s="3" t="s">
        <v>21</v>
      </c>
      <c r="Q609" s="3" t="s">
        <v>448</v>
      </c>
      <c r="R609" s="3" t="s">
        <v>1934</v>
      </c>
      <c r="S609" s="3">
        <v>52</v>
      </c>
      <c r="T609" s="3" t="s">
        <v>11</v>
      </c>
      <c r="U609" s="3" t="s">
        <v>1935</v>
      </c>
      <c r="V609" s="3">
        <v>50322</v>
      </c>
      <c r="W609" s="3" t="s">
        <v>1913</v>
      </c>
      <c r="X609" s="3" t="s">
        <v>15</v>
      </c>
      <c r="Y609" s="3" t="s">
        <v>2048</v>
      </c>
      <c r="Z609" s="3" t="s">
        <v>2065</v>
      </c>
    </row>
    <row r="610" spans="1:26" ht="15" x14ac:dyDescent="0.3">
      <c r="A610" s="3">
        <v>93041</v>
      </c>
      <c r="B610" s="8">
        <v>76</v>
      </c>
      <c r="C610" s="3">
        <v>1</v>
      </c>
      <c r="D610" s="4">
        <v>45244.314652777779</v>
      </c>
      <c r="E610" s="4">
        <v>45244.314652777779</v>
      </c>
      <c r="F610" s="6">
        <f t="shared" si="63"/>
        <v>2023</v>
      </c>
      <c r="G610" s="4" t="str">
        <f t="shared" si="64"/>
        <v>Nov</v>
      </c>
      <c r="H610" s="4" t="str">
        <f t="shared" si="65"/>
        <v>Q4</v>
      </c>
      <c r="I610" s="6">
        <f t="shared" si="66"/>
        <v>0</v>
      </c>
      <c r="J610" s="3">
        <v>1</v>
      </c>
      <c r="K610" s="8">
        <v>76</v>
      </c>
      <c r="L610" s="8">
        <f t="shared" si="67"/>
        <v>76</v>
      </c>
      <c r="M610" s="8">
        <v>76</v>
      </c>
      <c r="N610" s="3" t="str">
        <f t="shared" ca="1" si="68"/>
        <v>CHURNED</v>
      </c>
      <c r="O610" s="14" t="str">
        <f t="shared" si="69"/>
        <v>Not Retained</v>
      </c>
      <c r="P610" s="3" t="s">
        <v>339</v>
      </c>
      <c r="Q610" s="3" t="s">
        <v>1936</v>
      </c>
      <c r="R610" s="3" t="s">
        <v>1937</v>
      </c>
      <c r="S610" s="3">
        <v>65</v>
      </c>
      <c r="T610" s="3" t="s">
        <v>11</v>
      </c>
      <c r="U610" s="3" t="s">
        <v>1938</v>
      </c>
      <c r="V610" s="3">
        <v>50322</v>
      </c>
      <c r="W610" s="3" t="s">
        <v>1913</v>
      </c>
      <c r="X610" s="3" t="s">
        <v>15</v>
      </c>
      <c r="Y610" s="3" t="s">
        <v>2050</v>
      </c>
      <c r="Z610" s="3" t="s">
        <v>2061</v>
      </c>
    </row>
    <row r="611" spans="1:26" ht="15" x14ac:dyDescent="0.3">
      <c r="A611" s="3">
        <v>93172</v>
      </c>
      <c r="B611" s="8">
        <v>22.989999770000001</v>
      </c>
      <c r="C611" s="3">
        <v>1</v>
      </c>
      <c r="D611" s="4">
        <v>45275.214212962965</v>
      </c>
      <c r="E611" s="4">
        <v>45275.214212962965</v>
      </c>
      <c r="F611" s="6">
        <f t="shared" si="63"/>
        <v>2023</v>
      </c>
      <c r="G611" s="4" t="str">
        <f t="shared" si="64"/>
        <v>Dec</v>
      </c>
      <c r="H611" s="4" t="str">
        <f t="shared" si="65"/>
        <v>Q4</v>
      </c>
      <c r="I611" s="6">
        <f t="shared" si="66"/>
        <v>0</v>
      </c>
      <c r="J611" s="3">
        <v>1</v>
      </c>
      <c r="K611" s="8">
        <v>22.989999770000001</v>
      </c>
      <c r="L611" s="8">
        <f t="shared" si="67"/>
        <v>22.989999770000001</v>
      </c>
      <c r="M611" s="8">
        <v>22.989999770000001</v>
      </c>
      <c r="N611" s="3" t="str">
        <f t="shared" ca="1" si="68"/>
        <v>CHURNED</v>
      </c>
      <c r="O611" s="14" t="str">
        <f t="shared" si="69"/>
        <v>Not Retained</v>
      </c>
      <c r="P611" s="3" t="s">
        <v>108</v>
      </c>
      <c r="Q611" s="3" t="s">
        <v>1939</v>
      </c>
      <c r="R611" s="3" t="s">
        <v>1940</v>
      </c>
      <c r="S611" s="3">
        <v>34</v>
      </c>
      <c r="T611" s="3" t="s">
        <v>11</v>
      </c>
      <c r="U611" s="3" t="s">
        <v>1941</v>
      </c>
      <c r="V611" s="3">
        <v>50322</v>
      </c>
      <c r="W611" s="3" t="s">
        <v>1913</v>
      </c>
      <c r="X611" s="3" t="s">
        <v>15</v>
      </c>
      <c r="Y611" s="3" t="s">
        <v>2049</v>
      </c>
      <c r="Z611" s="3" t="s">
        <v>2061</v>
      </c>
    </row>
    <row r="612" spans="1:26" ht="15" x14ac:dyDescent="0.3">
      <c r="A612" s="3">
        <v>93296</v>
      </c>
      <c r="B612" s="8">
        <v>9.9899997710000008</v>
      </c>
      <c r="C612" s="3">
        <v>1</v>
      </c>
      <c r="D612" s="4">
        <v>45093.001284722224</v>
      </c>
      <c r="E612" s="4">
        <v>45093.001284722224</v>
      </c>
      <c r="F612" s="6">
        <f t="shared" si="63"/>
        <v>2023</v>
      </c>
      <c r="G612" s="4" t="str">
        <f t="shared" si="64"/>
        <v>Jun</v>
      </c>
      <c r="H612" s="4" t="str">
        <f t="shared" si="65"/>
        <v>Q2</v>
      </c>
      <c r="I612" s="6">
        <f t="shared" si="66"/>
        <v>0</v>
      </c>
      <c r="J612" s="3">
        <v>1</v>
      </c>
      <c r="K612" s="8">
        <v>9.9899997710000008</v>
      </c>
      <c r="L612" s="8">
        <f t="shared" si="67"/>
        <v>9.9899997710000008</v>
      </c>
      <c r="M612" s="8">
        <v>9.9899997710000008</v>
      </c>
      <c r="N612" s="3" t="str">
        <f t="shared" ca="1" si="68"/>
        <v>CHURNED</v>
      </c>
      <c r="O612" s="14" t="str">
        <f t="shared" si="69"/>
        <v>Not Retained</v>
      </c>
      <c r="P612" s="3" t="s">
        <v>833</v>
      </c>
      <c r="Q612" s="3" t="s">
        <v>374</v>
      </c>
      <c r="R612" s="3" t="s">
        <v>1942</v>
      </c>
      <c r="S612" s="3">
        <v>25</v>
      </c>
      <c r="T612" s="3" t="s">
        <v>11</v>
      </c>
      <c r="U612" s="3" t="s">
        <v>1943</v>
      </c>
      <c r="V612" s="3">
        <v>50265</v>
      </c>
      <c r="W612" s="3" t="s">
        <v>1913</v>
      </c>
      <c r="X612" s="3" t="s">
        <v>15</v>
      </c>
      <c r="Y612" s="3" t="s">
        <v>2052</v>
      </c>
      <c r="Z612" s="3" t="s">
        <v>2061</v>
      </c>
    </row>
    <row r="613" spans="1:26" ht="15" x14ac:dyDescent="0.3">
      <c r="A613" s="3">
        <v>93337</v>
      </c>
      <c r="B613" s="8">
        <v>42</v>
      </c>
      <c r="C613" s="3">
        <v>1</v>
      </c>
      <c r="D613" s="4">
        <v>45188.09171296296</v>
      </c>
      <c r="E613" s="4">
        <v>45188.09171296296</v>
      </c>
      <c r="F613" s="6">
        <f t="shared" si="63"/>
        <v>2023</v>
      </c>
      <c r="G613" s="4" t="str">
        <f t="shared" si="64"/>
        <v>Sep</v>
      </c>
      <c r="H613" s="4" t="str">
        <f t="shared" si="65"/>
        <v>Q3</v>
      </c>
      <c r="I613" s="6">
        <f t="shared" si="66"/>
        <v>0</v>
      </c>
      <c r="J613" s="3">
        <v>1</v>
      </c>
      <c r="K613" s="8">
        <v>42</v>
      </c>
      <c r="L613" s="8">
        <f t="shared" si="67"/>
        <v>42</v>
      </c>
      <c r="M613" s="8">
        <v>42</v>
      </c>
      <c r="N613" s="3" t="str">
        <f t="shared" ca="1" si="68"/>
        <v>CHURNED</v>
      </c>
      <c r="O613" s="14" t="str">
        <f t="shared" si="69"/>
        <v>Not Retained</v>
      </c>
      <c r="P613" s="3" t="s">
        <v>215</v>
      </c>
      <c r="Q613" s="3" t="s">
        <v>1533</v>
      </c>
      <c r="R613" s="3" t="s">
        <v>1944</v>
      </c>
      <c r="S613" s="3">
        <v>58</v>
      </c>
      <c r="T613" s="3" t="s">
        <v>19</v>
      </c>
      <c r="U613" s="3" t="s">
        <v>1945</v>
      </c>
      <c r="V613" s="3">
        <v>50265</v>
      </c>
      <c r="W613" s="3" t="s">
        <v>1913</v>
      </c>
      <c r="X613" s="3" t="s">
        <v>15</v>
      </c>
      <c r="Y613" s="3" t="s">
        <v>2051</v>
      </c>
      <c r="Z613" s="3" t="s">
        <v>2056</v>
      </c>
    </row>
    <row r="614" spans="1:26" ht="15" x14ac:dyDescent="0.3">
      <c r="A614" s="3">
        <v>93393</v>
      </c>
      <c r="B614" s="8">
        <v>5.9899997709999999</v>
      </c>
      <c r="C614" s="3">
        <v>1</v>
      </c>
      <c r="D614" s="4">
        <v>45137.630902777775</v>
      </c>
      <c r="E614" s="4">
        <v>45137.630902777775</v>
      </c>
      <c r="F614" s="6">
        <f t="shared" si="63"/>
        <v>2023</v>
      </c>
      <c r="G614" s="4" t="str">
        <f t="shared" si="64"/>
        <v>Jul</v>
      </c>
      <c r="H614" s="4" t="str">
        <f t="shared" si="65"/>
        <v>Q3</v>
      </c>
      <c r="I614" s="6">
        <f t="shared" si="66"/>
        <v>0</v>
      </c>
      <c r="J614" s="3">
        <v>1</v>
      </c>
      <c r="K614" s="8">
        <v>5.9899997709999999</v>
      </c>
      <c r="L614" s="8">
        <f t="shared" si="67"/>
        <v>5.9899997709999999</v>
      </c>
      <c r="M614" s="8">
        <v>5.9899997709999999</v>
      </c>
      <c r="N614" s="3" t="str">
        <f t="shared" ca="1" si="68"/>
        <v>CHURNED</v>
      </c>
      <c r="O614" s="14" t="str">
        <f t="shared" si="69"/>
        <v>Not Retained</v>
      </c>
      <c r="P614" s="3" t="s">
        <v>1946</v>
      </c>
      <c r="Q614" s="3" t="s">
        <v>1645</v>
      </c>
      <c r="R614" s="3" t="s">
        <v>1947</v>
      </c>
      <c r="S614" s="3">
        <v>19</v>
      </c>
      <c r="T614" s="3" t="s">
        <v>19</v>
      </c>
      <c r="U614" s="3" t="s">
        <v>1948</v>
      </c>
      <c r="V614" s="3">
        <v>50266</v>
      </c>
      <c r="W614" s="3" t="s">
        <v>1913</v>
      </c>
      <c r="X614" s="3" t="s">
        <v>15</v>
      </c>
      <c r="Y614" s="3" t="s">
        <v>2049</v>
      </c>
      <c r="Z614" s="3" t="s">
        <v>2065</v>
      </c>
    </row>
    <row r="615" spans="1:26" ht="15" x14ac:dyDescent="0.3">
      <c r="A615" s="3">
        <v>93404</v>
      </c>
      <c r="B615" s="8">
        <v>19.989999770000001</v>
      </c>
      <c r="C615" s="3">
        <v>1</v>
      </c>
      <c r="D615" s="4">
        <v>45307.342743055553</v>
      </c>
      <c r="E615" s="4">
        <v>45307.342743055553</v>
      </c>
      <c r="F615" s="6">
        <f t="shared" si="63"/>
        <v>2024</v>
      </c>
      <c r="G615" s="4" t="str">
        <f t="shared" si="64"/>
        <v>Jan</v>
      </c>
      <c r="H615" s="4" t="str">
        <f t="shared" si="65"/>
        <v>Q1</v>
      </c>
      <c r="I615" s="6">
        <f t="shared" si="66"/>
        <v>0</v>
      </c>
      <c r="J615" s="3">
        <v>1</v>
      </c>
      <c r="K615" s="8">
        <v>19.989999770000001</v>
      </c>
      <c r="L615" s="8">
        <f t="shared" si="67"/>
        <v>19.989999770000001</v>
      </c>
      <c r="M615" s="8">
        <v>19.989999770000001</v>
      </c>
      <c r="N615" s="3" t="str">
        <f t="shared" ca="1" si="68"/>
        <v>CHURNED</v>
      </c>
      <c r="O615" s="14" t="str">
        <f t="shared" si="69"/>
        <v>Not Retained</v>
      </c>
      <c r="P615" s="3" t="s">
        <v>1949</v>
      </c>
      <c r="Q615" s="3" t="s">
        <v>1950</v>
      </c>
      <c r="R615" s="3" t="s">
        <v>1951</v>
      </c>
      <c r="S615" s="3">
        <v>19</v>
      </c>
      <c r="T615" s="3" t="s">
        <v>11</v>
      </c>
      <c r="U615" s="3" t="s">
        <v>1952</v>
      </c>
      <c r="V615" s="3">
        <v>50266</v>
      </c>
      <c r="W615" s="3" t="s">
        <v>1913</v>
      </c>
      <c r="X615" s="3" t="s">
        <v>15</v>
      </c>
      <c r="Y615" s="3" t="s">
        <v>2049</v>
      </c>
      <c r="Z615" s="3" t="s">
        <v>2065</v>
      </c>
    </row>
    <row r="616" spans="1:26" ht="15" x14ac:dyDescent="0.3">
      <c r="A616" s="3">
        <v>93588</v>
      </c>
      <c r="B616" s="8">
        <v>13.989999770000001</v>
      </c>
      <c r="C616" s="3">
        <v>1</v>
      </c>
      <c r="D616" s="4">
        <v>44594.396886574075</v>
      </c>
      <c r="E616" s="4">
        <v>44594.396886574075</v>
      </c>
      <c r="F616" s="6">
        <f t="shared" si="63"/>
        <v>2022</v>
      </c>
      <c r="G616" s="4" t="str">
        <f t="shared" si="64"/>
        <v>Feb</v>
      </c>
      <c r="H616" s="4" t="str">
        <f t="shared" si="65"/>
        <v>Q1</v>
      </c>
      <c r="I616" s="6">
        <f t="shared" si="66"/>
        <v>0</v>
      </c>
      <c r="J616" s="3">
        <v>1</v>
      </c>
      <c r="K616" s="8">
        <v>13.989999770000001</v>
      </c>
      <c r="L616" s="8">
        <f t="shared" si="67"/>
        <v>13.989999770000001</v>
      </c>
      <c r="M616" s="8">
        <v>13.989999770000001</v>
      </c>
      <c r="N616" s="3" t="str">
        <f t="shared" ca="1" si="68"/>
        <v>CHURNED</v>
      </c>
      <c r="O616" s="14" t="str">
        <f t="shared" si="69"/>
        <v>Not Retained</v>
      </c>
      <c r="P616" s="3" t="s">
        <v>782</v>
      </c>
      <c r="Q616" s="3" t="s">
        <v>421</v>
      </c>
      <c r="R616" s="3" t="s">
        <v>1953</v>
      </c>
      <c r="S616" s="3">
        <v>58</v>
      </c>
      <c r="T616" s="3" t="s">
        <v>11</v>
      </c>
      <c r="U616" s="3" t="s">
        <v>1954</v>
      </c>
      <c r="V616" s="3">
        <v>50263</v>
      </c>
      <c r="W616" s="3" t="s">
        <v>1913</v>
      </c>
      <c r="X616" s="3" t="s">
        <v>15</v>
      </c>
      <c r="Y616" s="3" t="s">
        <v>2048</v>
      </c>
      <c r="Z616" s="3" t="s">
        <v>2065</v>
      </c>
    </row>
    <row r="617" spans="1:26" ht="15" x14ac:dyDescent="0.3">
      <c r="A617" s="3">
        <v>93726</v>
      </c>
      <c r="B617" s="8">
        <v>38.630001069999999</v>
      </c>
      <c r="C617" s="3">
        <v>1</v>
      </c>
      <c r="D617" s="4">
        <v>44883.67559027778</v>
      </c>
      <c r="E617" s="4">
        <v>44883.67559027778</v>
      </c>
      <c r="F617" s="6">
        <f t="shared" si="63"/>
        <v>2022</v>
      </c>
      <c r="G617" s="4" t="str">
        <f t="shared" si="64"/>
        <v>Nov</v>
      </c>
      <c r="H617" s="4" t="str">
        <f t="shared" si="65"/>
        <v>Q4</v>
      </c>
      <c r="I617" s="6">
        <f t="shared" si="66"/>
        <v>0</v>
      </c>
      <c r="J617" s="3">
        <v>1</v>
      </c>
      <c r="K617" s="8">
        <v>38.630001069999999</v>
      </c>
      <c r="L617" s="8">
        <f t="shared" si="67"/>
        <v>38.630001069999999</v>
      </c>
      <c r="M617" s="8">
        <v>38.630001069999999</v>
      </c>
      <c r="N617" s="3" t="str">
        <f t="shared" ca="1" si="68"/>
        <v>CHURNED</v>
      </c>
      <c r="O617" s="14" t="str">
        <f t="shared" si="69"/>
        <v>Not Retained</v>
      </c>
      <c r="P617" s="3" t="s">
        <v>302</v>
      </c>
      <c r="Q617" s="3" t="s">
        <v>1955</v>
      </c>
      <c r="R617" s="3" t="s">
        <v>1956</v>
      </c>
      <c r="S617" s="3">
        <v>42</v>
      </c>
      <c r="T617" s="3" t="s">
        <v>11</v>
      </c>
      <c r="U617" s="3" t="s">
        <v>1957</v>
      </c>
      <c r="V617" s="3">
        <v>50501</v>
      </c>
      <c r="W617" s="3" t="s">
        <v>1913</v>
      </c>
      <c r="X617" s="3" t="s">
        <v>15</v>
      </c>
      <c r="Y617" s="3" t="s">
        <v>2052</v>
      </c>
      <c r="Z617" s="3" t="s">
        <v>2065</v>
      </c>
    </row>
    <row r="618" spans="1:26" ht="15" x14ac:dyDescent="0.3">
      <c r="A618" s="3">
        <v>94086</v>
      </c>
      <c r="B618" s="8">
        <v>45.979999540000001</v>
      </c>
      <c r="C618" s="3">
        <v>1</v>
      </c>
      <c r="D618" s="4">
        <v>44277.188923611109</v>
      </c>
      <c r="E618" s="4">
        <v>44277.188923611109</v>
      </c>
      <c r="F618" s="6">
        <f t="shared" si="63"/>
        <v>2021</v>
      </c>
      <c r="G618" s="4" t="str">
        <f t="shared" si="64"/>
        <v>Mar</v>
      </c>
      <c r="H618" s="4" t="str">
        <f t="shared" si="65"/>
        <v>Q1</v>
      </c>
      <c r="I618" s="6">
        <f t="shared" si="66"/>
        <v>0</v>
      </c>
      <c r="J618" s="3">
        <v>1</v>
      </c>
      <c r="K618" s="8">
        <v>45.979999540000001</v>
      </c>
      <c r="L618" s="8">
        <f t="shared" si="67"/>
        <v>45.979999540000001</v>
      </c>
      <c r="M618" s="8">
        <v>45.979999540000001</v>
      </c>
      <c r="N618" s="3" t="str">
        <f t="shared" ca="1" si="68"/>
        <v>CHURNED</v>
      </c>
      <c r="O618" s="14" t="str">
        <f t="shared" si="69"/>
        <v>Not Retained</v>
      </c>
      <c r="P618" s="3" t="s">
        <v>1958</v>
      </c>
      <c r="Q618" s="3" t="s">
        <v>559</v>
      </c>
      <c r="R618" s="3" t="s">
        <v>1959</v>
      </c>
      <c r="S618" s="3">
        <v>58</v>
      </c>
      <c r="T618" s="3" t="s">
        <v>19</v>
      </c>
      <c r="U618" s="3" t="s">
        <v>1960</v>
      </c>
      <c r="V618" s="3">
        <v>50501</v>
      </c>
      <c r="W618" s="3" t="s">
        <v>1913</v>
      </c>
      <c r="X618" s="3" t="s">
        <v>15</v>
      </c>
      <c r="Y618" s="3" t="s">
        <v>2052</v>
      </c>
      <c r="Z618" s="3" t="s">
        <v>2065</v>
      </c>
    </row>
    <row r="619" spans="1:26" ht="15" x14ac:dyDescent="0.3">
      <c r="A619" s="3">
        <v>94156</v>
      </c>
      <c r="B619" s="8">
        <v>21.989999770000001</v>
      </c>
      <c r="C619" s="3">
        <v>1</v>
      </c>
      <c r="D619" s="4">
        <v>44442.381909722222</v>
      </c>
      <c r="E619" s="4">
        <v>44442.381909722222</v>
      </c>
      <c r="F619" s="6">
        <f t="shared" si="63"/>
        <v>2021</v>
      </c>
      <c r="G619" s="4" t="str">
        <f t="shared" si="64"/>
        <v>Sep</v>
      </c>
      <c r="H619" s="4" t="str">
        <f t="shared" si="65"/>
        <v>Q3</v>
      </c>
      <c r="I619" s="6">
        <f t="shared" si="66"/>
        <v>0</v>
      </c>
      <c r="J619" s="3">
        <v>1</v>
      </c>
      <c r="K619" s="8">
        <v>21.989999770000001</v>
      </c>
      <c r="L619" s="8">
        <f t="shared" si="67"/>
        <v>21.989999770000001</v>
      </c>
      <c r="M619" s="8">
        <v>21.989999770000001</v>
      </c>
      <c r="N619" s="3" t="str">
        <f t="shared" ca="1" si="68"/>
        <v>CHURNED</v>
      </c>
      <c r="O619" s="14" t="str">
        <f t="shared" si="69"/>
        <v>Not Retained</v>
      </c>
      <c r="P619" s="3" t="s">
        <v>528</v>
      </c>
      <c r="Q619" s="3" t="s">
        <v>1855</v>
      </c>
      <c r="R619" s="3" t="s">
        <v>1961</v>
      </c>
      <c r="S619" s="3">
        <v>32</v>
      </c>
      <c r="T619" s="3" t="s">
        <v>19</v>
      </c>
      <c r="U619" s="3" t="s">
        <v>1962</v>
      </c>
      <c r="V619" s="3">
        <v>50501</v>
      </c>
      <c r="W619" s="3" t="s">
        <v>1913</v>
      </c>
      <c r="X619" s="3" t="s">
        <v>15</v>
      </c>
      <c r="Y619" s="3" t="s">
        <v>2049</v>
      </c>
      <c r="Z619" s="3" t="s">
        <v>2065</v>
      </c>
    </row>
    <row r="620" spans="1:26" ht="15" x14ac:dyDescent="0.3">
      <c r="A620" s="3">
        <v>94221</v>
      </c>
      <c r="B620" s="8">
        <v>42.950000760000002</v>
      </c>
      <c r="C620" s="3">
        <v>1</v>
      </c>
      <c r="D620" s="4">
        <v>45258.035520833335</v>
      </c>
      <c r="E620" s="4">
        <v>45258.035520833335</v>
      </c>
      <c r="F620" s="6">
        <f t="shared" si="63"/>
        <v>2023</v>
      </c>
      <c r="G620" s="4" t="str">
        <f t="shared" si="64"/>
        <v>Nov</v>
      </c>
      <c r="H620" s="4" t="str">
        <f t="shared" si="65"/>
        <v>Q4</v>
      </c>
      <c r="I620" s="6">
        <f t="shared" si="66"/>
        <v>0</v>
      </c>
      <c r="J620" s="3">
        <v>1</v>
      </c>
      <c r="K620" s="8">
        <v>42.950000760000002</v>
      </c>
      <c r="L620" s="8">
        <f t="shared" si="67"/>
        <v>42.950000760000002</v>
      </c>
      <c r="M620" s="8">
        <v>42.950000760000002</v>
      </c>
      <c r="N620" s="3" t="str">
        <f t="shared" ca="1" si="68"/>
        <v>CHURNED</v>
      </c>
      <c r="O620" s="14" t="str">
        <f t="shared" si="69"/>
        <v>Not Retained</v>
      </c>
      <c r="P620" s="3" t="s">
        <v>223</v>
      </c>
      <c r="Q620" s="3" t="s">
        <v>1963</v>
      </c>
      <c r="R620" s="3" t="s">
        <v>1964</v>
      </c>
      <c r="S620" s="3">
        <v>38</v>
      </c>
      <c r="T620" s="3" t="s">
        <v>11</v>
      </c>
      <c r="U620" s="3" t="s">
        <v>1965</v>
      </c>
      <c r="V620" s="3">
        <v>50501</v>
      </c>
      <c r="W620" s="3" t="s">
        <v>1913</v>
      </c>
      <c r="X620" s="3" t="s">
        <v>15</v>
      </c>
      <c r="Y620" s="3" t="s">
        <v>2052</v>
      </c>
      <c r="Z620" s="3" t="s">
        <v>2065</v>
      </c>
    </row>
    <row r="621" spans="1:26" ht="15" x14ac:dyDescent="0.3">
      <c r="A621" s="3">
        <v>94309</v>
      </c>
      <c r="B621" s="8">
        <v>59.5</v>
      </c>
      <c r="C621" s="3">
        <v>1</v>
      </c>
      <c r="D621" s="4">
        <v>45090.215937499997</v>
      </c>
      <c r="E621" s="4">
        <v>45090.215937499997</v>
      </c>
      <c r="F621" s="6">
        <f t="shared" si="63"/>
        <v>2023</v>
      </c>
      <c r="G621" s="4" t="str">
        <f t="shared" si="64"/>
        <v>Jun</v>
      </c>
      <c r="H621" s="4" t="str">
        <f t="shared" si="65"/>
        <v>Q2</v>
      </c>
      <c r="I621" s="6">
        <f t="shared" si="66"/>
        <v>0</v>
      </c>
      <c r="J621" s="3">
        <v>1</v>
      </c>
      <c r="K621" s="8">
        <v>59.5</v>
      </c>
      <c r="L621" s="8">
        <f t="shared" si="67"/>
        <v>59.5</v>
      </c>
      <c r="M621" s="8">
        <v>59.5</v>
      </c>
      <c r="N621" s="3" t="str">
        <f t="shared" ca="1" si="68"/>
        <v>CHURNED</v>
      </c>
      <c r="O621" s="14" t="str">
        <f t="shared" si="69"/>
        <v>Not Retained</v>
      </c>
      <c r="P621" s="3" t="s">
        <v>215</v>
      </c>
      <c r="Q621" s="3" t="s">
        <v>695</v>
      </c>
      <c r="R621" s="3" t="s">
        <v>1966</v>
      </c>
      <c r="S621" s="3">
        <v>46</v>
      </c>
      <c r="T621" s="3" t="s">
        <v>19</v>
      </c>
      <c r="U621" s="3" t="s">
        <v>1967</v>
      </c>
      <c r="V621" s="3">
        <v>51503</v>
      </c>
      <c r="W621" s="3" t="s">
        <v>1913</v>
      </c>
      <c r="X621" s="3" t="s">
        <v>15</v>
      </c>
      <c r="Y621" s="3" t="s">
        <v>2050</v>
      </c>
      <c r="Z621" s="3" t="s">
        <v>2065</v>
      </c>
    </row>
    <row r="622" spans="1:26" ht="15" x14ac:dyDescent="0.3">
      <c r="A622" s="3">
        <v>94320</v>
      </c>
      <c r="B622" s="8">
        <v>25</v>
      </c>
      <c r="C622" s="3">
        <v>1</v>
      </c>
      <c r="D622" s="4">
        <v>45251.261782407404</v>
      </c>
      <c r="E622" s="4">
        <v>45251.261782407404</v>
      </c>
      <c r="F622" s="6">
        <f t="shared" si="63"/>
        <v>2023</v>
      </c>
      <c r="G622" s="4" t="str">
        <f t="shared" si="64"/>
        <v>Nov</v>
      </c>
      <c r="H622" s="4" t="str">
        <f t="shared" si="65"/>
        <v>Q4</v>
      </c>
      <c r="I622" s="6">
        <f t="shared" si="66"/>
        <v>0</v>
      </c>
      <c r="J622" s="3">
        <v>1</v>
      </c>
      <c r="K622" s="8">
        <v>25</v>
      </c>
      <c r="L622" s="8">
        <f t="shared" si="67"/>
        <v>25</v>
      </c>
      <c r="M622" s="8">
        <v>25</v>
      </c>
      <c r="N622" s="3" t="str">
        <f t="shared" ca="1" si="68"/>
        <v>CHURNED</v>
      </c>
      <c r="O622" s="14" t="str">
        <f t="shared" si="69"/>
        <v>Not Retained</v>
      </c>
      <c r="P622" s="3" t="s">
        <v>302</v>
      </c>
      <c r="Q622" s="3" t="s">
        <v>30</v>
      </c>
      <c r="R622" s="3" t="s">
        <v>1968</v>
      </c>
      <c r="S622" s="3">
        <v>55</v>
      </c>
      <c r="T622" s="3" t="s">
        <v>11</v>
      </c>
      <c r="U622" s="3" t="s">
        <v>1969</v>
      </c>
      <c r="V622" s="3">
        <v>51501</v>
      </c>
      <c r="W622" s="3" t="s">
        <v>1913</v>
      </c>
      <c r="X622" s="3" t="s">
        <v>15</v>
      </c>
      <c r="Y622" s="3" t="s">
        <v>2048</v>
      </c>
      <c r="Z622" s="3" t="s">
        <v>2065</v>
      </c>
    </row>
    <row r="623" spans="1:26" ht="15" x14ac:dyDescent="0.3">
      <c r="A623" s="3">
        <v>94531</v>
      </c>
      <c r="B623" s="8">
        <v>25</v>
      </c>
      <c r="C623" s="3">
        <v>1</v>
      </c>
      <c r="D623" s="4">
        <v>45306.31759259259</v>
      </c>
      <c r="E623" s="4">
        <v>45306.31759259259</v>
      </c>
      <c r="F623" s="6">
        <f t="shared" si="63"/>
        <v>2024</v>
      </c>
      <c r="G623" s="4" t="str">
        <f t="shared" si="64"/>
        <v>Jan</v>
      </c>
      <c r="H623" s="4" t="str">
        <f t="shared" si="65"/>
        <v>Q1</v>
      </c>
      <c r="I623" s="6">
        <f t="shared" si="66"/>
        <v>0</v>
      </c>
      <c r="J623" s="3">
        <v>1</v>
      </c>
      <c r="K623" s="8">
        <v>25</v>
      </c>
      <c r="L623" s="8">
        <f t="shared" si="67"/>
        <v>25</v>
      </c>
      <c r="M623" s="8">
        <v>25</v>
      </c>
      <c r="N623" s="3" t="str">
        <f t="shared" ca="1" si="68"/>
        <v>CHURNED</v>
      </c>
      <c r="O623" s="14" t="str">
        <f t="shared" si="69"/>
        <v>Not Retained</v>
      </c>
      <c r="P623" s="3" t="s">
        <v>532</v>
      </c>
      <c r="Q623" s="3" t="s">
        <v>1372</v>
      </c>
      <c r="R623" s="3" t="s">
        <v>1970</v>
      </c>
      <c r="S623" s="3">
        <v>68</v>
      </c>
      <c r="T623" s="3" t="s">
        <v>19</v>
      </c>
      <c r="U623" s="3" t="s">
        <v>1971</v>
      </c>
      <c r="V623" s="3">
        <v>51501</v>
      </c>
      <c r="W623" s="3" t="s">
        <v>1913</v>
      </c>
      <c r="X623" s="3" t="s">
        <v>15</v>
      </c>
      <c r="Y623" s="3" t="s">
        <v>2049</v>
      </c>
      <c r="Z623" s="3" t="s">
        <v>2065</v>
      </c>
    </row>
    <row r="624" spans="1:26" ht="15" x14ac:dyDescent="0.3">
      <c r="A624" s="3">
        <v>94902</v>
      </c>
      <c r="B624" s="8">
        <v>73.989997860000003</v>
      </c>
      <c r="C624" s="3">
        <v>1</v>
      </c>
      <c r="D624" s="4">
        <v>45302.636377314811</v>
      </c>
      <c r="E624" s="4">
        <v>45302.636377314811</v>
      </c>
      <c r="F624" s="6">
        <f t="shared" si="63"/>
        <v>2024</v>
      </c>
      <c r="G624" s="4" t="str">
        <f t="shared" si="64"/>
        <v>Jan</v>
      </c>
      <c r="H624" s="4" t="str">
        <f t="shared" si="65"/>
        <v>Q1</v>
      </c>
      <c r="I624" s="6">
        <f t="shared" si="66"/>
        <v>0</v>
      </c>
      <c r="J624" s="3">
        <v>1</v>
      </c>
      <c r="K624" s="8">
        <v>73.989997860000003</v>
      </c>
      <c r="L624" s="8">
        <f t="shared" si="67"/>
        <v>73.989997860000003</v>
      </c>
      <c r="M624" s="8">
        <v>73.989997860000003</v>
      </c>
      <c r="N624" s="3" t="str">
        <f t="shared" ca="1" si="68"/>
        <v>CHURNED</v>
      </c>
      <c r="O624" s="14" t="str">
        <f t="shared" si="69"/>
        <v>Not Retained</v>
      </c>
      <c r="P624" s="3" t="s">
        <v>358</v>
      </c>
      <c r="Q624" s="3" t="s">
        <v>645</v>
      </c>
      <c r="R624" s="3" t="s">
        <v>1972</v>
      </c>
      <c r="S624" s="3">
        <v>36</v>
      </c>
      <c r="T624" s="3" t="s">
        <v>11</v>
      </c>
      <c r="U624" s="3" t="s">
        <v>1973</v>
      </c>
      <c r="V624" s="3">
        <v>51501</v>
      </c>
      <c r="W624" s="3" t="s">
        <v>1913</v>
      </c>
      <c r="X624" s="3" t="s">
        <v>15</v>
      </c>
      <c r="Y624" s="3" t="s">
        <v>2052</v>
      </c>
      <c r="Z624" s="3" t="s">
        <v>2065</v>
      </c>
    </row>
    <row r="625" spans="1:26" ht="15" x14ac:dyDescent="0.3">
      <c r="A625" s="3">
        <v>95069</v>
      </c>
      <c r="B625" s="8">
        <v>15.989999770000001</v>
      </c>
      <c r="C625" s="3">
        <v>1</v>
      </c>
      <c r="D625" s="4">
        <v>44867.43849537037</v>
      </c>
      <c r="E625" s="4">
        <v>44867.43849537037</v>
      </c>
      <c r="F625" s="6">
        <f t="shared" si="63"/>
        <v>2022</v>
      </c>
      <c r="G625" s="4" t="str">
        <f t="shared" si="64"/>
        <v>Nov</v>
      </c>
      <c r="H625" s="4" t="str">
        <f t="shared" si="65"/>
        <v>Q4</v>
      </c>
      <c r="I625" s="6">
        <f t="shared" si="66"/>
        <v>0</v>
      </c>
      <c r="J625" s="3">
        <v>1</v>
      </c>
      <c r="K625" s="8">
        <v>15.989999770000001</v>
      </c>
      <c r="L625" s="8">
        <f t="shared" si="67"/>
        <v>15.989999770000001</v>
      </c>
      <c r="M625" s="8">
        <v>15.989999770000001</v>
      </c>
      <c r="N625" s="3" t="str">
        <f t="shared" ca="1" si="68"/>
        <v>CHURNED</v>
      </c>
      <c r="O625" s="14" t="str">
        <f t="shared" si="69"/>
        <v>Not Retained</v>
      </c>
      <c r="P625" s="3" t="s">
        <v>1121</v>
      </c>
      <c r="Q625" s="3" t="s">
        <v>885</v>
      </c>
      <c r="R625" s="3" t="s">
        <v>1974</v>
      </c>
      <c r="S625" s="3">
        <v>12</v>
      </c>
      <c r="T625" s="3" t="s">
        <v>11</v>
      </c>
      <c r="U625" s="3" t="s">
        <v>1975</v>
      </c>
      <c r="V625" s="3">
        <v>51501</v>
      </c>
      <c r="W625" s="3" t="s">
        <v>1913</v>
      </c>
      <c r="X625" s="3" t="s">
        <v>15</v>
      </c>
      <c r="Y625" s="3" t="s">
        <v>2050</v>
      </c>
      <c r="Z625" s="3" t="s">
        <v>2065</v>
      </c>
    </row>
    <row r="626" spans="1:26" ht="15" x14ac:dyDescent="0.3">
      <c r="A626" s="3">
        <v>95077</v>
      </c>
      <c r="B626" s="8">
        <v>65</v>
      </c>
      <c r="C626" s="3">
        <v>1</v>
      </c>
      <c r="D626" s="4">
        <v>44876.217465277776</v>
      </c>
      <c r="E626" s="4">
        <v>44876.217465277776</v>
      </c>
      <c r="F626" s="6">
        <f t="shared" si="63"/>
        <v>2022</v>
      </c>
      <c r="G626" s="4" t="str">
        <f t="shared" si="64"/>
        <v>Nov</v>
      </c>
      <c r="H626" s="4" t="str">
        <f t="shared" si="65"/>
        <v>Q4</v>
      </c>
      <c r="I626" s="6">
        <f t="shared" si="66"/>
        <v>0</v>
      </c>
      <c r="J626" s="3">
        <v>1</v>
      </c>
      <c r="K626" s="8">
        <v>65</v>
      </c>
      <c r="L626" s="8">
        <f t="shared" si="67"/>
        <v>65</v>
      </c>
      <c r="M626" s="8">
        <v>65</v>
      </c>
      <c r="N626" s="3" t="str">
        <f t="shared" ca="1" si="68"/>
        <v>CHURNED</v>
      </c>
      <c r="O626" s="14" t="str">
        <f t="shared" si="69"/>
        <v>Not Retained</v>
      </c>
      <c r="P626" s="3" t="s">
        <v>795</v>
      </c>
      <c r="Q626" s="3" t="s">
        <v>1441</v>
      </c>
      <c r="R626" s="3" t="s">
        <v>1976</v>
      </c>
      <c r="S626" s="3">
        <v>64</v>
      </c>
      <c r="T626" s="3" t="s">
        <v>11</v>
      </c>
      <c r="U626" s="3" t="s">
        <v>1977</v>
      </c>
      <c r="V626" s="3">
        <v>51106</v>
      </c>
      <c r="W626" s="3" t="s">
        <v>1913</v>
      </c>
      <c r="X626" s="3" t="s">
        <v>15</v>
      </c>
      <c r="Y626" s="3" t="s">
        <v>2050</v>
      </c>
      <c r="Z626" s="3" t="s">
        <v>2065</v>
      </c>
    </row>
    <row r="627" spans="1:26" ht="15" x14ac:dyDescent="0.3">
      <c r="A627" s="3">
        <v>95344</v>
      </c>
      <c r="B627" s="8">
        <v>192.39999962000002</v>
      </c>
      <c r="C627" s="3">
        <v>4</v>
      </c>
      <c r="D627" s="4">
        <v>44529.935196759259</v>
      </c>
      <c r="E627" s="4">
        <v>45290.099270833336</v>
      </c>
      <c r="F627" s="6">
        <f t="shared" si="63"/>
        <v>2023</v>
      </c>
      <c r="G627" s="4" t="str">
        <f t="shared" si="64"/>
        <v>Dec</v>
      </c>
      <c r="H627" s="4" t="str">
        <f t="shared" si="65"/>
        <v>Q4</v>
      </c>
      <c r="I627" s="6">
        <f t="shared" si="66"/>
        <v>762</v>
      </c>
      <c r="J627" s="3">
        <v>4</v>
      </c>
      <c r="K627" s="8">
        <v>192.39999962000002</v>
      </c>
      <c r="L627" s="8">
        <f t="shared" si="67"/>
        <v>48.099999905000004</v>
      </c>
      <c r="M627" s="8">
        <v>192.39999962000002</v>
      </c>
      <c r="N627" s="3" t="str">
        <f t="shared" ca="1" si="68"/>
        <v>CHURNED</v>
      </c>
      <c r="O627" s="14" t="str">
        <f t="shared" si="69"/>
        <v>Retained</v>
      </c>
      <c r="P627" s="3" t="s">
        <v>381</v>
      </c>
      <c r="Q627" s="3" t="s">
        <v>1924</v>
      </c>
      <c r="R627" s="3" t="s">
        <v>1978</v>
      </c>
      <c r="S627" s="3">
        <v>33</v>
      </c>
      <c r="T627" s="3" t="s">
        <v>11</v>
      </c>
      <c r="U627" s="3" t="s">
        <v>1979</v>
      </c>
      <c r="V627" s="3">
        <v>51106</v>
      </c>
      <c r="W627" s="3" t="s">
        <v>1913</v>
      </c>
      <c r="X627" s="3" t="s">
        <v>15</v>
      </c>
      <c r="Y627" s="3" t="s">
        <v>2052</v>
      </c>
      <c r="Z627" s="3" t="s">
        <v>2065</v>
      </c>
    </row>
    <row r="628" spans="1:26" ht="15" x14ac:dyDescent="0.3">
      <c r="A628" s="3">
        <v>95382</v>
      </c>
      <c r="B628" s="8">
        <v>25</v>
      </c>
      <c r="C628" s="3">
        <v>1</v>
      </c>
      <c r="D628" s="4">
        <v>45341.608344907407</v>
      </c>
      <c r="E628" s="4">
        <v>45341.608344907407</v>
      </c>
      <c r="F628" s="6">
        <f t="shared" si="63"/>
        <v>2024</v>
      </c>
      <c r="G628" s="4" t="str">
        <f t="shared" si="64"/>
        <v>Feb</v>
      </c>
      <c r="H628" s="4" t="str">
        <f t="shared" si="65"/>
        <v>Q1</v>
      </c>
      <c r="I628" s="6">
        <f t="shared" si="66"/>
        <v>0</v>
      </c>
      <c r="J628" s="3">
        <v>1</v>
      </c>
      <c r="K628" s="8">
        <v>25</v>
      </c>
      <c r="L628" s="8">
        <f t="shared" si="67"/>
        <v>25</v>
      </c>
      <c r="M628" s="8">
        <v>25</v>
      </c>
      <c r="N628" s="3" t="str">
        <f t="shared" ca="1" si="68"/>
        <v>CHURNED</v>
      </c>
      <c r="O628" s="14" t="str">
        <f t="shared" si="69"/>
        <v>Not Retained</v>
      </c>
      <c r="P628" s="3" t="s">
        <v>1092</v>
      </c>
      <c r="Q628" s="3" t="s">
        <v>576</v>
      </c>
      <c r="R628" s="3" t="s">
        <v>1980</v>
      </c>
      <c r="S628" s="3">
        <v>14</v>
      </c>
      <c r="T628" s="3" t="s">
        <v>11</v>
      </c>
      <c r="U628" s="3" t="s">
        <v>1981</v>
      </c>
      <c r="V628" s="3">
        <v>7817</v>
      </c>
      <c r="W628" s="3" t="s">
        <v>1913</v>
      </c>
      <c r="X628" s="3" t="s">
        <v>15</v>
      </c>
      <c r="Y628" s="3" t="s">
        <v>2049</v>
      </c>
      <c r="Z628" s="3" t="s">
        <v>2065</v>
      </c>
    </row>
    <row r="629" spans="1:26" ht="15" x14ac:dyDescent="0.3">
      <c r="A629" s="3">
        <v>95567</v>
      </c>
      <c r="B629" s="8">
        <v>32.619998930000001</v>
      </c>
      <c r="C629" s="3">
        <v>1</v>
      </c>
      <c r="D629" s="4">
        <v>45075.97247685185</v>
      </c>
      <c r="E629" s="4">
        <v>45075.97247685185</v>
      </c>
      <c r="F629" s="6">
        <f t="shared" si="63"/>
        <v>2023</v>
      </c>
      <c r="G629" s="4" t="str">
        <f t="shared" si="64"/>
        <v>May</v>
      </c>
      <c r="H629" s="4" t="str">
        <f t="shared" si="65"/>
        <v>Q2</v>
      </c>
      <c r="I629" s="6">
        <f t="shared" si="66"/>
        <v>0</v>
      </c>
      <c r="J629" s="3">
        <v>1</v>
      </c>
      <c r="K629" s="8">
        <v>32.619998930000001</v>
      </c>
      <c r="L629" s="8">
        <f t="shared" si="67"/>
        <v>32.619998930000001</v>
      </c>
      <c r="M629" s="8">
        <v>32.619998930000001</v>
      </c>
      <c r="N629" s="3" t="str">
        <f t="shared" ca="1" si="68"/>
        <v>CHURNED</v>
      </c>
      <c r="O629" s="14" t="str">
        <f t="shared" si="69"/>
        <v>Not Retained</v>
      </c>
      <c r="P629" s="3" t="s">
        <v>546</v>
      </c>
      <c r="Q629" s="3" t="s">
        <v>1982</v>
      </c>
      <c r="R629" s="3" t="s">
        <v>1983</v>
      </c>
      <c r="S629" s="3">
        <v>28</v>
      </c>
      <c r="T629" s="3" t="s">
        <v>11</v>
      </c>
      <c r="U629" s="3" t="s">
        <v>1984</v>
      </c>
      <c r="V629" s="3">
        <v>7817</v>
      </c>
      <c r="W629" s="3" t="s">
        <v>1913</v>
      </c>
      <c r="X629" s="3" t="s">
        <v>15</v>
      </c>
      <c r="Y629" s="3" t="s">
        <v>2051</v>
      </c>
      <c r="Z629" s="3" t="s">
        <v>2065</v>
      </c>
    </row>
    <row r="630" spans="1:26" ht="15" x14ac:dyDescent="0.3">
      <c r="A630" s="3">
        <v>95650</v>
      </c>
      <c r="B630" s="8">
        <v>33.97000122</v>
      </c>
      <c r="C630" s="3">
        <v>1</v>
      </c>
      <c r="D630" s="4">
        <v>45081.352187500001</v>
      </c>
      <c r="E630" s="4">
        <v>45081.352187500001</v>
      </c>
      <c r="F630" s="6">
        <f t="shared" si="63"/>
        <v>2023</v>
      </c>
      <c r="G630" s="4" t="str">
        <f t="shared" si="64"/>
        <v>Jun</v>
      </c>
      <c r="H630" s="4" t="str">
        <f t="shared" si="65"/>
        <v>Q2</v>
      </c>
      <c r="I630" s="6">
        <f t="shared" si="66"/>
        <v>0</v>
      </c>
      <c r="J630" s="3">
        <v>1</v>
      </c>
      <c r="K630" s="8">
        <v>33.97000122</v>
      </c>
      <c r="L630" s="8">
        <f t="shared" si="67"/>
        <v>33.97000122</v>
      </c>
      <c r="M630" s="8">
        <v>33.97000122</v>
      </c>
      <c r="N630" s="3" t="str">
        <f t="shared" ca="1" si="68"/>
        <v>CHURNED</v>
      </c>
      <c r="O630" s="14" t="str">
        <f t="shared" si="69"/>
        <v>Not Retained</v>
      </c>
      <c r="P630" s="3" t="s">
        <v>1574</v>
      </c>
      <c r="Q630" s="3" t="s">
        <v>1757</v>
      </c>
      <c r="R630" s="3" t="s">
        <v>1985</v>
      </c>
      <c r="S630" s="3">
        <v>19</v>
      </c>
      <c r="T630" s="3" t="s">
        <v>11</v>
      </c>
      <c r="U630" s="3" t="s">
        <v>1986</v>
      </c>
      <c r="V630" s="3">
        <v>7800</v>
      </c>
      <c r="W630" s="3" t="s">
        <v>1913</v>
      </c>
      <c r="X630" s="3" t="s">
        <v>15</v>
      </c>
      <c r="Y630" s="3" t="s">
        <v>2049</v>
      </c>
      <c r="Z630" s="3" t="s">
        <v>2056</v>
      </c>
    </row>
    <row r="631" spans="1:26" ht="15" x14ac:dyDescent="0.3">
      <c r="A631" s="3">
        <v>95654</v>
      </c>
      <c r="B631" s="8">
        <v>145.98000145</v>
      </c>
      <c r="C631" s="3">
        <v>3</v>
      </c>
      <c r="D631" s="4">
        <v>44267.501493055555</v>
      </c>
      <c r="E631" s="4">
        <v>44271.473935185182</v>
      </c>
      <c r="F631" s="6">
        <f t="shared" si="63"/>
        <v>2021</v>
      </c>
      <c r="G631" s="4" t="str">
        <f t="shared" si="64"/>
        <v>Mar</v>
      </c>
      <c r="H631" s="4" t="str">
        <f t="shared" si="65"/>
        <v>Q1</v>
      </c>
      <c r="I631" s="6">
        <f t="shared" si="66"/>
        <v>5</v>
      </c>
      <c r="J631" s="3">
        <v>3</v>
      </c>
      <c r="K631" s="8">
        <v>145.98000145</v>
      </c>
      <c r="L631" s="8">
        <f t="shared" si="67"/>
        <v>48.660000483333334</v>
      </c>
      <c r="M631" s="8">
        <v>145.98000145</v>
      </c>
      <c r="N631" s="3" t="str">
        <f t="shared" ca="1" si="68"/>
        <v>CHURNED</v>
      </c>
      <c r="O631" s="14" t="str">
        <f t="shared" si="69"/>
        <v>Retained</v>
      </c>
      <c r="P631" s="3" t="s">
        <v>1987</v>
      </c>
      <c r="Q631" s="3" t="s">
        <v>1988</v>
      </c>
      <c r="R631" s="3" t="s">
        <v>1989</v>
      </c>
      <c r="S631" s="3">
        <v>14</v>
      </c>
      <c r="T631" s="3" t="s">
        <v>19</v>
      </c>
      <c r="U631" s="3" t="s">
        <v>1990</v>
      </c>
      <c r="V631" s="3">
        <v>7800</v>
      </c>
      <c r="W631" s="3" t="s">
        <v>1913</v>
      </c>
      <c r="X631" s="3" t="s">
        <v>15</v>
      </c>
      <c r="Y631" s="3" t="s">
        <v>2048</v>
      </c>
      <c r="Z631" s="3" t="s">
        <v>2056</v>
      </c>
    </row>
    <row r="632" spans="1:26" ht="15" x14ac:dyDescent="0.3">
      <c r="A632" s="3">
        <v>95819</v>
      </c>
      <c r="B632" s="8">
        <v>52.009998320000001</v>
      </c>
      <c r="C632" s="3">
        <v>2</v>
      </c>
      <c r="D632" s="4">
        <v>45221.715578703705</v>
      </c>
      <c r="E632" s="4">
        <v>45221.715578703705</v>
      </c>
      <c r="F632" s="6">
        <f t="shared" si="63"/>
        <v>2023</v>
      </c>
      <c r="G632" s="4" t="str">
        <f t="shared" si="64"/>
        <v>Oct</v>
      </c>
      <c r="H632" s="4" t="str">
        <f t="shared" si="65"/>
        <v>Q4</v>
      </c>
      <c r="I632" s="6">
        <f t="shared" si="66"/>
        <v>0</v>
      </c>
      <c r="J632" s="3">
        <v>2</v>
      </c>
      <c r="K632" s="8">
        <v>52.009998320000001</v>
      </c>
      <c r="L632" s="8">
        <f t="shared" si="67"/>
        <v>26.004999160000001</v>
      </c>
      <c r="M632" s="8">
        <v>52.009998320000001</v>
      </c>
      <c r="N632" s="3" t="str">
        <f t="shared" ca="1" si="68"/>
        <v>CHURNED</v>
      </c>
      <c r="O632" s="14" t="str">
        <f t="shared" si="69"/>
        <v>Not Retained</v>
      </c>
      <c r="P632" s="3" t="s">
        <v>437</v>
      </c>
      <c r="Q632" s="3" t="s">
        <v>150</v>
      </c>
      <c r="R632" s="3" t="s">
        <v>1991</v>
      </c>
      <c r="S632" s="3">
        <v>56</v>
      </c>
      <c r="T632" s="3" t="s">
        <v>11</v>
      </c>
      <c r="U632" s="3" t="s">
        <v>1992</v>
      </c>
      <c r="V632" s="3">
        <v>7160</v>
      </c>
      <c r="W632" s="3" t="s">
        <v>1913</v>
      </c>
      <c r="X632" s="3" t="s">
        <v>15</v>
      </c>
      <c r="Y632" s="3" t="s">
        <v>2052</v>
      </c>
      <c r="Z632" s="3" t="s">
        <v>2056</v>
      </c>
    </row>
    <row r="633" spans="1:26" ht="15" x14ac:dyDescent="0.3">
      <c r="A633" s="3">
        <v>95999</v>
      </c>
      <c r="B633" s="8">
        <v>26.510000229999999</v>
      </c>
      <c r="C633" s="3">
        <v>2</v>
      </c>
      <c r="D633" s="4">
        <v>44700.596458333333</v>
      </c>
      <c r="E633" s="4">
        <v>44700.596458333333</v>
      </c>
      <c r="F633" s="6">
        <f t="shared" si="63"/>
        <v>2022</v>
      </c>
      <c r="G633" s="4" t="str">
        <f t="shared" si="64"/>
        <v>May</v>
      </c>
      <c r="H633" s="4" t="str">
        <f t="shared" si="65"/>
        <v>Q2</v>
      </c>
      <c r="I633" s="6">
        <f t="shared" si="66"/>
        <v>0</v>
      </c>
      <c r="J633" s="3">
        <v>2</v>
      </c>
      <c r="K633" s="8">
        <v>26.510000229999999</v>
      </c>
      <c r="L633" s="8">
        <f t="shared" si="67"/>
        <v>13.255000115</v>
      </c>
      <c r="M633" s="8">
        <v>26.510000229999999</v>
      </c>
      <c r="N633" s="3" t="str">
        <f t="shared" ca="1" si="68"/>
        <v>CHURNED</v>
      </c>
      <c r="O633" s="14" t="str">
        <f t="shared" si="69"/>
        <v>Not Retained</v>
      </c>
      <c r="P633" s="3" t="s">
        <v>141</v>
      </c>
      <c r="Q633" s="3" t="s">
        <v>1151</v>
      </c>
      <c r="R633" s="3" t="s">
        <v>1993</v>
      </c>
      <c r="S633" s="3">
        <v>59</v>
      </c>
      <c r="T633" s="3" t="s">
        <v>19</v>
      </c>
      <c r="U633" s="3" t="s">
        <v>1994</v>
      </c>
      <c r="V633" s="3">
        <v>7160</v>
      </c>
      <c r="W633" s="3" t="s">
        <v>1913</v>
      </c>
      <c r="X633" s="3" t="s">
        <v>15</v>
      </c>
      <c r="Y633" s="3" t="s">
        <v>2051</v>
      </c>
      <c r="Z633" s="3" t="s">
        <v>2056</v>
      </c>
    </row>
    <row r="634" spans="1:26" ht="15" x14ac:dyDescent="0.3">
      <c r="A634" s="3">
        <v>96024</v>
      </c>
      <c r="B634" s="8">
        <v>27.93000031</v>
      </c>
      <c r="C634" s="3">
        <v>2</v>
      </c>
      <c r="D634" s="4">
        <v>45210.470543981479</v>
      </c>
      <c r="E634" s="4">
        <v>45210.470543981479</v>
      </c>
      <c r="F634" s="6">
        <f t="shared" si="63"/>
        <v>2023</v>
      </c>
      <c r="G634" s="4" t="str">
        <f t="shared" si="64"/>
        <v>Oct</v>
      </c>
      <c r="H634" s="4" t="str">
        <f t="shared" si="65"/>
        <v>Q4</v>
      </c>
      <c r="I634" s="6">
        <f t="shared" si="66"/>
        <v>0</v>
      </c>
      <c r="J634" s="3">
        <v>2</v>
      </c>
      <c r="K634" s="8">
        <v>27.93000031</v>
      </c>
      <c r="L634" s="8">
        <f t="shared" si="67"/>
        <v>13.965000155</v>
      </c>
      <c r="M634" s="8">
        <v>27.93000031</v>
      </c>
      <c r="N634" s="3" t="str">
        <f t="shared" ca="1" si="68"/>
        <v>CHURNED</v>
      </c>
      <c r="O634" s="14" t="str">
        <f t="shared" si="69"/>
        <v>Not Retained</v>
      </c>
      <c r="P634" s="3" t="s">
        <v>1854</v>
      </c>
      <c r="Q634" s="3" t="s">
        <v>247</v>
      </c>
      <c r="R634" s="3" t="s">
        <v>1995</v>
      </c>
      <c r="S634" s="3">
        <v>55</v>
      </c>
      <c r="T634" s="3" t="s">
        <v>11</v>
      </c>
      <c r="U634" s="3" t="s">
        <v>1996</v>
      </c>
      <c r="V634" s="3">
        <v>7180</v>
      </c>
      <c r="W634" s="3" t="s">
        <v>1913</v>
      </c>
      <c r="X634" s="3" t="s">
        <v>15</v>
      </c>
      <c r="Y634" s="3" t="s">
        <v>2051</v>
      </c>
      <c r="Z634" s="3" t="s">
        <v>2056</v>
      </c>
    </row>
    <row r="635" spans="1:26" ht="15" x14ac:dyDescent="0.3">
      <c r="A635" s="3">
        <v>96150</v>
      </c>
      <c r="B635" s="8">
        <v>60</v>
      </c>
      <c r="C635" s="3">
        <v>2</v>
      </c>
      <c r="D635" s="4">
        <v>44625.871747685182</v>
      </c>
      <c r="E635" s="4">
        <v>44625.871747685182</v>
      </c>
      <c r="F635" s="6">
        <f t="shared" si="63"/>
        <v>2022</v>
      </c>
      <c r="G635" s="4" t="str">
        <f t="shared" si="64"/>
        <v>Mar</v>
      </c>
      <c r="H635" s="4" t="str">
        <f t="shared" si="65"/>
        <v>Q1</v>
      </c>
      <c r="I635" s="6">
        <f t="shared" si="66"/>
        <v>0</v>
      </c>
      <c r="J635" s="3">
        <v>2</v>
      </c>
      <c r="K635" s="8">
        <v>60</v>
      </c>
      <c r="L635" s="8">
        <f t="shared" si="67"/>
        <v>30</v>
      </c>
      <c r="M635" s="8">
        <v>60</v>
      </c>
      <c r="N635" s="3" t="str">
        <f t="shared" ca="1" si="68"/>
        <v>CHURNED</v>
      </c>
      <c r="O635" s="14" t="str">
        <f t="shared" si="69"/>
        <v>Not Retained</v>
      </c>
      <c r="P635" s="3" t="s">
        <v>175</v>
      </c>
      <c r="Q635" s="3" t="s">
        <v>672</v>
      </c>
      <c r="R635" s="3" t="s">
        <v>1997</v>
      </c>
      <c r="S635" s="3">
        <v>24</v>
      </c>
      <c r="T635" s="3" t="s">
        <v>11</v>
      </c>
      <c r="U635" s="3" t="s">
        <v>1998</v>
      </c>
      <c r="V635" s="3">
        <v>7180</v>
      </c>
      <c r="W635" s="3" t="s">
        <v>1913</v>
      </c>
      <c r="X635" s="3" t="s">
        <v>15</v>
      </c>
      <c r="Y635" s="3" t="s">
        <v>2051</v>
      </c>
      <c r="Z635" s="3" t="s">
        <v>2056</v>
      </c>
    </row>
    <row r="636" spans="1:26" ht="15" x14ac:dyDescent="0.3">
      <c r="A636" s="3">
        <v>96166</v>
      </c>
      <c r="B636" s="8">
        <v>67.980003359999998</v>
      </c>
      <c r="C636" s="3">
        <v>2</v>
      </c>
      <c r="D636" s="4">
        <v>44951.599421296298</v>
      </c>
      <c r="E636" s="4">
        <v>44951.599421296298</v>
      </c>
      <c r="F636" s="6">
        <f t="shared" si="63"/>
        <v>2023</v>
      </c>
      <c r="G636" s="4" t="str">
        <f t="shared" si="64"/>
        <v>Jan</v>
      </c>
      <c r="H636" s="4" t="str">
        <f t="shared" si="65"/>
        <v>Q1</v>
      </c>
      <c r="I636" s="6">
        <f t="shared" si="66"/>
        <v>0</v>
      </c>
      <c r="J636" s="3">
        <v>2</v>
      </c>
      <c r="K636" s="8">
        <v>67.980003359999998</v>
      </c>
      <c r="L636" s="8">
        <f t="shared" si="67"/>
        <v>33.990001679999999</v>
      </c>
      <c r="M636" s="8">
        <v>67.980003359999998</v>
      </c>
      <c r="N636" s="3" t="str">
        <f t="shared" ca="1" si="68"/>
        <v>CHURNED</v>
      </c>
      <c r="O636" s="14" t="str">
        <f t="shared" si="69"/>
        <v>Not Retained</v>
      </c>
      <c r="P636" s="3" t="s">
        <v>688</v>
      </c>
      <c r="Q636" s="3" t="s">
        <v>569</v>
      </c>
      <c r="R636" s="3" t="s">
        <v>1999</v>
      </c>
      <c r="S636" s="3">
        <v>39</v>
      </c>
      <c r="T636" s="3" t="s">
        <v>19</v>
      </c>
      <c r="U636" s="3" t="s">
        <v>2000</v>
      </c>
      <c r="V636" s="3">
        <v>7180</v>
      </c>
      <c r="W636" s="3" t="s">
        <v>1913</v>
      </c>
      <c r="X636" s="3" t="s">
        <v>15</v>
      </c>
      <c r="Y636" s="3" t="s">
        <v>2052</v>
      </c>
      <c r="Z636" s="3" t="s">
        <v>2055</v>
      </c>
    </row>
    <row r="637" spans="1:26" ht="15" x14ac:dyDescent="0.3">
      <c r="A637" s="3">
        <v>96243</v>
      </c>
      <c r="B637" s="8">
        <v>180</v>
      </c>
      <c r="C637" s="3">
        <v>2</v>
      </c>
      <c r="D637" s="4">
        <v>45244.141435185185</v>
      </c>
      <c r="E637" s="4">
        <v>45244.141435185185</v>
      </c>
      <c r="F637" s="6">
        <f t="shared" si="63"/>
        <v>2023</v>
      </c>
      <c r="G637" s="4" t="str">
        <f t="shared" si="64"/>
        <v>Nov</v>
      </c>
      <c r="H637" s="4" t="str">
        <f t="shared" si="65"/>
        <v>Q4</v>
      </c>
      <c r="I637" s="6">
        <f t="shared" si="66"/>
        <v>0</v>
      </c>
      <c r="J637" s="3">
        <v>2</v>
      </c>
      <c r="K637" s="8">
        <v>180</v>
      </c>
      <c r="L637" s="8">
        <f t="shared" si="67"/>
        <v>90</v>
      </c>
      <c r="M637" s="8">
        <v>180</v>
      </c>
      <c r="N637" s="3" t="str">
        <f t="shared" ca="1" si="68"/>
        <v>CHURNED</v>
      </c>
      <c r="O637" s="14" t="str">
        <f t="shared" si="69"/>
        <v>Not Retained</v>
      </c>
      <c r="P637" s="3" t="s">
        <v>912</v>
      </c>
      <c r="Q637" s="3" t="s">
        <v>2001</v>
      </c>
      <c r="R637" s="3" t="s">
        <v>2002</v>
      </c>
      <c r="S637" s="3">
        <v>67</v>
      </c>
      <c r="T637" s="3" t="s">
        <v>19</v>
      </c>
      <c r="U637" s="3" t="s">
        <v>2003</v>
      </c>
      <c r="V637" s="3">
        <v>7181</v>
      </c>
      <c r="W637" s="3" t="s">
        <v>1913</v>
      </c>
      <c r="X637" s="3" t="s">
        <v>15</v>
      </c>
      <c r="Y637" s="3" t="s">
        <v>2051</v>
      </c>
      <c r="Z637" s="3" t="s">
        <v>2055</v>
      </c>
    </row>
    <row r="638" spans="1:26" ht="15" x14ac:dyDescent="0.3">
      <c r="A638" s="3">
        <v>96647</v>
      </c>
      <c r="B638" s="8">
        <v>49.990001679999999</v>
      </c>
      <c r="C638" s="3">
        <v>2</v>
      </c>
      <c r="D638" s="4">
        <v>44393.434120370373</v>
      </c>
      <c r="E638" s="4">
        <v>44393.434120370373</v>
      </c>
      <c r="F638" s="6">
        <f t="shared" si="63"/>
        <v>2021</v>
      </c>
      <c r="G638" s="4" t="str">
        <f t="shared" si="64"/>
        <v>Jul</v>
      </c>
      <c r="H638" s="4" t="str">
        <f t="shared" si="65"/>
        <v>Q3</v>
      </c>
      <c r="I638" s="6">
        <f t="shared" si="66"/>
        <v>0</v>
      </c>
      <c r="J638" s="3">
        <v>2</v>
      </c>
      <c r="K638" s="8">
        <v>49.990001679999999</v>
      </c>
      <c r="L638" s="8">
        <f t="shared" si="67"/>
        <v>24.995000839999999</v>
      </c>
      <c r="M638" s="8">
        <v>49.990001679999999</v>
      </c>
      <c r="N638" s="3" t="str">
        <f t="shared" ca="1" si="68"/>
        <v>CHURNED</v>
      </c>
      <c r="O638" s="14" t="str">
        <f t="shared" si="69"/>
        <v>Not Retained</v>
      </c>
      <c r="P638" s="3" t="s">
        <v>398</v>
      </c>
      <c r="Q638" s="3" t="s">
        <v>2004</v>
      </c>
      <c r="R638" s="3" t="s">
        <v>2005</v>
      </c>
      <c r="S638" s="3">
        <v>28</v>
      </c>
      <c r="T638" s="3" t="s">
        <v>11</v>
      </c>
      <c r="U638" s="3" t="s">
        <v>2006</v>
      </c>
      <c r="V638" s="3">
        <v>7181</v>
      </c>
      <c r="W638" s="3" t="s">
        <v>1913</v>
      </c>
      <c r="X638" s="3" t="s">
        <v>15</v>
      </c>
      <c r="Y638" s="3" t="s">
        <v>2050</v>
      </c>
      <c r="Z638" s="3" t="s">
        <v>2055</v>
      </c>
    </row>
    <row r="639" spans="1:26" ht="15" x14ac:dyDescent="0.3">
      <c r="A639" s="3">
        <v>96711</v>
      </c>
      <c r="B639" s="8">
        <v>49</v>
      </c>
      <c r="C639" s="3">
        <v>2</v>
      </c>
      <c r="D639" s="4">
        <v>44850.194027777776</v>
      </c>
      <c r="E639" s="4">
        <v>44850.194027777776</v>
      </c>
      <c r="F639" s="6">
        <f t="shared" si="63"/>
        <v>2022</v>
      </c>
      <c r="G639" s="4" t="str">
        <f t="shared" si="64"/>
        <v>Oct</v>
      </c>
      <c r="H639" s="4" t="str">
        <f t="shared" si="65"/>
        <v>Q4</v>
      </c>
      <c r="I639" s="6">
        <f t="shared" si="66"/>
        <v>0</v>
      </c>
      <c r="J639" s="3">
        <v>2</v>
      </c>
      <c r="K639" s="8">
        <v>49</v>
      </c>
      <c r="L639" s="8">
        <f t="shared" si="67"/>
        <v>24.5</v>
      </c>
      <c r="M639" s="8">
        <v>49</v>
      </c>
      <c r="N639" s="3" t="str">
        <f t="shared" ca="1" si="68"/>
        <v>CHURNED</v>
      </c>
      <c r="O639" s="14" t="str">
        <f t="shared" si="69"/>
        <v>Not Retained</v>
      </c>
      <c r="P639" s="3" t="s">
        <v>16</v>
      </c>
      <c r="Q639" s="3" t="s">
        <v>145</v>
      </c>
      <c r="R639" s="3" t="s">
        <v>2007</v>
      </c>
      <c r="S639" s="3">
        <v>16</v>
      </c>
      <c r="T639" s="3" t="s">
        <v>19</v>
      </c>
      <c r="U639" s="3" t="s">
        <v>2008</v>
      </c>
      <c r="V639" s="3">
        <v>7013</v>
      </c>
      <c r="W639" s="3" t="s">
        <v>1913</v>
      </c>
      <c r="X639" s="3" t="s">
        <v>15</v>
      </c>
      <c r="Y639" s="3" t="s">
        <v>2049</v>
      </c>
      <c r="Z639" s="3" t="s">
        <v>2055</v>
      </c>
    </row>
    <row r="640" spans="1:26" ht="15" x14ac:dyDescent="0.3">
      <c r="A640" s="3">
        <v>96892</v>
      </c>
      <c r="B640" s="8">
        <v>43.990001679999999</v>
      </c>
      <c r="C640" s="3">
        <v>2</v>
      </c>
      <c r="D640" s="4">
        <v>44652.298148148147</v>
      </c>
      <c r="E640" s="4">
        <v>44652.298148148147</v>
      </c>
      <c r="F640" s="6">
        <f t="shared" si="63"/>
        <v>2022</v>
      </c>
      <c r="G640" s="4" t="str">
        <f t="shared" si="64"/>
        <v>Apr</v>
      </c>
      <c r="H640" s="4" t="str">
        <f t="shared" si="65"/>
        <v>Q2</v>
      </c>
      <c r="I640" s="6">
        <f t="shared" si="66"/>
        <v>0</v>
      </c>
      <c r="J640" s="3">
        <v>2</v>
      </c>
      <c r="K640" s="8">
        <v>43.990001679999999</v>
      </c>
      <c r="L640" s="8">
        <f t="shared" si="67"/>
        <v>21.995000839999999</v>
      </c>
      <c r="M640" s="8">
        <v>43.990001679999999</v>
      </c>
      <c r="N640" s="3" t="str">
        <f t="shared" ca="1" si="68"/>
        <v>CHURNED</v>
      </c>
      <c r="O640" s="14" t="str">
        <f t="shared" si="69"/>
        <v>Not Retained</v>
      </c>
      <c r="P640" s="3" t="s">
        <v>294</v>
      </c>
      <c r="Q640" s="3" t="s">
        <v>1128</v>
      </c>
      <c r="R640" s="3" t="s">
        <v>2009</v>
      </c>
      <c r="S640" s="3">
        <v>61</v>
      </c>
      <c r="T640" s="3" t="s">
        <v>11</v>
      </c>
      <c r="U640" s="3" t="s">
        <v>2010</v>
      </c>
      <c r="V640" s="3">
        <v>7013</v>
      </c>
      <c r="W640" s="3" t="s">
        <v>1913</v>
      </c>
      <c r="X640" s="3" t="s">
        <v>15</v>
      </c>
      <c r="Y640" s="3" t="s">
        <v>2048</v>
      </c>
      <c r="Z640" s="3" t="s">
        <v>2055</v>
      </c>
    </row>
    <row r="641" spans="1:26" ht="15" x14ac:dyDescent="0.3">
      <c r="A641" s="3">
        <v>97102</v>
      </c>
      <c r="B641" s="8">
        <v>10.989999770000001</v>
      </c>
      <c r="C641" s="3">
        <v>1</v>
      </c>
      <c r="D641" s="4">
        <v>45036.024363425924</v>
      </c>
      <c r="E641" s="4">
        <v>45036.024363425924</v>
      </c>
      <c r="F641" s="6">
        <f t="shared" si="63"/>
        <v>2023</v>
      </c>
      <c r="G641" s="4" t="str">
        <f t="shared" si="64"/>
        <v>Apr</v>
      </c>
      <c r="H641" s="4" t="str">
        <f t="shared" si="65"/>
        <v>Q2</v>
      </c>
      <c r="I641" s="6">
        <f t="shared" si="66"/>
        <v>0</v>
      </c>
      <c r="J641" s="3">
        <v>1</v>
      </c>
      <c r="K641" s="8">
        <v>10.989999770000001</v>
      </c>
      <c r="L641" s="8">
        <f t="shared" si="67"/>
        <v>10.989999770000001</v>
      </c>
      <c r="M641" s="8">
        <v>10.989999770000001</v>
      </c>
      <c r="N641" s="3" t="str">
        <f t="shared" ca="1" si="68"/>
        <v>CHURNED</v>
      </c>
      <c r="O641" s="14" t="str">
        <f t="shared" si="69"/>
        <v>Not Retained</v>
      </c>
      <c r="P641" s="3" t="s">
        <v>325</v>
      </c>
      <c r="Q641" s="3" t="s">
        <v>712</v>
      </c>
      <c r="R641" s="3" t="s">
        <v>2011</v>
      </c>
      <c r="S641" s="3">
        <v>55</v>
      </c>
      <c r="T641" s="3" t="s">
        <v>19</v>
      </c>
      <c r="U641" s="3" t="s">
        <v>2012</v>
      </c>
      <c r="V641" s="3">
        <v>7013</v>
      </c>
      <c r="W641" s="3" t="s">
        <v>1913</v>
      </c>
      <c r="X641" s="3" t="s">
        <v>15</v>
      </c>
      <c r="Y641" s="3" t="s">
        <v>2048</v>
      </c>
      <c r="Z641" s="3" t="s">
        <v>2055</v>
      </c>
    </row>
    <row r="642" spans="1:26" ht="15" x14ac:dyDescent="0.3">
      <c r="A642" s="3">
        <v>97379</v>
      </c>
      <c r="B642" s="8">
        <v>42</v>
      </c>
      <c r="C642" s="3">
        <v>2</v>
      </c>
      <c r="D642" s="4">
        <v>44979.950729166667</v>
      </c>
      <c r="E642" s="4">
        <v>45113.648368055554</v>
      </c>
      <c r="F642" s="6">
        <f t="shared" si="63"/>
        <v>2023</v>
      </c>
      <c r="G642" s="4" t="str">
        <f t="shared" si="64"/>
        <v>Jul</v>
      </c>
      <c r="H642" s="4" t="str">
        <f t="shared" si="65"/>
        <v>Q3</v>
      </c>
      <c r="I642" s="6">
        <f t="shared" si="66"/>
        <v>135</v>
      </c>
      <c r="J642" s="3">
        <v>2</v>
      </c>
      <c r="K642" s="8">
        <v>42</v>
      </c>
      <c r="L642" s="8">
        <f t="shared" si="67"/>
        <v>21</v>
      </c>
      <c r="M642" s="8">
        <v>42</v>
      </c>
      <c r="N642" s="3" t="str">
        <f t="shared" ca="1" si="68"/>
        <v>CHURNED</v>
      </c>
      <c r="O642" s="14" t="str">
        <f t="shared" si="69"/>
        <v>Retained</v>
      </c>
      <c r="P642" s="3" t="s">
        <v>334</v>
      </c>
      <c r="Q642" s="3" t="s">
        <v>2013</v>
      </c>
      <c r="R642" s="3" t="s">
        <v>2014</v>
      </c>
      <c r="S642" s="3">
        <v>12</v>
      </c>
      <c r="T642" s="3" t="s">
        <v>19</v>
      </c>
      <c r="U642" s="3" t="s">
        <v>2015</v>
      </c>
      <c r="V642" s="3">
        <v>7013</v>
      </c>
      <c r="W642" s="3" t="s">
        <v>1913</v>
      </c>
      <c r="X642" s="3" t="s">
        <v>15</v>
      </c>
      <c r="Y642" s="3" t="s">
        <v>2049</v>
      </c>
      <c r="Z642" s="3" t="s">
        <v>2055</v>
      </c>
    </row>
    <row r="643" spans="1:26" ht="15" x14ac:dyDescent="0.3">
      <c r="A643" s="3">
        <v>97407</v>
      </c>
      <c r="B643" s="8">
        <v>38</v>
      </c>
      <c r="C643" s="3">
        <v>1</v>
      </c>
      <c r="D643" s="4">
        <v>45001.028807870367</v>
      </c>
      <c r="E643" s="4">
        <v>45001.028807870367</v>
      </c>
      <c r="F643" s="6">
        <f t="shared" ref="F643:F655" si="70">YEAR(E643)</f>
        <v>2023</v>
      </c>
      <c r="G643" s="4" t="str">
        <f t="shared" ref="G643:G655" si="71">TEXT(E643,"MMM")</f>
        <v>Mar</v>
      </c>
      <c r="H643" s="4" t="str">
        <f t="shared" ref="H643:H655" si="72">"Q"&amp;ROUNDUP(MONTH(E643)/3,0)</f>
        <v>Q1</v>
      </c>
      <c r="I643" s="6">
        <f t="shared" ref="I643:I655" si="73">IF(D643&lt;&gt;E643,DATEDIF($D643,$E643,"d")+1,0)</f>
        <v>0</v>
      </c>
      <c r="J643" s="3">
        <v>1</v>
      </c>
      <c r="K643" s="8">
        <v>38</v>
      </c>
      <c r="L643" s="8">
        <f t="shared" ref="L643:L655" si="74">B643/C643</f>
        <v>38</v>
      </c>
      <c r="M643" s="8">
        <v>38</v>
      </c>
      <c r="N643" s="3" t="str">
        <f t="shared" ref="N643:N655" ca="1" si="75">IF($E643 &lt; TODAY() - 180, "CHURNED", "ACTIVE")</f>
        <v>CHURNED</v>
      </c>
      <c r="O643" s="14" t="str">
        <f t="shared" ref="O643:O655" si="76">IF(E643 &gt; D643, "Retained", "Not Retained")</f>
        <v>Not Retained</v>
      </c>
      <c r="P643" s="3" t="s">
        <v>586</v>
      </c>
      <c r="Q643" s="3" t="s">
        <v>202</v>
      </c>
      <c r="R643" s="3" t="s">
        <v>2016</v>
      </c>
      <c r="S643" s="3">
        <v>43</v>
      </c>
      <c r="T643" s="3" t="s">
        <v>11</v>
      </c>
      <c r="U643" s="3" t="s">
        <v>2017</v>
      </c>
      <c r="V643" s="3">
        <v>7013</v>
      </c>
      <c r="W643" s="3" t="s">
        <v>1913</v>
      </c>
      <c r="X643" s="3" t="s">
        <v>15</v>
      </c>
      <c r="Y643" s="3" t="s">
        <v>2051</v>
      </c>
      <c r="Z643" s="3" t="s">
        <v>2055</v>
      </c>
    </row>
    <row r="644" spans="1:26" ht="15" x14ac:dyDescent="0.3">
      <c r="A644" s="3">
        <v>97534</v>
      </c>
      <c r="B644" s="8">
        <v>70.949996949999999</v>
      </c>
      <c r="C644" s="3">
        <v>3</v>
      </c>
      <c r="D644" s="4">
        <v>45291.722233796296</v>
      </c>
      <c r="E644" s="4">
        <v>45291.722233796296</v>
      </c>
      <c r="F644" s="6">
        <f t="shared" si="70"/>
        <v>2023</v>
      </c>
      <c r="G644" s="4" t="str">
        <f t="shared" si="71"/>
        <v>Dec</v>
      </c>
      <c r="H644" s="4" t="str">
        <f t="shared" si="72"/>
        <v>Q4</v>
      </c>
      <c r="I644" s="6">
        <f t="shared" si="73"/>
        <v>0</v>
      </c>
      <c r="J644" s="3">
        <v>3</v>
      </c>
      <c r="K644" s="8">
        <v>70.949996949999999</v>
      </c>
      <c r="L644" s="8">
        <f t="shared" si="74"/>
        <v>23.649998983333333</v>
      </c>
      <c r="M644" s="8">
        <v>70.949996949999999</v>
      </c>
      <c r="N644" s="3" t="str">
        <f t="shared" ca="1" si="75"/>
        <v>CHURNED</v>
      </c>
      <c r="O644" s="14" t="str">
        <f t="shared" si="76"/>
        <v>Not Retained</v>
      </c>
      <c r="P644" s="3" t="s">
        <v>469</v>
      </c>
      <c r="Q644" s="3" t="s">
        <v>2018</v>
      </c>
      <c r="R644" s="3" t="s">
        <v>2019</v>
      </c>
      <c r="S644" s="3">
        <v>27</v>
      </c>
      <c r="T644" s="3" t="s">
        <v>11</v>
      </c>
      <c r="U644" s="3" t="s">
        <v>2020</v>
      </c>
      <c r="V644" s="3">
        <v>7013</v>
      </c>
      <c r="W644" s="3" t="s">
        <v>1913</v>
      </c>
      <c r="X644" s="3" t="s">
        <v>15</v>
      </c>
      <c r="Y644" s="3" t="s">
        <v>2052</v>
      </c>
      <c r="Z644" s="3" t="s">
        <v>2055</v>
      </c>
    </row>
    <row r="645" spans="1:26" ht="15" x14ac:dyDescent="0.3">
      <c r="A645" s="3">
        <v>97684</v>
      </c>
      <c r="B645" s="8">
        <v>20.870000839999999</v>
      </c>
      <c r="C645" s="3">
        <v>3</v>
      </c>
      <c r="D645" s="4">
        <v>45305.586122685185</v>
      </c>
      <c r="E645" s="4">
        <v>45305.586122685185</v>
      </c>
      <c r="F645" s="6">
        <f t="shared" si="70"/>
        <v>2024</v>
      </c>
      <c r="G645" s="4" t="str">
        <f t="shared" si="71"/>
        <v>Jan</v>
      </c>
      <c r="H645" s="4" t="str">
        <f t="shared" si="72"/>
        <v>Q1</v>
      </c>
      <c r="I645" s="6">
        <f t="shared" si="73"/>
        <v>0</v>
      </c>
      <c r="J645" s="3">
        <v>3</v>
      </c>
      <c r="K645" s="8">
        <v>20.870000839999999</v>
      </c>
      <c r="L645" s="8">
        <f t="shared" si="74"/>
        <v>6.9566669466666662</v>
      </c>
      <c r="M645" s="8">
        <v>20.870000839999999</v>
      </c>
      <c r="N645" s="3" t="str">
        <f t="shared" ca="1" si="75"/>
        <v>CHURNED</v>
      </c>
      <c r="O645" s="14" t="str">
        <f t="shared" si="76"/>
        <v>Not Retained</v>
      </c>
      <c r="P645" s="3" t="s">
        <v>63</v>
      </c>
      <c r="Q645" s="3" t="s">
        <v>2021</v>
      </c>
      <c r="R645" s="3" t="s">
        <v>2022</v>
      </c>
      <c r="S645" s="3">
        <v>24</v>
      </c>
      <c r="T645" s="3" t="s">
        <v>19</v>
      </c>
      <c r="U645" s="3" t="s">
        <v>2023</v>
      </c>
      <c r="V645" s="3">
        <v>7015</v>
      </c>
      <c r="W645" s="3" t="s">
        <v>1913</v>
      </c>
      <c r="X645" s="3" t="s">
        <v>15</v>
      </c>
      <c r="Y645" s="3" t="s">
        <v>2052</v>
      </c>
      <c r="Z645" s="3" t="s">
        <v>2055</v>
      </c>
    </row>
    <row r="646" spans="1:26" ht="15" x14ac:dyDescent="0.3">
      <c r="A646" s="3">
        <v>97820</v>
      </c>
      <c r="B646" s="8">
        <v>39.450000760000002</v>
      </c>
      <c r="C646" s="3">
        <v>3</v>
      </c>
      <c r="D646" s="4">
        <v>45243.53365740741</v>
      </c>
      <c r="E646" s="4">
        <v>45243.53365740741</v>
      </c>
      <c r="F646" s="6">
        <f t="shared" si="70"/>
        <v>2023</v>
      </c>
      <c r="G646" s="4" t="str">
        <f t="shared" si="71"/>
        <v>Nov</v>
      </c>
      <c r="H646" s="4" t="str">
        <f t="shared" si="72"/>
        <v>Q4</v>
      </c>
      <c r="I646" s="6">
        <f t="shared" si="73"/>
        <v>0</v>
      </c>
      <c r="J646" s="3">
        <v>3</v>
      </c>
      <c r="K646" s="8">
        <v>39.450000760000002</v>
      </c>
      <c r="L646" s="8">
        <f t="shared" si="74"/>
        <v>13.150000253333333</v>
      </c>
      <c r="M646" s="8">
        <v>39.450000760000002</v>
      </c>
      <c r="N646" s="3" t="str">
        <f t="shared" ca="1" si="75"/>
        <v>CHURNED</v>
      </c>
      <c r="O646" s="14" t="str">
        <f t="shared" si="76"/>
        <v>Not Retained</v>
      </c>
      <c r="P646" s="3" t="s">
        <v>2024</v>
      </c>
      <c r="Q646" s="3" t="s">
        <v>202</v>
      </c>
      <c r="R646" s="3" t="s">
        <v>2025</v>
      </c>
      <c r="S646" s="3">
        <v>27</v>
      </c>
      <c r="T646" s="3" t="s">
        <v>19</v>
      </c>
      <c r="U646" s="3" t="s">
        <v>2026</v>
      </c>
      <c r="V646" s="3">
        <v>7015</v>
      </c>
      <c r="W646" s="3" t="s">
        <v>1913</v>
      </c>
      <c r="X646" s="3" t="s">
        <v>15</v>
      </c>
      <c r="Y646" s="3" t="s">
        <v>2050</v>
      </c>
      <c r="Z646" s="3" t="s">
        <v>2066</v>
      </c>
    </row>
    <row r="647" spans="1:26" ht="15" x14ac:dyDescent="0.3">
      <c r="A647" s="3">
        <v>97869</v>
      </c>
      <c r="B647" s="8">
        <v>6.9899997709999999</v>
      </c>
      <c r="C647" s="3">
        <v>3</v>
      </c>
      <c r="D647" s="4">
        <v>45158.354953703703</v>
      </c>
      <c r="E647" s="4">
        <v>45158.354953703703</v>
      </c>
      <c r="F647" s="6">
        <f t="shared" si="70"/>
        <v>2023</v>
      </c>
      <c r="G647" s="4" t="str">
        <f t="shared" si="71"/>
        <v>Aug</v>
      </c>
      <c r="H647" s="4" t="str">
        <f t="shared" si="72"/>
        <v>Q3</v>
      </c>
      <c r="I647" s="6">
        <f t="shared" si="73"/>
        <v>0</v>
      </c>
      <c r="J647" s="3">
        <v>3</v>
      </c>
      <c r="K647" s="8">
        <v>6.9899997709999999</v>
      </c>
      <c r="L647" s="8">
        <f t="shared" si="74"/>
        <v>2.3299999236666666</v>
      </c>
      <c r="M647" s="8">
        <v>6.9899997709999999</v>
      </c>
      <c r="N647" s="3" t="str">
        <f t="shared" ca="1" si="75"/>
        <v>CHURNED</v>
      </c>
      <c r="O647" s="14" t="str">
        <f t="shared" si="76"/>
        <v>Not Retained</v>
      </c>
      <c r="P647" s="3" t="s">
        <v>751</v>
      </c>
      <c r="Q647" s="3" t="s">
        <v>2027</v>
      </c>
      <c r="R647" s="3" t="s">
        <v>2028</v>
      </c>
      <c r="S647" s="3">
        <v>15</v>
      </c>
      <c r="T647" s="3" t="s">
        <v>11</v>
      </c>
      <c r="U647" s="3" t="s">
        <v>2029</v>
      </c>
      <c r="V647" s="3">
        <v>7015</v>
      </c>
      <c r="W647" s="3" t="s">
        <v>1913</v>
      </c>
      <c r="X647" s="3" t="s">
        <v>15</v>
      </c>
      <c r="Y647" s="3" t="s">
        <v>2050</v>
      </c>
      <c r="Z647" s="3" t="s">
        <v>2065</v>
      </c>
    </row>
    <row r="648" spans="1:26" ht="15" x14ac:dyDescent="0.3">
      <c r="A648" s="3">
        <v>97938</v>
      </c>
      <c r="B648" s="8">
        <v>29.989999770000001</v>
      </c>
      <c r="C648" s="3">
        <v>3</v>
      </c>
      <c r="D648" s="4">
        <v>44691.329456018517</v>
      </c>
      <c r="E648" s="4">
        <v>44691.329456018517</v>
      </c>
      <c r="F648" s="6">
        <f t="shared" si="70"/>
        <v>2022</v>
      </c>
      <c r="G648" s="4" t="str">
        <f t="shared" si="71"/>
        <v>May</v>
      </c>
      <c r="H648" s="4" t="str">
        <f t="shared" si="72"/>
        <v>Q2</v>
      </c>
      <c r="I648" s="6">
        <f t="shared" si="73"/>
        <v>0</v>
      </c>
      <c r="J648" s="3">
        <v>3</v>
      </c>
      <c r="K648" s="8">
        <v>29.989999770000001</v>
      </c>
      <c r="L648" s="8">
        <f t="shared" si="74"/>
        <v>9.9966665900000002</v>
      </c>
      <c r="M648" s="8">
        <v>29.989999770000001</v>
      </c>
      <c r="N648" s="3" t="str">
        <f t="shared" ca="1" si="75"/>
        <v>CHURNED</v>
      </c>
      <c r="O648" s="14" t="str">
        <f t="shared" si="76"/>
        <v>Not Retained</v>
      </c>
      <c r="P648" s="3" t="s">
        <v>2030</v>
      </c>
      <c r="Q648" s="3" t="s">
        <v>550</v>
      </c>
      <c r="R648" s="3" t="s">
        <v>2031</v>
      </c>
      <c r="S648" s="3">
        <v>17</v>
      </c>
      <c r="T648" s="3" t="s">
        <v>19</v>
      </c>
      <c r="U648" s="3" t="s">
        <v>2032</v>
      </c>
      <c r="V648" s="3">
        <v>7015</v>
      </c>
      <c r="W648" s="3" t="s">
        <v>1913</v>
      </c>
      <c r="X648" s="3" t="s">
        <v>15</v>
      </c>
      <c r="Y648" s="3" t="s">
        <v>2051</v>
      </c>
      <c r="Z648" s="3" t="s">
        <v>2065</v>
      </c>
    </row>
    <row r="649" spans="1:26" ht="15" x14ac:dyDescent="0.3">
      <c r="A649" s="3">
        <v>98058</v>
      </c>
      <c r="B649" s="8">
        <v>11.989999770000001</v>
      </c>
      <c r="C649" s="3">
        <v>3</v>
      </c>
      <c r="D649" s="4">
        <v>45066.032361111109</v>
      </c>
      <c r="E649" s="4">
        <v>45066.032361111109</v>
      </c>
      <c r="F649" s="6">
        <f t="shared" si="70"/>
        <v>2023</v>
      </c>
      <c r="G649" s="4" t="str">
        <f t="shared" si="71"/>
        <v>May</v>
      </c>
      <c r="H649" s="4" t="str">
        <f t="shared" si="72"/>
        <v>Q2</v>
      </c>
      <c r="I649" s="6">
        <f t="shared" si="73"/>
        <v>0</v>
      </c>
      <c r="J649" s="3">
        <v>3</v>
      </c>
      <c r="K649" s="8">
        <v>11.989999770000001</v>
      </c>
      <c r="L649" s="8">
        <f t="shared" si="74"/>
        <v>3.9966665900000002</v>
      </c>
      <c r="M649" s="8">
        <v>11.989999770000001</v>
      </c>
      <c r="N649" s="3" t="str">
        <f t="shared" ca="1" si="75"/>
        <v>CHURNED</v>
      </c>
      <c r="O649" s="14" t="str">
        <f t="shared" si="76"/>
        <v>Not Retained</v>
      </c>
      <c r="P649" s="3" t="s">
        <v>546</v>
      </c>
      <c r="Q649" s="3" t="s">
        <v>2033</v>
      </c>
      <c r="R649" s="3" t="s">
        <v>2034</v>
      </c>
      <c r="S649" s="3">
        <v>15</v>
      </c>
      <c r="T649" s="3" t="s">
        <v>11</v>
      </c>
      <c r="U649" s="3" t="s">
        <v>2035</v>
      </c>
      <c r="V649" s="3">
        <v>7015</v>
      </c>
      <c r="W649" s="3" t="s">
        <v>1913</v>
      </c>
      <c r="X649" s="3" t="s">
        <v>15</v>
      </c>
      <c r="Y649" s="3" t="s">
        <v>2050</v>
      </c>
      <c r="Z649" s="3" t="s">
        <v>2065</v>
      </c>
    </row>
    <row r="650" spans="1:26" ht="15" x14ac:dyDescent="0.3">
      <c r="A650" s="3">
        <v>98418</v>
      </c>
      <c r="B650" s="8">
        <v>55</v>
      </c>
      <c r="C650" s="3">
        <v>3</v>
      </c>
      <c r="D650" s="4">
        <v>45021.323796296296</v>
      </c>
      <c r="E650" s="4">
        <v>45021.323796296296</v>
      </c>
      <c r="F650" s="6">
        <f t="shared" si="70"/>
        <v>2023</v>
      </c>
      <c r="G650" s="4" t="str">
        <f t="shared" si="71"/>
        <v>Apr</v>
      </c>
      <c r="H650" s="4" t="str">
        <f t="shared" si="72"/>
        <v>Q2</v>
      </c>
      <c r="I650" s="6">
        <f t="shared" si="73"/>
        <v>0</v>
      </c>
      <c r="J650" s="3">
        <v>3</v>
      </c>
      <c r="K650" s="8">
        <v>55</v>
      </c>
      <c r="L650" s="8">
        <f t="shared" si="74"/>
        <v>18.333333333333332</v>
      </c>
      <c r="M650" s="8">
        <v>55</v>
      </c>
      <c r="N650" s="3" t="str">
        <f t="shared" ca="1" si="75"/>
        <v>CHURNED</v>
      </c>
      <c r="O650" s="14" t="str">
        <f t="shared" si="76"/>
        <v>Not Retained</v>
      </c>
      <c r="P650" s="3" t="s">
        <v>325</v>
      </c>
      <c r="Q650" s="3" t="s">
        <v>330</v>
      </c>
      <c r="R650" s="3" t="s">
        <v>2036</v>
      </c>
      <c r="S650" s="3">
        <v>64</v>
      </c>
      <c r="T650" s="3" t="s">
        <v>19</v>
      </c>
      <c r="U650" s="3" t="s">
        <v>2037</v>
      </c>
      <c r="V650" s="3">
        <v>7011</v>
      </c>
      <c r="W650" s="3" t="s">
        <v>1913</v>
      </c>
      <c r="X650" s="3" t="s">
        <v>15</v>
      </c>
      <c r="Y650" s="3" t="s">
        <v>2052</v>
      </c>
      <c r="Z650" s="3" t="s">
        <v>2065</v>
      </c>
    </row>
    <row r="651" spans="1:26" ht="15" x14ac:dyDescent="0.3">
      <c r="A651" s="3">
        <v>98651</v>
      </c>
      <c r="B651" s="8">
        <v>309</v>
      </c>
      <c r="C651" s="3">
        <v>2</v>
      </c>
      <c r="D651" s="4">
        <v>45630.408206018517</v>
      </c>
      <c r="E651" s="4">
        <v>45634.208067129628</v>
      </c>
      <c r="F651" s="6">
        <f t="shared" si="70"/>
        <v>2024</v>
      </c>
      <c r="G651" s="4" t="str">
        <f t="shared" si="71"/>
        <v>Dec</v>
      </c>
      <c r="H651" s="4" t="str">
        <f t="shared" si="72"/>
        <v>Q4</v>
      </c>
      <c r="I651" s="6">
        <f t="shared" si="73"/>
        <v>5</v>
      </c>
      <c r="J651" s="3">
        <v>2</v>
      </c>
      <c r="K651" s="8">
        <v>309</v>
      </c>
      <c r="L651" s="8">
        <f t="shared" si="74"/>
        <v>154.5</v>
      </c>
      <c r="M651" s="8">
        <v>309</v>
      </c>
      <c r="N651" s="3" t="str">
        <f t="shared" ca="1" si="75"/>
        <v>ACTIVE</v>
      </c>
      <c r="O651" s="14" t="str">
        <f t="shared" si="76"/>
        <v>Retained</v>
      </c>
      <c r="P651" s="3" t="s">
        <v>562</v>
      </c>
      <c r="Q651" s="3" t="s">
        <v>459</v>
      </c>
      <c r="R651" s="3" t="s">
        <v>563</v>
      </c>
      <c r="S651" s="3">
        <v>36</v>
      </c>
      <c r="T651" s="3" t="s">
        <v>11</v>
      </c>
      <c r="U651" s="3" t="s">
        <v>564</v>
      </c>
      <c r="V651" s="3">
        <v>35811</v>
      </c>
      <c r="W651" s="3" t="s">
        <v>523</v>
      </c>
      <c r="X651" s="3" t="s">
        <v>425</v>
      </c>
      <c r="Y651" s="3" t="s">
        <v>2051</v>
      </c>
      <c r="Z651" s="3" t="s">
        <v>2065</v>
      </c>
    </row>
    <row r="652" spans="1:26" ht="15" x14ac:dyDescent="0.3">
      <c r="A652" s="3">
        <v>98840</v>
      </c>
      <c r="B652" s="8">
        <v>40.349998470000003</v>
      </c>
      <c r="C652" s="3">
        <v>1</v>
      </c>
      <c r="D652" s="4">
        <v>45249.317511574074</v>
      </c>
      <c r="E652" s="4">
        <v>45249.317511574074</v>
      </c>
      <c r="F652" s="6">
        <f t="shared" si="70"/>
        <v>2023</v>
      </c>
      <c r="G652" s="4" t="str">
        <f t="shared" si="71"/>
        <v>Nov</v>
      </c>
      <c r="H652" s="4" t="str">
        <f t="shared" si="72"/>
        <v>Q4</v>
      </c>
      <c r="I652" s="6">
        <f t="shared" si="73"/>
        <v>0</v>
      </c>
      <c r="J652" s="3">
        <v>1</v>
      </c>
      <c r="K652" s="8">
        <v>40.349998470000003</v>
      </c>
      <c r="L652" s="8">
        <f t="shared" si="74"/>
        <v>40.349998470000003</v>
      </c>
      <c r="M652" s="8">
        <v>40.349998470000003</v>
      </c>
      <c r="N652" s="3" t="str">
        <f t="shared" ca="1" si="75"/>
        <v>CHURNED</v>
      </c>
      <c r="O652" s="14" t="str">
        <f t="shared" si="76"/>
        <v>Not Retained</v>
      </c>
      <c r="P652" s="3" t="s">
        <v>74</v>
      </c>
      <c r="Q652" s="3" t="s">
        <v>565</v>
      </c>
      <c r="R652" s="3" t="s">
        <v>566</v>
      </c>
      <c r="S652" s="3">
        <v>64</v>
      </c>
      <c r="T652" s="3" t="s">
        <v>19</v>
      </c>
      <c r="U652" s="3" t="s">
        <v>567</v>
      </c>
      <c r="V652" s="3">
        <v>35811</v>
      </c>
      <c r="W652" s="3" t="s">
        <v>523</v>
      </c>
      <c r="X652" s="3" t="s">
        <v>425</v>
      </c>
      <c r="Y652" s="3" t="s">
        <v>2049</v>
      </c>
      <c r="Z652" s="3" t="s">
        <v>2066</v>
      </c>
    </row>
    <row r="653" spans="1:26" ht="15" x14ac:dyDescent="0.3">
      <c r="A653" s="3">
        <v>99259</v>
      </c>
      <c r="B653" s="8">
        <v>36.990001679999999</v>
      </c>
      <c r="C653" s="3">
        <v>1</v>
      </c>
      <c r="D653" s="4">
        <v>45206.681562500002</v>
      </c>
      <c r="E653" s="4">
        <v>45206.681562500002</v>
      </c>
      <c r="F653" s="6">
        <f t="shared" si="70"/>
        <v>2023</v>
      </c>
      <c r="G653" s="4" t="str">
        <f t="shared" si="71"/>
        <v>Oct</v>
      </c>
      <c r="H653" s="4" t="str">
        <f t="shared" si="72"/>
        <v>Q4</v>
      </c>
      <c r="I653" s="6">
        <f t="shared" si="73"/>
        <v>0</v>
      </c>
      <c r="J653" s="3">
        <v>1</v>
      </c>
      <c r="K653" s="8">
        <v>36.990001679999999</v>
      </c>
      <c r="L653" s="8">
        <f t="shared" si="74"/>
        <v>36.990001679999999</v>
      </c>
      <c r="M653" s="8">
        <v>36.990001679999999</v>
      </c>
      <c r="N653" s="3" t="str">
        <f t="shared" ca="1" si="75"/>
        <v>CHURNED</v>
      </c>
      <c r="O653" s="14" t="str">
        <f t="shared" si="76"/>
        <v>Not Retained</v>
      </c>
      <c r="P653" s="3" t="s">
        <v>568</v>
      </c>
      <c r="Q653" s="3" t="s">
        <v>569</v>
      </c>
      <c r="R653" s="3" t="s">
        <v>570</v>
      </c>
      <c r="S653" s="3">
        <v>16</v>
      </c>
      <c r="T653" s="3" t="s">
        <v>19</v>
      </c>
      <c r="U653" s="3" t="s">
        <v>571</v>
      </c>
      <c r="V653" s="3">
        <v>35803</v>
      </c>
      <c r="W653" s="3" t="s">
        <v>523</v>
      </c>
      <c r="X653" s="3" t="s">
        <v>425</v>
      </c>
      <c r="Y653" s="3" t="s">
        <v>2050</v>
      </c>
      <c r="Z653" s="3" t="s">
        <v>2066</v>
      </c>
    </row>
    <row r="654" spans="1:26" ht="15" x14ac:dyDescent="0.3">
      <c r="A654" s="3">
        <v>99922</v>
      </c>
      <c r="B654" s="8">
        <v>57.5</v>
      </c>
      <c r="C654" s="3">
        <v>5</v>
      </c>
      <c r="D654" s="4">
        <v>45249.102534722224</v>
      </c>
      <c r="E654" s="4">
        <v>45341.102534722224</v>
      </c>
      <c r="F654" s="6">
        <f t="shared" si="70"/>
        <v>2024</v>
      </c>
      <c r="G654" s="4" t="str">
        <f t="shared" si="71"/>
        <v>Feb</v>
      </c>
      <c r="H654" s="4" t="str">
        <f t="shared" si="72"/>
        <v>Q1</v>
      </c>
      <c r="I654" s="6">
        <f t="shared" si="73"/>
        <v>93</v>
      </c>
      <c r="J654" s="3">
        <v>5</v>
      </c>
      <c r="K654" s="8">
        <v>57.5</v>
      </c>
      <c r="L654" s="8">
        <f t="shared" si="74"/>
        <v>11.5</v>
      </c>
      <c r="M654" s="8">
        <v>57.5</v>
      </c>
      <c r="N654" s="3" t="str">
        <f t="shared" ca="1" si="75"/>
        <v>CHURNED</v>
      </c>
      <c r="O654" s="14" t="str">
        <f t="shared" si="76"/>
        <v>Retained</v>
      </c>
      <c r="P654" s="3" t="s">
        <v>572</v>
      </c>
      <c r="Q654" s="3" t="s">
        <v>168</v>
      </c>
      <c r="R654" s="3" t="s">
        <v>573</v>
      </c>
      <c r="S654" s="3">
        <v>20</v>
      </c>
      <c r="T654" s="3" t="s">
        <v>19</v>
      </c>
      <c r="U654" s="3" t="s">
        <v>574</v>
      </c>
      <c r="V654" s="3">
        <v>35803</v>
      </c>
      <c r="W654" s="3" t="s">
        <v>523</v>
      </c>
      <c r="X654" s="3" t="s">
        <v>425</v>
      </c>
      <c r="Y654" s="3" t="s">
        <v>2051</v>
      </c>
      <c r="Z654" s="3" t="s">
        <v>2061</v>
      </c>
    </row>
    <row r="655" spans="1:26" ht="15" x14ac:dyDescent="0.3">
      <c r="A655" s="3">
        <v>99954</v>
      </c>
      <c r="B655" s="8">
        <v>153.72000122</v>
      </c>
      <c r="C655" s="3">
        <v>6</v>
      </c>
      <c r="D655" s="4">
        <v>45289.65353009259</v>
      </c>
      <c r="E655" s="4">
        <v>45380.65353009259</v>
      </c>
      <c r="F655" s="6">
        <f t="shared" si="70"/>
        <v>2024</v>
      </c>
      <c r="G655" s="4" t="str">
        <f t="shared" si="71"/>
        <v>Mar</v>
      </c>
      <c r="H655" s="4" t="str">
        <f t="shared" si="72"/>
        <v>Q1</v>
      </c>
      <c r="I655" s="6">
        <f t="shared" si="73"/>
        <v>92</v>
      </c>
      <c r="J655" s="3">
        <v>6</v>
      </c>
      <c r="K655" s="8">
        <v>153.72000122</v>
      </c>
      <c r="L655" s="8">
        <f t="shared" si="74"/>
        <v>25.620000203333333</v>
      </c>
      <c r="M655" s="8">
        <v>153.72000122</v>
      </c>
      <c r="N655" s="3" t="str">
        <f t="shared" ca="1" si="75"/>
        <v>ACTIVE</v>
      </c>
      <c r="O655" s="14" t="str">
        <f t="shared" si="76"/>
        <v>Retained</v>
      </c>
      <c r="P655" s="3" t="s">
        <v>575</v>
      </c>
      <c r="Q655" s="3" t="s">
        <v>576</v>
      </c>
      <c r="R655" s="3" t="s">
        <v>577</v>
      </c>
      <c r="S655" s="3">
        <v>20</v>
      </c>
      <c r="T655" s="3" t="s">
        <v>19</v>
      </c>
      <c r="U655" s="3" t="s">
        <v>578</v>
      </c>
      <c r="V655" s="3">
        <v>35801</v>
      </c>
      <c r="W655" s="3" t="s">
        <v>523</v>
      </c>
      <c r="X655" s="3" t="s">
        <v>425</v>
      </c>
      <c r="Y655" s="3" t="s">
        <v>2050</v>
      </c>
      <c r="Z655" s="3" t="s">
        <v>2061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tabSelected="1" workbookViewId="0"/>
  </sheetViews>
  <sheetFormatPr defaultRowHeight="14.4" x14ac:dyDescent="0.3"/>
  <sheetData>
    <row r="1" spans="1:1" ht="25.8" x14ac:dyDescent="0.3">
      <c r="A1" s="16" t="s">
        <v>2098</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CUSTOMER 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2024-09-20T04:17:56Z</dcterms:created>
  <dcterms:modified xsi:type="dcterms:W3CDTF">2024-09-20T12:36:03Z</dcterms:modified>
</cp:coreProperties>
</file>